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193" i="69"/>
  <c r="W214" i="68"/>
  <c r="W23" i="26"/>
  <c r="W144" i="63"/>
  <c r="W162" i="62"/>
  <c r="W144" i="62"/>
  <c r="W144" i="61"/>
  <c r="W23" i="15"/>
  <c r="W224" i="72"/>
  <c r="W260" i="72"/>
  <c r="W260" i="71"/>
  <c r="W144" i="53"/>
  <c r="W162" i="53"/>
  <c r="W162" i="52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406" i="72"/>
  <c r="W162" i="61"/>
  <c r="W442" i="72"/>
  <c r="W162" i="63"/>
  <c r="W424" i="71"/>
  <c r="W406" i="71"/>
  <c r="W442" i="71"/>
  <c r="W12" i="15"/>
  <c r="W162" i="51"/>
  <c r="W242" i="72"/>
  <c r="W224" i="71"/>
  <c r="W242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1" i="4"/>
  <c r="B25" i="4"/>
  <c r="B60" i="4"/>
  <c r="B57" i="4"/>
  <c r="B12" i="4"/>
  <c r="B20" i="4"/>
  <c r="B59" i="4"/>
  <c r="B28" i="4"/>
  <c r="B11" i="4"/>
  <c r="B10" i="4"/>
  <c r="B37" i="4"/>
  <c r="B76" i="4"/>
  <c r="B70" i="4"/>
  <c r="B15" i="4"/>
  <c r="B66" i="4"/>
  <c r="B30" i="4"/>
  <c r="B82" i="4"/>
  <c r="B9" i="4"/>
  <c r="B52" i="4"/>
  <c r="B40" i="4"/>
  <c r="B72" i="4"/>
  <c r="B68" i="4"/>
  <c r="B84" i="4"/>
  <c r="B44" i="4"/>
  <c r="B53" i="4"/>
  <c r="B33" i="4"/>
  <c r="B78" i="4"/>
  <c r="B47" i="4"/>
  <c r="B7" i="4"/>
  <c r="B8" i="4"/>
  <c r="B29" i="4"/>
  <c r="B27" i="4"/>
  <c r="B23" i="4"/>
  <c r="B56" i="4"/>
  <c r="B61" i="4"/>
  <c r="B17" i="4"/>
  <c r="B77" i="4"/>
  <c r="B36" i="4"/>
  <c r="B69" i="4"/>
  <c r="B46" i="4"/>
  <c r="B81" i="4"/>
  <c r="B54" i="4"/>
  <c r="B58" i="4"/>
  <c r="B49" i="4"/>
  <c r="B22" i="4"/>
  <c r="B26" i="4"/>
  <c r="B35" i="4"/>
  <c r="B39" i="4"/>
  <c r="B45" i="4"/>
  <c r="B55" i="4"/>
  <c r="B80" i="4"/>
  <c r="B4" i="4"/>
  <c r="B67" i="4"/>
  <c r="B64" i="4"/>
  <c r="B34" i="4"/>
  <c r="B14" i="4"/>
  <c r="B13" i="4"/>
  <c r="B73" i="4"/>
  <c r="B71" i="4"/>
  <c r="B65" i="4"/>
  <c r="B48" i="4"/>
  <c r="B83" i="4"/>
  <c r="B79" i="4"/>
  <c r="B38" i="4"/>
  <c r="B41" i="4"/>
  <c r="B24" i="4"/>
  <c r="B16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24" i="56" s="1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E17" i="13"/>
  <c r="E17" i="16" s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<sst xmlns="http://schemas.openxmlformats.org/spreadsheetml/2006/main" count="18216" uniqueCount="4947">
  <si>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</si>
  <si>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</si>
  <si>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</si>
  <si>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</si>
  <si>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</si>
  <si>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</si>
  <si>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</si>
  <si>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</si>
  <si>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</si>
  <si>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</si>
  <si>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</si>
  <si>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</si>
  <si>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</si>
  <si>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</si>
  <si>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</si>
  <si>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</si>
  <si>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</si>
  <si>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</si>
  <si>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</si>
  <si>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</si>
  <si>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</si>
  <si>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</si>
  <si>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</si>
  <si>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</si>
  <si>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</si>
  <si>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</si>
  <si>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</si>
  <si>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</si>
  <si>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</si>
  <si>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</si>
  <si>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</si>
  <si>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</si>
  <si>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</si>
  <si>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</si>
  <si>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</si>
  <si>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</si>
  <si>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</si>
  <si>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</si>
  <si>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</si>
  <si>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</si>
  <si>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</si>
  <si>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</si>
  <si>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</si>
  <si>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</si>
  <si>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</si>
  <si>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</si>
  <si>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</si>
  <si>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</si>
  <si>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</si>
  <si>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</si>
  <si>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</si>
  <si>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</si>
  <si>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</si>
  <si>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</si>
  <si>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</si>
  <si>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</si>
  <si>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</si>
  <si>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</si>
  <si>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</si>
  <si>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</si>
  <si>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</si>
  <si>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</si>
  <si>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</si>
  <si>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</si>
  <si>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</si>
  <si>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</si>
  <si>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</si>
  <si>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</si>
  <si>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</si>
  <si>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</si>
  <si>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</si>
  <si>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</si>
  <si>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</si>
  <si>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</si>
  <si>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</si>
  <si>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</si>
  <si>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</si>
  <si>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</si>
  <si>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</si>
  <si>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</si>
  <si>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</si>
  <si>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</si>
  <si>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</si>
  <si>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</si>
  <si>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</si>
  <si>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</si>
  <si>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</si>
  <si>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</si>
  <si>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</si>
  <si>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</si>
  <si>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</si>
  <si>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</si>
  <si>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</si>
  <si>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</si>
  <si>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</si>
  <si>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</si>
  <si>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</si>
  <si>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</si>
  <si>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</si>
  <si>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</si>
  <si>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</si>
  <si>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</si>
  <si>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</si>
  <si>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</si>
  <si>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</si>
  <si>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</si>
  <si>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</si>
  <si>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</si>
  <si>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</si>
  <si>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</si>
  <si>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</si>
  <si>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</si>
  <si>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</si>
  <si>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</si>
  <si>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</si>
  <si>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</si>
  <si>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</si>
  <si>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</si>
  <si>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</si>
  <si>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</si>
  <si>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</si>
  <si>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</si>
  <si>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</si>
  <si>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</si>
  <si>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</si>
  <si>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</si>
  <si>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</si>
  <si>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</si>
  <si>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</si>
  <si>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</si>
  <si>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</si>
  <si>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</si>
  <si>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</si>
  <si>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</si>
  <si>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</si>
  <si>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</si>
  <si>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</si>
  <si>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</si>
  <si>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</si>
  <si>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</si>
  <si>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</si>
  <si>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</si>
  <si>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</si>
  <si>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</si>
  <si>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</si>
  <si>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</si>
  <si>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</si>
  <si>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</si>
  <si>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</si>
  <si>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</si>
  <si>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</si>
  <si>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</si>
  <si>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</si>
  <si>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</si>
  <si>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</si>
  <si>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</si>
  <si>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</si>
  <si>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</si>
  <si>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</si>
  <si>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</si>
  <si>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</si>
  <si>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</si>
  <si>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</si>
  <si>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</si>
  <si>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</si>
  <si>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</si>
  <si>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</si>
  <si>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</si>
  <si>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</si>
  <si>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</si>
  <si>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</si>
  <si>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</si>
  <si>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</si>
  <si>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</si>
  <si>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</si>
  <si>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</si>
  <si>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</si>
  <si>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</si>
  <si>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</si>
  <si>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</si>
  <si>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</si>
  <si>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</si>
  <si>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</si>
  <si>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</si>
  <si>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</si>
  <si>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</si>
  <si>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</si>
  <si>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</si>
  <si>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</si>
  <si>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</si>
  <si>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</si>
  <si>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</si>
  <si>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</si>
  <si>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</si>
  <si>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</si>
  <si>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</si>
  <si>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</si>
  <si>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</si>
  <si>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</si>
  <si>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</si>
  <si>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</si>
  <si>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</si>
  <si>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</si>
  <si>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</si>
  <si>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</si>
  <si>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</si>
  <si>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</si>
  <si>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</si>
  <si>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</si>
  <si>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</si>
  <si>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</si>
  <si>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</si>
  <si>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</si>
  <si>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</si>
  <si>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</si>
  <si>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</si>
  <si>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</si>
  <si>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</si>
  <si>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LV</t>
  </si>
  <si>
    <t>Latvia</t>
  </si>
  <si>
    <t>LV - Residential sector summary</t>
  </si>
  <si>
    <t>Macro.Meuro2015.LV.ConsumptionExpenditure</t>
  </si>
  <si>
    <t>Macro.number.LV.Population</t>
  </si>
  <si>
    <t>NUM.number.LV.Res.HH</t>
  </si>
  <si>
    <t>SurfaceArea.ksqm.LV.Res.HH</t>
  </si>
  <si>
    <t>NUM.number.LV.Res.HHnew</t>
  </si>
  <si>
    <t>SurfaceArea.ksqm.LV.Res.HHnew</t>
  </si>
  <si>
    <t>HDD.Celsius.LV.Actual</t>
  </si>
  <si>
    <t>HDD.Celsius.LV.Mean</t>
  </si>
  <si>
    <t>HDD.ratio.LV.Relative</t>
  </si>
  <si>
    <t>FEC.ktoe.LV.ES.Res</t>
  </si>
  <si>
    <t>FEC.ktoe.LV.ES.Res.Solids</t>
  </si>
  <si>
    <t>FEC.ktoe.LV.ES.Res.LPG</t>
  </si>
  <si>
    <t>FEC.ktoe.LV.ES.Res.Oil</t>
  </si>
  <si>
    <t>FEC.ktoe.LV.ES.Res.NG</t>
  </si>
  <si>
    <t>FEC.ktoe.LV.ES.Res.Biomass_Waste</t>
  </si>
  <si>
    <t>FEC.ktoe.LV.ES.Res.Biogas</t>
  </si>
  <si>
    <t>FEC.ktoe.LV.ES.Res.LiqBio</t>
  </si>
  <si>
    <t>FEC.ktoe.LV.ES.Res.Solar</t>
  </si>
  <si>
    <t>FEC.ktoe.LV.ES.Res.Geo</t>
  </si>
  <si>
    <t>FEC.ktoe.LV.ES.Res.Ambient</t>
  </si>
  <si>
    <t>FEC.ktoe.LV.ES.Res.Steam_Distr</t>
  </si>
  <si>
    <t>FEC.ktoe.LV.ES.Res.Elec</t>
  </si>
  <si>
    <t>FEC.ktoe.LV.Res.HH</t>
  </si>
  <si>
    <t>FEC.ktoe.LV.Res.HH.Thermal</t>
  </si>
  <si>
    <t>FEC.ktoe.LV.Res.HH.Thermal.SH</t>
  </si>
  <si>
    <t>FEC.ktoe.LV.Res.HH.Thermal.SC</t>
  </si>
  <si>
    <t>FEC.ktoe.LV.Res.HH.Thermal.WH</t>
  </si>
  <si>
    <t>FEC.ktoe.LV.Res.HH.Thermal.CO</t>
  </si>
  <si>
    <t>FEC.ktoe.LV.Res.HH.Appl</t>
  </si>
  <si>
    <t>EMI.ktCO2.LV.ES.Res</t>
  </si>
  <si>
    <t>EMI.ktCO2.LV.ES.Res.Solids</t>
  </si>
  <si>
    <t>EMI.ktCO2.LV.ES.Res.LPG</t>
  </si>
  <si>
    <t>EMI.ktCO2.LV.ES.Res.Oil</t>
  </si>
  <si>
    <t>EMI.ktCO2.LV.ES.Res.NG</t>
  </si>
  <si>
    <t>EMI.ktCO2.LV.ES.Res.Biomass_Waste</t>
  </si>
  <si>
    <t>EMI.ktCO2.LV.ES.Res.Biogas</t>
  </si>
  <si>
    <t>EMI.ktCO2.LV.ES.Res.LiqBio</t>
  </si>
  <si>
    <t>EMI.ktCO2.LV.ES.Res.Solar</t>
  </si>
  <si>
    <t>EMI.ktCO2.LV.ES.Res.Geo</t>
  </si>
  <si>
    <t>EMI.ktCO2.LV.ES.Res.Ambient</t>
  </si>
  <si>
    <t>EMI.ktCO2.LV.ES.Res.Steam_Distr</t>
  </si>
  <si>
    <t>EMI.ktCO2.LV.ES.Res.Elec</t>
  </si>
  <si>
    <t>EMI.ktCO2.LV.Res.HH</t>
  </si>
  <si>
    <t>EMI.ktCO2.LV.Res.HH.Thermal</t>
  </si>
  <si>
    <t>EMI.ktCO2.LV.Res.HH.Thermal.SH</t>
  </si>
  <si>
    <t>EMI.ktCO2.LV.Res.HH.Thermal.SC</t>
  </si>
  <si>
    <t>EMI.ktCO2.LV.Res.HH.Thermal.WH</t>
  </si>
  <si>
    <t>EMI.ktCO2.LV.Res.HH.Thermal.CO</t>
  </si>
  <si>
    <t>EMI.ktCO2.LV.Res.HH.Appl</t>
  </si>
  <si>
    <t>FEC_per_household.kWh.LV.Res.HH</t>
  </si>
  <si>
    <t>FEC_per_household.kWh.LV.Res.HH.Thermal</t>
  </si>
  <si>
    <t>FEC_per_household.kWh.LV.Res.HH.Thermal.SH</t>
  </si>
  <si>
    <t>FEC_per_household.kWh.LV.Res.HH.Thermal.SC</t>
  </si>
  <si>
    <t>FEC_per_household.kWh.LV.Res.HH.Thermal.WH</t>
  </si>
  <si>
    <t>FEC_per_household.kWh.LV.Res.HH.Thermal.CO</t>
  </si>
  <si>
    <t>FEC_per_household.kWh.LV.Res.HH.Appl</t>
  </si>
  <si>
    <t>TES_per_household.kWh.LV.Res.HH.Thermal</t>
  </si>
  <si>
    <t>TES_per_household.kWh.LV.Res.HH.Thermal.SH</t>
  </si>
  <si>
    <t>TES_per_household.kWh.LV.Res.HH.Thermal.SC</t>
  </si>
  <si>
    <t>TES_per_household.kWh.LV.Res.HH.Thermal.WH</t>
  </si>
  <si>
    <t>TES_per_household.kWh.LV.Res.HH.Thermal.CO</t>
  </si>
  <si>
    <t>EMI_per_household.kgCO2.LV.Res.HH</t>
  </si>
  <si>
    <t>EMI_per_household.kgCO2.LV.Res.HH.Thermal</t>
  </si>
  <si>
    <t>EMI_per_household.kgCO2.LV.Res.HH.Thermal.SH</t>
  </si>
  <si>
    <t>EMI_per_household.kgCO2.LV.Res.HH.Thermal.SC</t>
  </si>
  <si>
    <t>EMI_per_household.kgCO2.LV.Res.HH.Thermal.WH</t>
  </si>
  <si>
    <t>EMI_per_household.kgCO2.LV.Res.HH.Thermal.CO</t>
  </si>
  <si>
    <t>EMI_per_household.kgCO2.LV.Res.HH.Appl</t>
  </si>
  <si>
    <t>Eff.ratio.LV.Res.HH.Thermal</t>
  </si>
  <si>
    <t>Eff.ratio.LV.Res.HH.Thermal.SH</t>
  </si>
  <si>
    <t>Eff.ratio.LV.Res.HH.Thermal.SC</t>
  </si>
  <si>
    <t>Eff.ratio.LV.Res.HH.Thermal.WH</t>
  </si>
  <si>
    <t>Eff.ratio.LV.Res.HH.Thermal.CO</t>
  </si>
  <si>
    <t>FEC_per_sqm.kWh.LV.Res.HH</t>
  </si>
  <si>
    <t>FEC_per_sqm.kWh.LV.Res.HH.Thermal</t>
  </si>
  <si>
    <t>FEC_per_sqm.kWh.LV.Res.HH.Thermal.SH</t>
  </si>
  <si>
    <t>FEC_per_sqm.kWh.LV.Res.HH.Thermal.SC</t>
  </si>
  <si>
    <t>FEC_per_sqm.kWh.LV.Res.HH.Thermal.WH</t>
  </si>
  <si>
    <t>FEC_per_sqm.kWh.LV.Res.HH.Thermal.CO</t>
  </si>
  <si>
    <t>FEC_per_sqm.kWh.LV.Res.HH.Appl</t>
  </si>
  <si>
    <t>TES_per_sqm.kWh.LV.Res.HH.Thermal</t>
  </si>
  <si>
    <t>TES_per_sqm.kWh.LV.Res.HH.Thermal.SH</t>
  </si>
  <si>
    <t>TES_per_sqm.kWh.LV.Res.HH.Thermal.SC</t>
  </si>
  <si>
    <t>TES_per_sqm.kWh.LV.Res.HH.Thermal.WH</t>
  </si>
  <si>
    <t>TES_per_sqm.kWh.LV.Res.HH.Thermal.CO</t>
  </si>
  <si>
    <t>EMI_per_sqm.kgCO2.LV.Res.HH</t>
  </si>
  <si>
    <t>EMI_per_sqm.kgCO2.LV.Res.HH.Thermal</t>
  </si>
  <si>
    <t>EMI_per_sqm.kgCO2.LV.Res.HH.Thermal.SH</t>
  </si>
  <si>
    <t>EMI_per_sqm.kgCO2.LV.Res.HH.Thermal.SC</t>
  </si>
  <si>
    <t>EMI_per_sqm.kgCO2.LV.Res.HH.Thermal.WH</t>
  </si>
  <si>
    <t>EMI_per_sqm.kgCO2.LV.Res.HH.Thermal.CO</t>
  </si>
  <si>
    <t>EMI_per_sqm.kgCO2.LV.Res.HH.Appl</t>
  </si>
  <si>
    <t>FEC_per_capita.kWh.LV.Res.HH</t>
  </si>
  <si>
    <t>FEC_per_capita.kWh.LV.Res.HH.Thermal</t>
  </si>
  <si>
    <t>FEC_per_capita.kWh.LV.Res.HH.Thermal.SH</t>
  </si>
  <si>
    <t>FEC_per_capita.kWh.LV.Res.HH.Thermal.SC</t>
  </si>
  <si>
    <t>FEC_per_capita.kWh.LV.Res.HH.Thermal.WH</t>
  </si>
  <si>
    <t>FEC_per_capita.kWh.LV.Res.HH.Thermal.CO</t>
  </si>
  <si>
    <t>FEC_per_capita.kWh.LV.Res.HH.Appl</t>
  </si>
  <si>
    <t>TES_per_capita.kWh.LV.Res.HH.Thermal</t>
  </si>
  <si>
    <t>TES_per_capita.kWh.LV.Res.HH.Thermal.SH</t>
  </si>
  <si>
    <t>TES_per_capita.kWh.LV.Res.HH.Thermal.SC</t>
  </si>
  <si>
    <t>TES_per_capita.kWh.LV.Res.HH.Thermal.WH</t>
  </si>
  <si>
    <t>TES_per_capita.kWh.LV.Res.HH.Thermal.CO</t>
  </si>
  <si>
    <t>EMI_per_capita.kgCO2.LV.Res.HH</t>
  </si>
  <si>
    <t>EMI_per_capita.kgCO2.LV.Res.HH.Thermal</t>
  </si>
  <si>
    <t>EMI_per_capita.kgCO2.LV.Res.HH.Thermal.SH</t>
  </si>
  <si>
    <t>EMI_per_capita.kgCO2.LV.Res.HH.Thermal.SC</t>
  </si>
  <si>
    <t>EMI_per_capita.kgCO2.LV.Res.HH.Thermal.WH</t>
  </si>
  <si>
    <t>EMI_per_capita.kgCO2.LV.Res.HH.Thermal.CO</t>
  </si>
  <si>
    <t>EMI_per_capita.kgCO2.LV.Res.HH.Appl</t>
  </si>
  <si>
    <t>LV - Number of households</t>
  </si>
  <si>
    <t>NUM.number.LV.Res.HH.Thermal</t>
  </si>
  <si>
    <t>NUM.number.LV.Res.HH.Thermal.SH</t>
  </si>
  <si>
    <t>NUM.number.LV.Res.HH.Thermal.SH.Solids</t>
  </si>
  <si>
    <t>NUM.number.LV.Res.HH.Thermal.SH.LPG</t>
  </si>
  <si>
    <t>NUM.number.LV.Res.HH.Thermal.SH.Oil</t>
  </si>
  <si>
    <t>NUM.number.LV.Res.HH.Thermal.SH.Gas</t>
  </si>
  <si>
    <t>NUM.number.LV.Res.HH.Thermal.SH.Biomass</t>
  </si>
  <si>
    <t>NUM.number.LV.Res.HH.Thermal.SH.Geo</t>
  </si>
  <si>
    <t>NUM.number.LV.Res.HH.Thermal.SH.DistrHeat</t>
  </si>
  <si>
    <t>NUM.number.LV.Res.HH.Thermal.SH.AdvElc</t>
  </si>
  <si>
    <t>NUM.number.LV.Res.HH.Thermal.SH.ConvElc</t>
  </si>
  <si>
    <t>NUM.number.LV.Res.HH.Thermal.SC</t>
  </si>
  <si>
    <t>NUM.number.LV.Res.HH.Thermal.SC.AC</t>
  </si>
  <si>
    <t>NUM.number.LV.Res.HH.Thermal.WH</t>
  </si>
  <si>
    <t>NUM.number.LV.Res.HH.Thermal.WH.Solids</t>
  </si>
  <si>
    <t>NUM.number.LV.Res.HH.Thermal.WH.LPG</t>
  </si>
  <si>
    <t>NUM.number.LV.Res.HH.Thermal.WH.Oil</t>
  </si>
  <si>
    <t>NUM.number.LV.Res.HH.Thermal.WH.Gas</t>
  </si>
  <si>
    <t>NUM.number.LV.Res.HH.Thermal.WH.Biomass</t>
  </si>
  <si>
    <t>NUM.number.LV.Res.HH.Thermal.WH.Geo</t>
  </si>
  <si>
    <t>NUM.number.LV.Res.HH.Thermal.WH.DistrHeat</t>
  </si>
  <si>
    <t>NUM.number.LV.Res.HH.Thermal.WH.Elc</t>
  </si>
  <si>
    <t>NUM.number.LV.Res.HH.Thermal.WH.Solar</t>
  </si>
  <si>
    <t>NUM.number.LV.Res.HH.Thermal.CO</t>
  </si>
  <si>
    <t>NUM.number.LV.Res.HH.Thermal.CO.Solids</t>
  </si>
  <si>
    <t>NUM.number.LV.Res.HH.Thermal.CO.LPG</t>
  </si>
  <si>
    <t>NUM.number.LV.Res.HH.Thermal.CO.Gas</t>
  </si>
  <si>
    <t>NUM.number.LV.Res.HH.Thermal.CO.Biomass</t>
  </si>
  <si>
    <t>NUM.number.LV.Res.HH.Thermal.CO.Elc</t>
  </si>
  <si>
    <t>LV - Final energy consumption</t>
  </si>
  <si>
    <t>FEC.ktoe.LV.Res.HH.Thermal.SH.Solids.Solids</t>
  </si>
  <si>
    <t>FEC.ktoe.LV.Res.HH.Thermal.SH.LPG.LPG</t>
  </si>
  <si>
    <t>FEC.ktoe.LV.Res.HH.Thermal.SH.Oil.Oil_LiqBio</t>
  </si>
  <si>
    <t>FEC.ktoe.LV.Res.HH.Thermal.SH.Gas.NG_Biogas</t>
  </si>
  <si>
    <t>FEC.ktoe.LV.Res.HH.Thermal.SH.Biomass.Biomass_Waste</t>
  </si>
  <si>
    <t>FEC.ktoe.LV.Res.HH.Thermal.SH.Geo.Geo</t>
  </si>
  <si>
    <t>FEC.ktoe.LV.Res.HH.Thermal.SH.DistrHeat.Steam_Distr</t>
  </si>
  <si>
    <t>FEC.ktoe.LV.Res.HH.Thermal.SH.AdvElc.Elec</t>
  </si>
  <si>
    <t>FEC.ktoe.LV.Res.HH.Thermal.SH.ConvElc.Elec</t>
  </si>
  <si>
    <t>FEC.ktoe.LV.Res.HH.Thermal.SH.TotalCirculation.Elec</t>
  </si>
  <si>
    <t>FEC.ktoe.LV.Res.HH.Thermal.SC.AC.Elec</t>
  </si>
  <si>
    <t>FEC.ktoe.LV.Res.HH.Thermal.WH.Solids.Solids</t>
  </si>
  <si>
    <t>FEC.ktoe.LV.Res.HH.Thermal.WH.LPG.LPG</t>
  </si>
  <si>
    <t>FEC.ktoe.LV.Res.HH.Thermal.WH.Oil.Oil_LiqBio</t>
  </si>
  <si>
    <t>FEC.ktoe.LV.Res.HH.Thermal.WH.Gas.NG_Biogas</t>
  </si>
  <si>
    <t>FEC.ktoe.LV.Res.HH.Thermal.WH.Biomass.Biomass_Waste</t>
  </si>
  <si>
    <t>FEC.ktoe.LV.Res.HH.Thermal.WH.Geo.Geo</t>
  </si>
  <si>
    <t>FEC.ktoe.LV.Res.HH.Thermal.WH.DistrHeat.Steam_Distr</t>
  </si>
  <si>
    <t>FEC.ktoe.LV.Res.HH.Thermal.WH.Elc.Elec</t>
  </si>
  <si>
    <t>FEC.ktoe.LV.Res.HH.Thermal.WH.TotalSolar.Solar</t>
  </si>
  <si>
    <t>FEC.ktoe.LV.Res.HH.Thermal.CO.Solids.Solids</t>
  </si>
  <si>
    <t>FEC.ktoe.LV.Res.HH.Thermal.CO.LPG.LPG</t>
  </si>
  <si>
    <t>FEC.ktoe.LV.Res.HH.Thermal.CO.Gas.NG_Biogas</t>
  </si>
  <si>
    <t>FEC.ktoe.LV.Res.HH.Thermal.CO.Biomass.Biomass_Waste</t>
  </si>
  <si>
    <t>FEC.ktoe.LV.Res.HH.Thermal.CO.Elc.Elec</t>
  </si>
  <si>
    <t>LV - Thermal energy service</t>
  </si>
  <si>
    <t>TES.ktoe.LV.Res.HH.Thermal</t>
  </si>
  <si>
    <t>TES.ktoe.LV.Res.HH.Thermal.SH</t>
  </si>
  <si>
    <t>TES.ktoe.LV.Res.HH.Thermal.SH.Solids.Solids</t>
  </si>
  <si>
    <t>TES.ktoe.LV.Res.HH.Thermal.SH.LPG.LPG</t>
  </si>
  <si>
    <t>TES.ktoe.LV.Res.HH.Thermal.SH.Oil.Oil_LiqBio</t>
  </si>
  <si>
    <t>TES.ktoe.LV.Res.HH.Thermal.SH.Gas.NG_Biogas</t>
  </si>
  <si>
    <t>TES.ktoe.LV.Res.HH.Thermal.SH.Biomass.Biomass_Waste</t>
  </si>
  <si>
    <t>TES.ktoe.LV.Res.HH.Thermal.SH.Geo.Geo</t>
  </si>
  <si>
    <t>TES.ktoe.LV.Res.HH.Thermal.SH.DistrHeat.Steam_Distr</t>
  </si>
  <si>
    <t>TES.ktoe.LV.Res.HH.Thermal.SH.AdvElc.Elec</t>
  </si>
  <si>
    <t>TES.ktoe.LV.Res.HH.Thermal.SH.ConvElc.Elec</t>
  </si>
  <si>
    <t>TES.ktoe.LV.Res.HH.Thermal.SH.TotalCirculation.Elec</t>
  </si>
  <si>
    <t>TES.ktoe.LV.Res.HH.Thermal.SC</t>
  </si>
  <si>
    <t>TES.ktoe.LV.Res.HH.Thermal.SC.AC.Elec</t>
  </si>
  <si>
    <t>TES.ktoe.LV.Res.HH.Thermal.WH</t>
  </si>
  <si>
    <t>TES.ktoe.LV.Res.HH.Thermal.WH.Solids.Solids</t>
  </si>
  <si>
    <t>TES.ktoe.LV.Res.HH.Thermal.WH.LPG.LPG</t>
  </si>
  <si>
    <t>TES.ktoe.LV.Res.HH.Thermal.WH.Oil.Oil_LiqBio</t>
  </si>
  <si>
    <t>TES.ktoe.LV.Res.HH.Thermal.WH.Gas.NG_Biogas</t>
  </si>
  <si>
    <t>TES.ktoe.LV.Res.HH.Thermal.WH.Biomass.Biomass_Waste</t>
  </si>
  <si>
    <t>TES.ktoe.LV.Res.HH.Thermal.WH.Geo.Geo</t>
  </si>
  <si>
    <t>TES.ktoe.LV.Res.HH.Thermal.WH.DistrHeat.Steam_Distr</t>
  </si>
  <si>
    <t>TES.ktoe.LV.Res.HH.Thermal.WH.Elc.Elec</t>
  </si>
  <si>
    <t>TES.ktoe.LV.Res.HH.Thermal.WH.TotalSolar.Solar</t>
  </si>
  <si>
    <t>TES.ktoe.LV.Res.HH.Thermal.CO</t>
  </si>
  <si>
    <t>TES.ktoe.LV.Res.HH.Thermal.CO.Solids.Solids</t>
  </si>
  <si>
    <t>TES.ktoe.LV.Res.HH.Thermal.CO.LPG.LPG</t>
  </si>
  <si>
    <t>TES.ktoe.LV.Res.HH.Thermal.CO.Gas.NG_Biogas</t>
  </si>
  <si>
    <t>TES.ktoe.LV.Res.HH.Thermal.CO.Biomass.Biomass_Waste</t>
  </si>
  <si>
    <t>TES.ktoe.LV.Res.HH.Thermal.CO.Elc.Elec</t>
  </si>
  <si>
    <t>LV - System efficiency indicator of total stock</t>
  </si>
  <si>
    <t>Eff.ratio.LV.Res.HH.Thermal.SH.Solids.Solids</t>
  </si>
  <si>
    <t>Eff.ratio.LV.Res.HH.Thermal.SH.LPG.LPG</t>
  </si>
  <si>
    <t>Eff.ratio.LV.Res.HH.Thermal.SH.Oil.Oil_LiqBio</t>
  </si>
  <si>
    <t>Eff.ratio.LV.Res.HH.Thermal.SH.Gas.NG_Biogas</t>
  </si>
  <si>
    <t>Eff.ratio.LV.Res.HH.Thermal.SH.Biomass.Biomass_Waste</t>
  </si>
  <si>
    <t>Eff.ratio.LV.Res.HH.Thermal.SH.Geo.Geo</t>
  </si>
  <si>
    <t>Eff.ratio.LV.Res.HH.Thermal.SH.DistrHeat.Steam_Distr</t>
  </si>
  <si>
    <t>Eff.ratio.LV.Res.HH.Thermal.SH.AdvElc.Elec</t>
  </si>
  <si>
    <t>Eff.ratio.LV.Res.HH.Thermal.SH.ConvElc.Elec</t>
  </si>
  <si>
    <t>Eff.ratio.LV.Res.HH.Thermal.SH.TotalCirculation.Elec</t>
  </si>
  <si>
    <t>Eff.ratio.LV.Res.HH.Thermal.SC.AC.Elec</t>
  </si>
  <si>
    <t>Eff.ratio.LV.Res.HH.Thermal.WH.Solids.Solids</t>
  </si>
  <si>
    <t>Eff.ratio.LV.Res.HH.Thermal.WH.LPG.LPG</t>
  </si>
  <si>
    <t>Eff.ratio.LV.Res.HH.Thermal.WH.Oil.Oil_LiqBio</t>
  </si>
  <si>
    <t>Eff.ratio.LV.Res.HH.Thermal.WH.Gas.NG_Biogas</t>
  </si>
  <si>
    <t>Eff.ratio.LV.Res.HH.Thermal.WH.Biomass.Biomass_Waste</t>
  </si>
  <si>
    <t>Eff.ratio.LV.Res.HH.Thermal.WH.Geo.Geo</t>
  </si>
  <si>
    <t>Eff.ratio.LV.Res.HH.Thermal.WH.DistrHeat.Steam_Distr</t>
  </si>
  <si>
    <t>Eff.ratio.LV.Res.HH.Thermal.WH.Elc.Elec</t>
  </si>
  <si>
    <t>Eff.ratio.LV.Res.HH.Thermal.WH.TotalSolar.Solar</t>
  </si>
  <si>
    <t>Eff.ratio.LV.Res.HH.Thermal.CO.Solids.Solids</t>
  </si>
  <si>
    <t>Eff.ratio.LV.Res.HH.Thermal.CO.LPG.LPG</t>
  </si>
  <si>
    <t>Eff.ratio.LV.Res.HH.Thermal.CO.Gas.NG_Biogas</t>
  </si>
  <si>
    <t>Eff.ratio.LV.Res.HH.Thermal.CO.Biomass.Biomass_Waste</t>
  </si>
  <si>
    <t>Eff.ratio.LV.Res.HH.Thermal.CO.Elc.Elec</t>
  </si>
  <si>
    <t>LV - CO2 emissions</t>
  </si>
  <si>
    <t>EMI.ktCO2.LV.Res.HH.Thermal.SH.Solids.Solids</t>
  </si>
  <si>
    <t>EMI.ktCO2.LV.Res.HH.Thermal.SH.LPG.LPG</t>
  </si>
  <si>
    <t>EMI.ktCO2.LV.Res.HH.Thermal.SH.Oil.Oil_LiqBio</t>
  </si>
  <si>
    <t>EMI.ktCO2.LV.Res.HH.Thermal.SH.Gas.NG_Biogas</t>
  </si>
  <si>
    <t>EMI.ktCO2.LV.Res.HH.Thermal.SH.Biomass.Biomass_Waste</t>
  </si>
  <si>
    <t>EMI.ktCO2.LV.Res.HH.Thermal.SH.Geo.Geo</t>
  </si>
  <si>
    <t>EMI.ktCO2.LV.Res.HH.Thermal.SH.DistrHeat.Steam_Distr</t>
  </si>
  <si>
    <t>EMI.ktCO2.LV.Res.HH.Thermal.SH.AdvElc.Elec</t>
  </si>
  <si>
    <t>EMI.ktCO2.LV.Res.HH.Thermal.SH.ConvElc.Elec</t>
  </si>
  <si>
    <t>EMI.ktCO2.LV.Res.HH.Thermal.SH.TotalCirculation.Elec</t>
  </si>
  <si>
    <t>EMI.ktCO2.LV.Res.HH.Thermal.SC.AC.Elec</t>
  </si>
  <si>
    <t>EMI.ktCO2.LV.Res.HH.Thermal.WH.Solids.Solids</t>
  </si>
  <si>
    <t>EMI.ktCO2.LV.Res.HH.Thermal.WH.LPG.LPG</t>
  </si>
  <si>
    <t>EMI.ktCO2.LV.Res.HH.Thermal.WH.Oil.Oil_LiqBio</t>
  </si>
  <si>
    <t>EMI.ktCO2.LV.Res.HH.Thermal.WH.Gas.NG_Biogas</t>
  </si>
  <si>
    <t>EMI.ktCO2.LV.Res.HH.Thermal.WH.Biomass.Biomass_Waste</t>
  </si>
  <si>
    <t>EMI.ktCO2.LV.Res.HH.Thermal.WH.Geo.Geo</t>
  </si>
  <si>
    <t>EMI.ktCO2.LV.Res.HH.Thermal.WH.DistrHeat.Steam_Distr</t>
  </si>
  <si>
    <t>EMI.ktCO2.LV.Res.HH.Thermal.WH.Elc.Elec</t>
  </si>
  <si>
    <t>EMI.ktCO2.LV.Res.HH.Thermal.WH.TotalSolar.Solar</t>
  </si>
  <si>
    <t>EMI.ktCO2.LV.Res.HH.Thermal.CO.Solids.Solids</t>
  </si>
  <si>
    <t>EMI.ktCO2.LV.Res.HH.Thermal.CO.LPG.LPG</t>
  </si>
  <si>
    <t>EMI.ktCO2.LV.Res.HH.Thermal.CO.Gas.NG_Biogas</t>
  </si>
  <si>
    <t>EMI.ktCO2.LV.Res.HH.Thermal.CO.Biomass.Biomass_Waste</t>
  </si>
  <si>
    <t>EMI.ktCO2.LV.Res.HH.Thermal.CO.Elc.Elec</t>
  </si>
  <si>
    <t>LV - Final energy consumption per household</t>
  </si>
  <si>
    <t>FEC_per_household.kWh.LV.Res.HH.Thermal.SH.Solids.Solids</t>
  </si>
  <si>
    <t>FEC_per_household.kWh.LV.Res.HH.Thermal.SH.LPG.LPG</t>
  </si>
  <si>
    <t>FEC_per_household.kWh.LV.Res.HH.Thermal.SH.Oil.Oil_LiqBio</t>
  </si>
  <si>
    <t>FEC_per_household.kWh.LV.Res.HH.Thermal.SH.Gas.NG_Biogas</t>
  </si>
  <si>
    <t>FEC_per_household.kWh.LV.Res.HH.Thermal.SH.Biomass.Biomass_Waste</t>
  </si>
  <si>
    <t>FEC_per_household.kWh.LV.Res.HH.Thermal.SH.Geo.Geo</t>
  </si>
  <si>
    <t>FEC_per_household.kWh.LV.Res.HH.Thermal.SH.DistrHeat.Steam_Distr</t>
  </si>
  <si>
    <t>FEC_per_household.kWh.LV.Res.HH.Thermal.SH.AdvElc.Elec</t>
  </si>
  <si>
    <t>FEC_per_household.kWh.LV.Res.HH.Thermal.SH.ConvElc.Elec</t>
  </si>
  <si>
    <t>FEC_per_household.kWh.LV.Res.HH.Thermal.SH.TotalCirculation.Elec</t>
  </si>
  <si>
    <t>FEC_per_household.kWh.LV.Res.HH.Thermal.SC.AC.Elec</t>
  </si>
  <si>
    <t>FEC_per_household.kWh.LV.Res.HH.Thermal.WH.Solids.Solids</t>
  </si>
  <si>
    <t>FEC_per_household.kWh.LV.Res.HH.Thermal.WH.LPG.LPG</t>
  </si>
  <si>
    <t>FEC_per_household.kWh.LV.Res.HH.Thermal.WH.Oil.Oil_LiqBio</t>
  </si>
  <si>
    <t>FEC_per_household.kWh.LV.Res.HH.Thermal.WH.Gas.NG_Biogas</t>
  </si>
  <si>
    <t>FEC_per_household.kWh.LV.Res.HH.Thermal.WH.Biomass.Biomass_Waste</t>
  </si>
  <si>
    <t>FEC_per_household.kWh.LV.Res.HH.Thermal.WH.Geo.Geo</t>
  </si>
  <si>
    <t>FEC_per_household.kWh.LV.Res.HH.Thermal.WH.DistrHeat.Steam_Distr</t>
  </si>
  <si>
    <t>FEC_per_household.kWh.LV.Res.HH.Thermal.WH.Elc.Elec</t>
  </si>
  <si>
    <t>FEC_per_household.kWh.LV.Res.HH.Thermal.WH.TotalSolar.Solar</t>
  </si>
  <si>
    <t>FEC_per_household.kWh.LV.Res.HH.Thermal.CO.Solids.Solids</t>
  </si>
  <si>
    <t>FEC_per_household.kWh.LV.Res.HH.Thermal.CO.LPG.LPG</t>
  </si>
  <si>
    <t>FEC_per_household.kWh.LV.Res.HH.Thermal.CO.Gas.NG_Biogas</t>
  </si>
  <si>
    <t>FEC_per_household.kWh.LV.Res.HH.Thermal.CO.Biomass.Biomass_Waste</t>
  </si>
  <si>
    <t>FEC_per_household.kWh.LV.Res.HH.Thermal.CO.Elc.Elec</t>
  </si>
  <si>
    <t>LV - Thermal energy service per household</t>
  </si>
  <si>
    <t>TES_per_household.kWh.LV.Res.HH.Thermal.SH.Solids.Solids</t>
  </si>
  <si>
    <t>TES_per_household.kWh.LV.Res.HH.Thermal.SH.LPG.LPG</t>
  </si>
  <si>
    <t>TES_per_household.kWh.LV.Res.HH.Thermal.SH.Oil.Oil_LiqBio</t>
  </si>
  <si>
    <t>TES_per_household.kWh.LV.Res.HH.Thermal.SH.Gas.NG_Biogas</t>
  </si>
  <si>
    <t>TES_per_household.kWh.LV.Res.HH.Thermal.SH.Biomass.Biomass_Waste</t>
  </si>
  <si>
    <t>TES_per_household.kWh.LV.Res.HH.Thermal.SH.Geo.Geo</t>
  </si>
  <si>
    <t>TES_per_household.kWh.LV.Res.HH.Thermal.SH.DistrHeat.Steam_Distr</t>
  </si>
  <si>
    <t>TES_per_household.kWh.LV.Res.HH.Thermal.SH.AdvElc.Elec</t>
  </si>
  <si>
    <t>TES_per_household.kWh.LV.Res.HH.Thermal.SH.ConvElc.Elec</t>
  </si>
  <si>
    <t>TES_per_household.kWh.LV.Res.HH.Thermal.SH.TotalCirculation.Elec</t>
  </si>
  <si>
    <t>TES_per_household.kWh.LV.Res.HH.Thermal.SC.AC.Elec</t>
  </si>
  <si>
    <t>TES_per_household.kWh.LV.Res.HH.Thermal.WH.Solids.Solids</t>
  </si>
  <si>
    <t>TES_per_household.kWh.LV.Res.HH.Thermal.WH.LPG.LPG</t>
  </si>
  <si>
    <t>TES_per_household.kWh.LV.Res.HH.Thermal.WH.Oil.Oil_LiqBio</t>
  </si>
  <si>
    <t>TES_per_household.kWh.LV.Res.HH.Thermal.WH.Gas.NG_Biogas</t>
  </si>
  <si>
    <t>TES_per_household.kWh.LV.Res.HH.Thermal.WH.Biomass.Biomass_Waste</t>
  </si>
  <si>
    <t>TES_per_household.kWh.LV.Res.HH.Thermal.WH.Geo.Geo</t>
  </si>
  <si>
    <t>TES_per_household.kWh.LV.Res.HH.Thermal.WH.DistrHeat.Steam_Distr</t>
  </si>
  <si>
    <t>TES_per_household.kWh.LV.Res.HH.Thermal.WH.Elc.Elec</t>
  </si>
  <si>
    <t>TES_per_household.kWh.LV.Res.HH.Thermal.WH.TotalSolar.Solar</t>
  </si>
  <si>
    <t>TES_per_household.kWh.LV.Res.HH.Thermal.CO.Solids.Solids</t>
  </si>
  <si>
    <t>TES_per_household.kWh.LV.Res.HH.Thermal.CO.LPG.LPG</t>
  </si>
  <si>
    <t>TES_per_household.kWh.LV.Res.HH.Thermal.CO.Gas.NG_Biogas</t>
  </si>
  <si>
    <t>TES_per_household.kWh.LV.Res.HH.Thermal.CO.Biomass.Biomass_Waste</t>
  </si>
  <si>
    <t>TES_per_household.kWh.LV.Res.HH.Thermal.CO.Elc.Elec</t>
  </si>
  <si>
    <t>LV - CO2 emissions per household</t>
  </si>
  <si>
    <t>EMI_per_household.kgCO2.LV.Res.HH.Thermal.SH.Solids.Solids</t>
  </si>
  <si>
    <t>EMI_per_household.kgCO2.LV.Res.HH.Thermal.SH.LPG.LPG</t>
  </si>
  <si>
    <t>EMI_per_household.kgCO2.LV.Res.HH.Thermal.SH.Oil.Oil_LiqBio</t>
  </si>
  <si>
    <t>EMI_per_household.kgCO2.LV.Res.HH.Thermal.SH.Gas.NG_Biogas</t>
  </si>
  <si>
    <t>EMI_per_household.kgCO2.LV.Res.HH.Thermal.SH.Biomass.Biomass_Waste</t>
  </si>
  <si>
    <t>EMI_per_household.kgCO2.LV.Res.HH.Thermal.SH.Geo.Geo</t>
  </si>
  <si>
    <t>EMI_per_household.kgCO2.LV.Res.HH.Thermal.SH.DistrHeat.Steam_Distr</t>
  </si>
  <si>
    <t>EMI_per_household.kgCO2.LV.Res.HH.Thermal.SH.AdvElc.Elec</t>
  </si>
  <si>
    <t>EMI_per_household.kgCO2.LV.Res.HH.Thermal.SH.ConvElc.Elec</t>
  </si>
  <si>
    <t>EMI_per_household.kgCO2.LV.Res.HH.Thermal.SH.TotalCirculation.Elec</t>
  </si>
  <si>
    <t>EMI_per_household.kgCO2.LV.Res.HH.Thermal.SC.AC.Elec</t>
  </si>
  <si>
    <t>EMI_per_household.kgCO2.LV.Res.HH.Thermal.WH.Solids.Solids</t>
  </si>
  <si>
    <t>EMI_per_household.kgCO2.LV.Res.HH.Thermal.WH.LPG.LPG</t>
  </si>
  <si>
    <t>EMI_per_household.kgCO2.LV.Res.HH.Thermal.WH.Oil.Oil_LiqBio</t>
  </si>
  <si>
    <t>EMI_per_household.kgCO2.LV.Res.HH.Thermal.WH.Gas.NG_Biogas</t>
  </si>
  <si>
    <t>EMI_per_household.kgCO2.LV.Res.HH.Thermal.WH.Biomass.Biomass_Waste</t>
  </si>
  <si>
    <t>EMI_per_household.kgCO2.LV.Res.HH.Thermal.WH.Geo.Geo</t>
  </si>
  <si>
    <t>EMI_per_household.kgCO2.LV.Res.HH.Thermal.WH.DistrHeat.Steam_Distr</t>
  </si>
  <si>
    <t>EMI_per_household.kgCO2.LV.Res.HH.Thermal.WH.Elc.Elec</t>
  </si>
  <si>
    <t>EMI_per_household.kgCO2.LV.Res.HH.Thermal.WH.TotalSolar.Solar</t>
  </si>
  <si>
    <t>EMI_per_household.kgCO2.LV.Res.HH.Thermal.CO.Solids.Solids</t>
  </si>
  <si>
    <t>EMI_per_household.kgCO2.LV.Res.HH.Thermal.CO.LPG.LPG</t>
  </si>
  <si>
    <t>EMI_per_household.kgCO2.LV.Res.HH.Thermal.CO.Gas.NG_Biogas</t>
  </si>
  <si>
    <t>EMI_per_household.kgCO2.LV.Res.HH.Thermal.CO.Biomass.Biomass_Waste</t>
  </si>
  <si>
    <t>EMI_per_household.kgCO2.LV.Res.HH.Thermal.CO.Elc.Elec</t>
  </si>
  <si>
    <t>LV - Final energy consumption per surface area</t>
  </si>
  <si>
    <t>FEC_per_sqm.kWh.LV.Res.HH.Thermal.SH.Solids.Solids</t>
  </si>
  <si>
    <t>FEC_per_sqm.kWh.LV.Res.HH.Thermal.SH.LPG.LPG</t>
  </si>
  <si>
    <t>FEC_per_sqm.kWh.LV.Res.HH.Thermal.SH.Oil.Oil_LiqBio</t>
  </si>
  <si>
    <t>FEC_per_sqm.kWh.LV.Res.HH.Thermal.SH.Gas.NG_Biogas</t>
  </si>
  <si>
    <t>FEC_per_sqm.kWh.LV.Res.HH.Thermal.SH.Biomass.Biomass_Waste</t>
  </si>
  <si>
    <t>FEC_per_sqm.kWh.LV.Res.HH.Thermal.SH.Geo.Geo</t>
  </si>
  <si>
    <t>FEC_per_sqm.kWh.LV.Res.HH.Thermal.SH.DistrHeat.Steam_Distr</t>
  </si>
  <si>
    <t>FEC_per_sqm.kWh.LV.Res.HH.Thermal.SH.AdvElc.Elec</t>
  </si>
  <si>
    <t>FEC_per_sqm.kWh.LV.Res.HH.Thermal.SH.ConvElc.Elec</t>
  </si>
  <si>
    <t>FEC_per_sqm.kWh.LV.Res.HH.Thermal.SH.TotalCirculation.Elec</t>
  </si>
  <si>
    <t>FEC_per_sqm.kWh.LV.Res.HH.Thermal.SC.AC.Elec</t>
  </si>
  <si>
    <t>FEC_per_sqm.kWh.LV.Res.HH.Thermal.WH.Solids.Solids</t>
  </si>
  <si>
    <t>FEC_per_sqm.kWh.LV.Res.HH.Thermal.WH.LPG.LPG</t>
  </si>
  <si>
    <t>FEC_per_sqm.kWh.LV.Res.HH.Thermal.WH.Oil.Oil_LiqBio</t>
  </si>
  <si>
    <t>FEC_per_sqm.kWh.LV.Res.HH.Thermal.WH.Gas.NG_Biogas</t>
  </si>
  <si>
    <t>FEC_per_sqm.kWh.LV.Res.HH.Thermal.WH.Biomass.Biomass_Waste</t>
  </si>
  <si>
    <t>FEC_per_sqm.kWh.LV.Res.HH.Thermal.WH.Geo.Geo</t>
  </si>
  <si>
    <t>FEC_per_sqm.kWh.LV.Res.HH.Thermal.WH.DistrHeat.Steam_Distr</t>
  </si>
  <si>
    <t>FEC_per_sqm.kWh.LV.Res.HH.Thermal.WH.Elc.Elec</t>
  </si>
  <si>
    <t>FEC_per_sqm.kWh.LV.Res.HH.Thermal.WH.TotalSolar.Solar</t>
  </si>
  <si>
    <t>FEC_per_sqm.kWh.LV.Res.HH.Thermal.CO.Solids.Solids</t>
  </si>
  <si>
    <t>FEC_per_sqm.kWh.LV.Res.HH.Thermal.CO.LPG.LPG</t>
  </si>
  <si>
    <t>FEC_per_sqm.kWh.LV.Res.HH.Thermal.CO.Gas.NG_Biogas</t>
  </si>
  <si>
    <t>FEC_per_sqm.kWh.LV.Res.HH.Thermal.CO.Biomass.Biomass_Waste</t>
  </si>
  <si>
    <t>FEC_per_sqm.kWh.LV.Res.HH.Thermal.CO.Elc.Elec</t>
  </si>
  <si>
    <t>LV - Thermal energy service per surface area</t>
  </si>
  <si>
    <t>TES_per_sqm.kWh.LV.Res.HH.Thermal.SH.Solids.Solids</t>
  </si>
  <si>
    <t>TES_per_sqm.kWh.LV.Res.HH.Thermal.SH.LPG.LPG</t>
  </si>
  <si>
    <t>TES_per_sqm.kWh.LV.Res.HH.Thermal.SH.Oil.Oil_LiqBio</t>
  </si>
  <si>
    <t>TES_per_sqm.kWh.LV.Res.HH.Thermal.SH.Gas.NG_Biogas</t>
  </si>
  <si>
    <t>TES_per_sqm.kWh.LV.Res.HH.Thermal.SH.Biomass.Biomass_Waste</t>
  </si>
  <si>
    <t>TES_per_sqm.kWh.LV.Res.HH.Thermal.SH.Geo.Geo</t>
  </si>
  <si>
    <t>TES_per_sqm.kWh.LV.Res.HH.Thermal.SH.DistrHeat.Steam_Distr</t>
  </si>
  <si>
    <t>TES_per_sqm.kWh.LV.Res.HH.Thermal.SH.AdvElc.Elec</t>
  </si>
  <si>
    <t>TES_per_sqm.kWh.LV.Res.HH.Thermal.SH.ConvElc.Elec</t>
  </si>
  <si>
    <t>TES_per_sqm.kWh.LV.Res.HH.Thermal.SH.TotalCirculation.Elec</t>
  </si>
  <si>
    <t>TES_per_sqm.kWh.LV.Res.HH.Thermal.SC.AC.Elec</t>
  </si>
  <si>
    <t>TES_per_sqm.kWh.LV.Res.HH.Thermal.WH.Solids.Solids</t>
  </si>
  <si>
    <t>TES_per_sqm.kWh.LV.Res.HH.Thermal.WH.LPG.LPG</t>
  </si>
  <si>
    <t>TES_per_sqm.kWh.LV.Res.HH.Thermal.WH.Oil.Oil_LiqBio</t>
  </si>
  <si>
    <t>TES_per_sqm.kWh.LV.Res.HH.Thermal.WH.Gas.NG_Biogas</t>
  </si>
  <si>
    <t>TES_per_sqm.kWh.LV.Res.HH.Thermal.WH.Biomass.Biomass_Waste</t>
  </si>
  <si>
    <t>TES_per_sqm.kWh.LV.Res.HH.Thermal.WH.Geo.Geo</t>
  </si>
  <si>
    <t>TES_per_sqm.kWh.LV.Res.HH.Thermal.WH.DistrHeat.Steam_Distr</t>
  </si>
  <si>
    <t>TES_per_sqm.kWh.LV.Res.HH.Thermal.WH.Elc.Elec</t>
  </si>
  <si>
    <t>TES_per_sqm.kWh.LV.Res.HH.Thermal.WH.TotalSolar.Solar</t>
  </si>
  <si>
    <t>TES_per_sqm.kWh.LV.Res.HH.Thermal.CO.Solids.Solids</t>
  </si>
  <si>
    <t>TES_per_sqm.kWh.LV.Res.HH.Thermal.CO.LPG.LPG</t>
  </si>
  <si>
    <t>TES_per_sqm.kWh.LV.Res.HH.Thermal.CO.Gas.NG_Biogas</t>
  </si>
  <si>
    <t>TES_per_sqm.kWh.LV.Res.HH.Thermal.CO.Biomass.Biomass_Waste</t>
  </si>
  <si>
    <t>TES_per_sqm.kWh.LV.Res.HH.Thermal.CO.Elc.Elec</t>
  </si>
  <si>
    <t>LV - CO2 emissions per surface area</t>
  </si>
  <si>
    <t>EMI_per_sqm.kgCO2.LV.Res.HH.Thermal.SH.Solids.Solids</t>
  </si>
  <si>
    <t>EMI_per_sqm.kgCO2.LV.Res.HH.Thermal.SH.LPG.LPG</t>
  </si>
  <si>
    <t>EMI_per_sqm.kgCO2.LV.Res.HH.Thermal.SH.Oil.Oil_LiqBio</t>
  </si>
  <si>
    <t>EMI_per_sqm.kgCO2.LV.Res.HH.Thermal.SH.Gas.NG_Biogas</t>
  </si>
  <si>
    <t>EMI_per_sqm.kgCO2.LV.Res.HH.Thermal.SH.Biomass.Biomass_Waste</t>
  </si>
  <si>
    <t>EMI_per_sqm.kgCO2.LV.Res.HH.Thermal.SH.Geo.Geo</t>
  </si>
  <si>
    <t>EMI_per_sqm.kgCO2.LV.Res.HH.Thermal.SH.DistrHeat.Steam_Distr</t>
  </si>
  <si>
    <t>EMI_per_sqm.kgCO2.LV.Res.HH.Thermal.SH.AdvElc.Elec</t>
  </si>
  <si>
    <t>EMI_per_sqm.kgCO2.LV.Res.HH.Thermal.SH.ConvElc.Elec</t>
  </si>
  <si>
    <t>EMI_per_sqm.kgCO2.LV.Res.HH.Thermal.SH.TotalCirculation.Elec</t>
  </si>
  <si>
    <t>EMI_per_sqm.kgCO2.LV.Res.HH.Thermal.SC.AC.Elec</t>
  </si>
  <si>
    <t>EMI_per_sqm.kgCO2.LV.Res.HH.Thermal.WH.Solids.Solids</t>
  </si>
  <si>
    <t>EMI_per_sqm.kgCO2.LV.Res.HH.Thermal.WH.LPG.LPG</t>
  </si>
  <si>
    <t>EMI_per_sqm.kgCO2.LV.Res.HH.Thermal.WH.Oil.Oil_LiqBio</t>
  </si>
  <si>
    <t>EMI_per_sqm.kgCO2.LV.Res.HH.Thermal.WH.Gas.NG_Biogas</t>
  </si>
  <si>
    <t>EMI_per_sqm.kgCO2.LV.Res.HH.Thermal.WH.Biomass.Biomass_Waste</t>
  </si>
  <si>
    <t>EMI_per_sqm.kgCO2.LV.Res.HH.Thermal.WH.Geo.Geo</t>
  </si>
  <si>
    <t>EMI_per_sqm.kgCO2.LV.Res.HH.Thermal.WH.DistrHeat.Steam_Distr</t>
  </si>
  <si>
    <t>EMI_per_sqm.kgCO2.LV.Res.HH.Thermal.WH.Elc.Elec</t>
  </si>
  <si>
    <t>EMI_per_sqm.kgCO2.LV.Res.HH.Thermal.WH.TotalSolar.Solar</t>
  </si>
  <si>
    <t>EMI_per_sqm.kgCO2.LV.Res.HH.Thermal.CO.Solids.Solids</t>
  </si>
  <si>
    <t>EMI_per_sqm.kgCO2.LV.Res.HH.Thermal.CO.LPG.LPG</t>
  </si>
  <si>
    <t>EMI_per_sqm.kgCO2.LV.Res.HH.Thermal.CO.Gas.NG_Biogas</t>
  </si>
  <si>
    <t>EMI_per_sqm.kgCO2.LV.Res.HH.Thermal.CO.Biomass.Biomass_Waste</t>
  </si>
  <si>
    <t>EMI_per_sqm.kgCO2.LV.Res.HH.Thermal.CO.Elc.Elec</t>
  </si>
  <si>
    <t>LV - Number of new and renovated households</t>
  </si>
  <si>
    <t>NUM.number.LV.Res.HHnew.Thermal</t>
  </si>
  <si>
    <t>NUM.number.LV.Res.HHnew.Thermal.SH</t>
  </si>
  <si>
    <t>NUM.number.LV.Res.HHnew.Thermal.SH.Solids</t>
  </si>
  <si>
    <t>NUM.number.LV.Res.HHnew.Thermal.SH.LPG</t>
  </si>
  <si>
    <t>NUM.number.LV.Res.HHnew.Thermal.SH.Oil</t>
  </si>
  <si>
    <t>NUM.number.LV.Res.HHnew.Thermal.SH.Gas</t>
  </si>
  <si>
    <t>NUM.number.LV.Res.HHnew.Thermal.SH.Biomass</t>
  </si>
  <si>
    <t>NUM.number.LV.Res.HHnew.Thermal.SH.Geo</t>
  </si>
  <si>
    <t>NUM.number.LV.Res.HHnew.Thermal.SH.DistrHeat</t>
  </si>
  <si>
    <t>NUM.number.LV.Res.HHnew.Thermal.SH.AdvElc</t>
  </si>
  <si>
    <t>NUM.number.LV.Res.HHnew.Thermal.SH.ConvElc</t>
  </si>
  <si>
    <t>NUM.number.LV.Res.HHnew.Thermal.SC</t>
  </si>
  <si>
    <t>NUM.number.LV.Res.HHnew.Thermal.SC.AC</t>
  </si>
  <si>
    <t>NUM.number.LV.Res.HHnew.Thermal.WH</t>
  </si>
  <si>
    <t>NUM.number.LV.Res.HHnew.Thermal.WH.Solids</t>
  </si>
  <si>
    <t>NUM.number.LV.Res.HHnew.Thermal.WH.LPG</t>
  </si>
  <si>
    <t>NUM.number.LV.Res.HHnew.Thermal.WH.Oil</t>
  </si>
  <si>
    <t>NUM.number.LV.Res.HHnew.Thermal.WH.Gas</t>
  </si>
  <si>
    <t>NUM.number.LV.Res.HHnew.Thermal.WH.Biomass</t>
  </si>
  <si>
    <t>NUM.number.LV.Res.HHnew.Thermal.WH.Geo</t>
  </si>
  <si>
    <t>NUM.number.LV.Res.HHnew.Thermal.WH.DistrHeat</t>
  </si>
  <si>
    <t>NUM.number.LV.Res.HHnew.Thermal.WH.Elc</t>
  </si>
  <si>
    <t>NUM.number.LV.Res.HHnew.Thermal.WH.Solar</t>
  </si>
  <si>
    <t>NUM.number.LV.Res.HHnew.Thermal.CO</t>
  </si>
  <si>
    <t>NUM.number.LV.Res.HHnew.Thermal.CO.Solids</t>
  </si>
  <si>
    <t>NUM.number.LV.Res.HHnew.Thermal.CO.LPG</t>
  </si>
  <si>
    <t>NUM.number.LV.Res.HHnew.Thermal.CO.Gas</t>
  </si>
  <si>
    <t>NUM.number.LV.Res.HHnew.Thermal.CO.Biomass</t>
  </si>
  <si>
    <t>NUM.number.LV.Res.HHnew.Thermal.CO.Elc</t>
  </si>
  <si>
    <t>LV - Final energy consumption in new and renovated households</t>
  </si>
  <si>
    <t>FEC.ktoe.LV.Res.HHnew.Thermal</t>
  </si>
  <si>
    <t>FEC.ktoe.LV.Res.HHnew.Thermal.SH</t>
  </si>
  <si>
    <t>FEC.ktoe.LV.Res.HHnew.Thermal.SH.Solids.Solids</t>
  </si>
  <si>
    <t>FEC.ktoe.LV.Res.HHnew.Thermal.SH.LPG.LPG</t>
  </si>
  <si>
    <t>FEC.ktoe.LV.Res.HHnew.Thermal.SH.Oil.Oil_LiqBio</t>
  </si>
  <si>
    <t>FEC.ktoe.LV.Res.HHnew.Thermal.SH.Gas.NG_Biogas</t>
  </si>
  <si>
    <t>FEC.ktoe.LV.Res.HHnew.Thermal.SH.Biomass.Biomass_Waste</t>
  </si>
  <si>
    <t>FEC.ktoe.LV.Res.HHnew.Thermal.SH.Geo.Geo</t>
  </si>
  <si>
    <t>FEC.ktoe.LV.Res.HHnew.Thermal.SH.DistrHeat.Steam_Distr</t>
  </si>
  <si>
    <t>FEC.ktoe.LV.Res.HHnew.Thermal.SH.AdvElc.Elec</t>
  </si>
  <si>
    <t>FEC.ktoe.LV.Res.HHnew.Thermal.SH.ConvElc.Elec</t>
  </si>
  <si>
    <t>FEC.ktoe.LV.Res.HHnew.Thermal.SH.TotalCirculation.Elec</t>
  </si>
  <si>
    <t>FEC.ktoe.LV.Res.HHnew.Thermal.SC</t>
  </si>
  <si>
    <t>FEC.ktoe.LV.Res.HHnew.Thermal.SC.AC.Elec</t>
  </si>
  <si>
    <t>FEC.ktoe.LV.Res.HHnew.Thermal.WH</t>
  </si>
  <si>
    <t>FEC.ktoe.LV.Res.HHnew.Thermal.WH.Solids.Solids</t>
  </si>
  <si>
    <t>FEC.ktoe.LV.Res.HHnew.Thermal.WH.LPG.LPG</t>
  </si>
  <si>
    <t>FEC.ktoe.LV.Res.HHnew.Thermal.WH.Oil.Oil_LiqBio</t>
  </si>
  <si>
    <t>FEC.ktoe.LV.Res.HHnew.Thermal.WH.Gas.NG_Biogas</t>
  </si>
  <si>
    <t>FEC.ktoe.LV.Res.HHnew.Thermal.WH.Biomass.Biomass_Waste</t>
  </si>
  <si>
    <t>FEC.ktoe.LV.Res.HHnew.Thermal.WH.Geo.Geo</t>
  </si>
  <si>
    <t>FEC.ktoe.LV.Res.HHnew.Thermal.WH.DistrHeat.Steam_Distr</t>
  </si>
  <si>
    <t>FEC.ktoe.LV.Res.HHnew.Thermal.WH.Elc.Elec</t>
  </si>
  <si>
    <t>FEC.ktoe.LV.Res.HHnew.Thermal.WH.TotalSolar.Solar</t>
  </si>
  <si>
    <t>FEC.ktoe.LV.Res.HHnew.Thermal.CO</t>
  </si>
  <si>
    <t>FEC.ktoe.LV.Res.HHnew.Thermal.CO.Solids.Solids</t>
  </si>
  <si>
    <t>FEC.ktoe.LV.Res.HHnew.Thermal.CO.LPG.LPG</t>
  </si>
  <si>
    <t>FEC.ktoe.LV.Res.HHnew.Thermal.CO.Gas.NG_Biogas</t>
  </si>
  <si>
    <t>FEC.ktoe.LV.Res.HHnew.Thermal.CO.Biomass.Biomass_Waste</t>
  </si>
  <si>
    <t>FEC.ktoe.LV.Res.HHnew.Thermal.CO.Elc.Elec</t>
  </si>
  <si>
    <t>LV - Thermal energy service in new and renovated households</t>
  </si>
  <si>
    <t>TES.ktoe.LV.Res.HHnew.Thermal</t>
  </si>
  <si>
    <t>TES.ktoe.LV.Res.HHnew.Thermal.SH</t>
  </si>
  <si>
    <t>TES.ktoe.LV.Res.HHnew.Thermal.SH.Solids.Solids</t>
  </si>
  <si>
    <t>TES.ktoe.LV.Res.HHnew.Thermal.SH.LPG.LPG</t>
  </si>
  <si>
    <t>TES.ktoe.LV.Res.HHnew.Thermal.SH.Oil.Oil_LiqBio</t>
  </si>
  <si>
    <t>TES.ktoe.LV.Res.HHnew.Thermal.SH.Gas.NG_Biogas</t>
  </si>
  <si>
    <t>TES.ktoe.LV.Res.HHnew.Thermal.SH.Biomass.Biomass_Waste</t>
  </si>
  <si>
    <t>TES.ktoe.LV.Res.HHnew.Thermal.SH.Geo.Geo</t>
  </si>
  <si>
    <t>TES.ktoe.LV.Res.HHnew.Thermal.SH.DistrHeat.Steam_Distr</t>
  </si>
  <si>
    <t>TES.ktoe.LV.Res.HHnew.Thermal.SH.AdvElc.Elec</t>
  </si>
  <si>
    <t>TES.ktoe.LV.Res.HHnew.Thermal.SH.ConvElc.Elec</t>
  </si>
  <si>
    <t>TES.ktoe.LV.Res.HHnew.Thermal.SH.TotalCirculation.Elec</t>
  </si>
  <si>
    <t>TES.ktoe.LV.Res.HHnew.Thermal.SC</t>
  </si>
  <si>
    <t>TES.ktoe.LV.Res.HHnew.Thermal.SC.AC.Elec</t>
  </si>
  <si>
    <t>TES.ktoe.LV.Res.HHnew.Thermal.WH</t>
  </si>
  <si>
    <t>TES.ktoe.LV.Res.HHnew.Thermal.WH.Solids.Solids</t>
  </si>
  <si>
    <t>TES.ktoe.LV.Res.HHnew.Thermal.WH.LPG.LPG</t>
  </si>
  <si>
    <t>TES.ktoe.LV.Res.HHnew.Thermal.WH.Oil.Oil_LiqBio</t>
  </si>
  <si>
    <t>TES.ktoe.LV.Res.HHnew.Thermal.WH.Gas.NG_Biogas</t>
  </si>
  <si>
    <t>TES.ktoe.LV.Res.HHnew.Thermal.WH.Biomass.Biomass_Waste</t>
  </si>
  <si>
    <t>TES.ktoe.LV.Res.HHnew.Thermal.WH.Geo.Geo</t>
  </si>
  <si>
    <t>TES.ktoe.LV.Res.HHnew.Thermal.WH.DistrHeat.Steam_Distr</t>
  </si>
  <si>
    <t>TES.ktoe.LV.Res.HHnew.Thermal.WH.Elc.Elec</t>
  </si>
  <si>
    <t>TES.ktoe.LV.Res.HHnew.Thermal.WH.TotalSolar.Solar</t>
  </si>
  <si>
    <t>TES.ktoe.LV.Res.HHnew.Thermal.CO</t>
  </si>
  <si>
    <t>TES.ktoe.LV.Res.HHnew.Thermal.CO.Solids.Solids</t>
  </si>
  <si>
    <t>TES.ktoe.LV.Res.HHnew.Thermal.CO.LPG.LPG</t>
  </si>
  <si>
    <t>TES.ktoe.LV.Res.HHnew.Thermal.CO.Gas.NG_Biogas</t>
  </si>
  <si>
    <t>TES.ktoe.LV.Res.HHnew.Thermal.CO.Biomass.Biomass_Waste</t>
  </si>
  <si>
    <t>TES.ktoe.LV.Res.HHnew.Thermal.CO.Elc.Elec</t>
  </si>
  <si>
    <t>LV - System efficiency indicator of new and renovated households</t>
  </si>
  <si>
    <t>Eff.ratio.LV.Res.HHnew.Thermal</t>
  </si>
  <si>
    <t>Eff.ratio.LV.Res.HHnew.Thermal.SH</t>
  </si>
  <si>
    <t>Eff.ratio.LV.Res.HHnew.Thermal.SH.Solids.Solids</t>
  </si>
  <si>
    <t>Eff.ratio.LV.Res.HHnew.Thermal.SH.LPG.LPG</t>
  </si>
  <si>
    <t>Eff.ratio.LV.Res.HHnew.Thermal.SH.Oil.Oil_LiqBio</t>
  </si>
  <si>
    <t>Eff.ratio.LV.Res.HHnew.Thermal.SH.Gas.NG_Biogas</t>
  </si>
  <si>
    <t>Eff.ratio.LV.Res.HHnew.Thermal.SH.Biomass.Biomass_Waste</t>
  </si>
  <si>
    <t>Eff.ratio.LV.Res.HHnew.Thermal.SH.Geo.Geo</t>
  </si>
  <si>
    <t>Eff.ratio.LV.Res.HHnew.Thermal.SH.DistrHeat.Steam_Distr</t>
  </si>
  <si>
    <t>Eff.ratio.LV.Res.HHnew.Thermal.SH.AdvElc.Elec</t>
  </si>
  <si>
    <t>Eff.ratio.LV.Res.HHnew.Thermal.SH.ConvElc.Elec</t>
  </si>
  <si>
    <t>Eff.ratio.LV.Res.HHnew.Thermal.SH.TotalCirculation.Elec</t>
  </si>
  <si>
    <t>Eff.ratio.LV.Res.HHnew.Thermal.SC</t>
  </si>
  <si>
    <t>Eff.ratio.LV.Res.HHnew.Thermal.SC.AC.Elec</t>
  </si>
  <si>
    <t>Eff.ratio.LV.Res.HHnew.Thermal.WH</t>
  </si>
  <si>
    <t>Eff.ratio.LV.Res.HHnew.Thermal.WH.Solids.Solids</t>
  </si>
  <si>
    <t>Eff.ratio.LV.Res.HHnew.Thermal.WH.LPG.LPG</t>
  </si>
  <si>
    <t>Eff.ratio.LV.Res.HHnew.Thermal.WH.Oil.Oil_LiqBio</t>
  </si>
  <si>
    <t>Eff.ratio.LV.Res.HHnew.Thermal.WH.Gas.NG_Biogas</t>
  </si>
  <si>
    <t>Eff.ratio.LV.Res.HHnew.Thermal.WH.Biomass.Biomass_Waste</t>
  </si>
  <si>
    <t>Eff.ratio.LV.Res.HHnew.Thermal.WH.Geo.Geo</t>
  </si>
  <si>
    <t>Eff.ratio.LV.Res.HHnew.Thermal.WH.DistrHeat.Steam_Distr</t>
  </si>
  <si>
    <t>Eff.ratio.LV.Res.HHnew.Thermal.WH.Elc.Elec</t>
  </si>
  <si>
    <t>Eff.ratio.LV.Res.HHnew.Thermal.WH.TotalSolar.Solar</t>
  </si>
  <si>
    <t>Eff.ratio.LV.Res.HHnew.Thermal.CO</t>
  </si>
  <si>
    <t>Eff.ratio.LV.Res.HHnew.Thermal.CO.Solids.Solids</t>
  </si>
  <si>
    <t>Eff.ratio.LV.Res.HHnew.Thermal.CO.LPG.LPG</t>
  </si>
  <si>
    <t>Eff.ratio.LV.Res.HHnew.Thermal.CO.Gas.NG_Biogas</t>
  </si>
  <si>
    <t>Eff.ratio.LV.Res.HHnew.Thermal.CO.Biomass.Biomass_Waste</t>
  </si>
  <si>
    <t>Eff.ratio.LV.Res.HHnew.Thermal.CO.Elc.Elec</t>
  </si>
  <si>
    <t>LV - CO2 emissions in new and renovated households</t>
  </si>
  <si>
    <t>EMI.ktCO2.LV.Res.HHnew.Thermal</t>
  </si>
  <si>
    <t>EMI.ktCO2.LV.Res.HHnew.Thermal.SH</t>
  </si>
  <si>
    <t>EMI.ktCO2.LV.Res.HHnew.Thermal.SH.Solids.Solids</t>
  </si>
  <si>
    <t>EMI.ktCO2.LV.Res.HHnew.Thermal.SH.LPG.LPG</t>
  </si>
  <si>
    <t>EMI.ktCO2.LV.Res.HHnew.Thermal.SH.Oil.Oil_LiqBio</t>
  </si>
  <si>
    <t>EMI.ktCO2.LV.Res.HHnew.Thermal.SH.Gas.NG_Biogas</t>
  </si>
  <si>
    <t>EMI.ktCO2.LV.Res.HHnew.Thermal.SH.Biomass.Biomass_Waste</t>
  </si>
  <si>
    <t>EMI.ktCO2.LV.Res.HHnew.Thermal.SH.Geo.Geo</t>
  </si>
  <si>
    <t>EMI.ktCO2.LV.Res.HHnew.Thermal.SH.DistrHeat.Steam_Distr</t>
  </si>
  <si>
    <t>EMI.ktCO2.LV.Res.HHnew.Thermal.SH.AdvElc.Elec</t>
  </si>
  <si>
    <t>EMI.ktCO2.LV.Res.HHnew.Thermal.SH.ConvElc.Elec</t>
  </si>
  <si>
    <t>EMI.ktCO2.LV.Res.HHnew.Thermal.SH.TotalCirculation.Elec</t>
  </si>
  <si>
    <t>EMI.ktCO2.LV.Res.HHnew.Thermal.SC</t>
  </si>
  <si>
    <t>EMI.ktCO2.LV.Res.HHnew.Thermal.SC.AC.Elec</t>
  </si>
  <si>
    <t>EMI.ktCO2.LV.Res.HHnew.Thermal.WH</t>
  </si>
  <si>
    <t>EMI.ktCO2.LV.Res.HHnew.Thermal.WH.Solids.Solids</t>
  </si>
  <si>
    <t>EMI.ktCO2.LV.Res.HHnew.Thermal.WH.LPG.LPG</t>
  </si>
  <si>
    <t>EMI.ktCO2.LV.Res.HHnew.Thermal.WH.Oil.Oil_LiqBio</t>
  </si>
  <si>
    <t>EMI.ktCO2.LV.Res.HHnew.Thermal.WH.Gas.NG_Biogas</t>
  </si>
  <si>
    <t>EMI.ktCO2.LV.Res.HHnew.Thermal.WH.Biomass.Biomass_Waste</t>
  </si>
  <si>
    <t>EMI.ktCO2.LV.Res.HHnew.Thermal.WH.Geo.Geo</t>
  </si>
  <si>
    <t>EMI.ktCO2.LV.Res.HHnew.Thermal.WH.DistrHeat.Steam_Distr</t>
  </si>
  <si>
    <t>EMI.ktCO2.LV.Res.HHnew.Thermal.WH.Elc.Elec</t>
  </si>
  <si>
    <t>EMI.ktCO2.LV.Res.HHnew.Thermal.WH.TotalSolar.Solar</t>
  </si>
  <si>
    <t>EMI.ktCO2.LV.Res.HHnew.Thermal.CO</t>
  </si>
  <si>
    <t>EMI.ktCO2.LV.Res.HHnew.Thermal.CO.Solids.Solids</t>
  </si>
  <si>
    <t>EMI.ktCO2.LV.Res.HHnew.Thermal.CO.LPG.LPG</t>
  </si>
  <si>
    <t>EMI.ktCO2.LV.Res.HHnew.Thermal.CO.Gas.NG_Biogas</t>
  </si>
  <si>
    <t>EMI.ktCO2.LV.Res.HHnew.Thermal.CO.Biomass.Biomass_Waste</t>
  </si>
  <si>
    <t>EMI.ktCO2.LV.Res.HHnew.Thermal.CO.Elc.Elec</t>
  </si>
  <si>
    <t>LV - Final energy consumption of new and renovated households (per household)</t>
  </si>
  <si>
    <t>FEC_per_household.kWh.LV.Res.HHnew.Thermal</t>
  </si>
  <si>
    <t>FEC_per_household.kWh.LV.Res.HHnew.Thermal.SH</t>
  </si>
  <si>
    <t>FEC_per_household.kWh.LV.Res.HHnew.Thermal.SH.Solids.Solids</t>
  </si>
  <si>
    <t>FEC_per_household.kWh.LV.Res.HHnew.Thermal.SH.LPG.LPG</t>
  </si>
  <si>
    <t>FEC_per_household.kWh.LV.Res.HHnew.Thermal.SH.Oil.Oil_LiqBio</t>
  </si>
  <si>
    <t>FEC_per_household.kWh.LV.Res.HHnew.Thermal.SH.Gas.NG_Biogas</t>
  </si>
  <si>
    <t>FEC_per_household.kWh.LV.Res.HHnew.Thermal.SH.Biomass.Biomass_Waste</t>
  </si>
  <si>
    <t>FEC_per_household.kWh.LV.Res.HHnew.Thermal.SH.Geo.Geo</t>
  </si>
  <si>
    <t>FEC_per_household.kWh.LV.Res.HHnew.Thermal.SH.DistrHeat.Steam_Distr</t>
  </si>
  <si>
    <t>FEC_per_household.kWh.LV.Res.HHnew.Thermal.SH.AdvElc.Elec</t>
  </si>
  <si>
    <t>FEC_per_household.kWh.LV.Res.HHnew.Thermal.SH.ConvElc.Elec</t>
  </si>
  <si>
    <t>FEC_per_household.kWh.LV.Res.HHnew.Thermal.SH.TotalCirculation.Elec</t>
  </si>
  <si>
    <t>FEC_per_household.kWh.LV.Res.HHnew.Thermal.SC</t>
  </si>
  <si>
    <t>FEC_per_household.kWh.LV.Res.HHnew.Thermal.SC.AC.Elec</t>
  </si>
  <si>
    <t>FEC_per_household.kWh.LV.Res.HHnew.Thermal.WH</t>
  </si>
  <si>
    <t>FEC_per_household.kWh.LV.Res.HHnew.Thermal.WH.Solids.Solids</t>
  </si>
  <si>
    <t>FEC_per_household.kWh.LV.Res.HHnew.Thermal.WH.LPG.LPG</t>
  </si>
  <si>
    <t>FEC_per_household.kWh.LV.Res.HHnew.Thermal.WH.Oil.Oil_LiqBio</t>
  </si>
  <si>
    <t>FEC_per_household.kWh.LV.Res.HHnew.Thermal.WH.Gas.NG_Biogas</t>
  </si>
  <si>
    <t>FEC_per_household.kWh.LV.Res.HHnew.Thermal.WH.Biomass.Biomass_Waste</t>
  </si>
  <si>
    <t>FEC_per_household.kWh.LV.Res.HHnew.Thermal.WH.Geo.Geo</t>
  </si>
  <si>
    <t>FEC_per_household.kWh.LV.Res.HHnew.Thermal.WH.DistrHeat.Steam_Distr</t>
  </si>
  <si>
    <t>FEC_per_household.kWh.LV.Res.HHnew.Thermal.WH.Elc.Elec</t>
  </si>
  <si>
    <t>FEC_per_household.kWh.LV.Res.HHnew.Thermal.WH.TotalSolar.Solar</t>
  </si>
  <si>
    <t>FEC_per_household.kWh.LV.Res.HHnew.Thermal.CO</t>
  </si>
  <si>
    <t>FEC_per_household.kWh.LV.Res.HHnew.Thermal.CO.Solids.Solids</t>
  </si>
  <si>
    <t>FEC_per_household.kWh.LV.Res.HHnew.Thermal.CO.LPG.LPG</t>
  </si>
  <si>
    <t>FEC_per_household.kWh.LV.Res.HHnew.Thermal.CO.Gas.NG_Biogas</t>
  </si>
  <si>
    <t>FEC_per_household.kWh.LV.Res.HHnew.Thermal.CO.Biomass.Biomass_Waste</t>
  </si>
  <si>
    <t>FEC_per_household.kWh.LV.Res.HHnew.Thermal.CO.Elc.Elec</t>
  </si>
  <si>
    <t>LV - Thermal energy service of new and renovated households (per household)</t>
  </si>
  <si>
    <t>TES_per_household.kWh.LV.Res.HHnew.Thermal</t>
  </si>
  <si>
    <t>TES_per_household.kWh.LV.Res.HHnew.Thermal.SH</t>
  </si>
  <si>
    <t>TES_per_household.kWh.LV.Res.HHnew.Thermal.SH.Solids.Solids</t>
  </si>
  <si>
    <t>TES_per_household.kWh.LV.Res.HHnew.Thermal.SH.LPG.LPG</t>
  </si>
  <si>
    <t>TES_per_household.kWh.LV.Res.HHnew.Thermal.SH.Oil.Oil_LiqBio</t>
  </si>
  <si>
    <t>TES_per_household.kWh.LV.Res.HHnew.Thermal.SH.Gas.NG_Biogas</t>
  </si>
  <si>
    <t>TES_per_household.kWh.LV.Res.HHnew.Thermal.SH.Biomass.Biomass_Waste</t>
  </si>
  <si>
    <t>TES_per_household.kWh.LV.Res.HHnew.Thermal.SH.Geo.Geo</t>
  </si>
  <si>
    <t>TES_per_household.kWh.LV.Res.HHnew.Thermal.SH.DistrHeat.Steam_Distr</t>
  </si>
  <si>
    <t>TES_per_household.kWh.LV.Res.HHnew.Thermal.SH.AdvElc.Elec</t>
  </si>
  <si>
    <t>TES_per_household.kWh.LV.Res.HHnew.Thermal.SH.ConvElc.Elec</t>
  </si>
  <si>
    <t>TES_per_household.kWh.LV.Res.HHnew.Thermal.SH.TotalCirculation.Elec</t>
  </si>
  <si>
    <t>TES_per_household.kWh.LV.Res.HHnew.Thermal.SC</t>
  </si>
  <si>
    <t>TES_per_household.kWh.LV.Res.HHnew.Thermal.SC.AC.Elec</t>
  </si>
  <si>
    <t>TES_per_household.kWh.LV.Res.HHnew.Thermal.WH</t>
  </si>
  <si>
    <t>TES_per_household.kWh.LV.Res.HHnew.Thermal.WH.Solids.Solids</t>
  </si>
  <si>
    <t>TES_per_household.kWh.LV.Res.HHnew.Thermal.WH.LPG.LPG</t>
  </si>
  <si>
    <t>TES_per_household.kWh.LV.Res.HHnew.Thermal.WH.Oil.Oil_LiqBio</t>
  </si>
  <si>
    <t>TES_per_household.kWh.LV.Res.HHnew.Thermal.WH.Gas.NG_Biogas</t>
  </si>
  <si>
    <t>TES_per_household.kWh.LV.Res.HHnew.Thermal.WH.Biomass.Biomass_Waste</t>
  </si>
  <si>
    <t>TES_per_household.kWh.LV.Res.HHnew.Thermal.WH.Geo.Geo</t>
  </si>
  <si>
    <t>TES_per_household.kWh.LV.Res.HHnew.Thermal.WH.DistrHeat.Steam_Distr</t>
  </si>
  <si>
    <t>TES_per_household.kWh.LV.Res.HHnew.Thermal.WH.Elc.Elec</t>
  </si>
  <si>
    <t>TES_per_household.kWh.LV.Res.HHnew.Thermal.WH.TotalSolar.Solar</t>
  </si>
  <si>
    <t>TES_per_household.kWh.LV.Res.HHnew.Thermal.CO</t>
  </si>
  <si>
    <t>TES_per_household.kWh.LV.Res.HHnew.Thermal.CO.Solids.Solids</t>
  </si>
  <si>
    <t>TES_per_household.kWh.LV.Res.HHnew.Thermal.CO.LPG.LPG</t>
  </si>
  <si>
    <t>TES_per_household.kWh.LV.Res.HHnew.Thermal.CO.Gas.NG_Biogas</t>
  </si>
  <si>
    <t>TES_per_household.kWh.LV.Res.HHnew.Thermal.CO.Biomass.Biomass_Waste</t>
  </si>
  <si>
    <t>TES_per_household.kWh.LV.Res.HHnew.Thermal.CO.Elc.Elec</t>
  </si>
  <si>
    <t>LV - CO2 emissions in new and renovated households (per household)</t>
  </si>
  <si>
    <t>EMI_per_household.kgCO2.LV.Res.HHnew.Thermal</t>
  </si>
  <si>
    <t>EMI_per_household.kgCO2.LV.Res.HHnew.Thermal.SH</t>
  </si>
  <si>
    <t>EMI_per_household.kgCO2.LV.Res.HHnew.Thermal.SH.Solids.Solids</t>
  </si>
  <si>
    <t>EMI_per_household.kgCO2.LV.Res.HHnew.Thermal.SH.LPG.LPG</t>
  </si>
  <si>
    <t>EMI_per_household.kgCO2.LV.Res.HHnew.Thermal.SH.Oil.Oil_LiqBio</t>
  </si>
  <si>
    <t>EMI_per_household.kgCO2.LV.Res.HHnew.Thermal.SH.Gas.NG_Biogas</t>
  </si>
  <si>
    <t>EMI_per_household.kgCO2.LV.Res.HHnew.Thermal.SH.Biomass.Biomass_Waste</t>
  </si>
  <si>
    <t>EMI_per_household.kgCO2.LV.Res.HHnew.Thermal.SH.Geo.Geo</t>
  </si>
  <si>
    <t>EMI_per_household.kgCO2.LV.Res.HHnew.Thermal.SH.DistrHeat.Steam_Distr</t>
  </si>
  <si>
    <t>EMI_per_household.kgCO2.LV.Res.HHnew.Thermal.SH.AdvElc.Elec</t>
  </si>
  <si>
    <t>EMI_per_household.kgCO2.LV.Res.HHnew.Thermal.SH.ConvElc.Elec</t>
  </si>
  <si>
    <t>EMI_per_household.kgCO2.LV.Res.HHnew.Thermal.SH.TotalCirculation.Elec</t>
  </si>
  <si>
    <t>EMI_per_household.kgCO2.LV.Res.HHnew.Thermal.SC</t>
  </si>
  <si>
    <t>EMI_per_household.kgCO2.LV.Res.HHnew.Thermal.SC.AC.Elec</t>
  </si>
  <si>
    <t>EMI_per_household.kgCO2.LV.Res.HHnew.Thermal.WH</t>
  </si>
  <si>
    <t>EMI_per_household.kgCO2.LV.Res.HHnew.Thermal.WH.Solids.Solids</t>
  </si>
  <si>
    <t>EMI_per_household.kgCO2.LV.Res.HHnew.Thermal.WH.LPG.LPG</t>
  </si>
  <si>
    <t>EMI_per_household.kgCO2.LV.Res.HHnew.Thermal.WH.Oil.Oil_LiqBio</t>
  </si>
  <si>
    <t>EMI_per_household.kgCO2.LV.Res.HHnew.Thermal.WH.Gas.NG_Biogas</t>
  </si>
  <si>
    <t>EMI_per_household.kgCO2.LV.Res.HHnew.Thermal.WH.Biomass.Biomass_Waste</t>
  </si>
  <si>
    <t>EMI_per_household.kgCO2.LV.Res.HHnew.Thermal.WH.Geo.Geo</t>
  </si>
  <si>
    <t>EMI_per_household.kgCO2.LV.Res.HHnew.Thermal.WH.DistrHeat.Steam_Distr</t>
  </si>
  <si>
    <t>EMI_per_household.kgCO2.LV.Res.HHnew.Thermal.WH.Elc.Elec</t>
  </si>
  <si>
    <t>EMI_per_household.kgCO2.LV.Res.HHnew.Thermal.WH.TotalSolar.Solar</t>
  </si>
  <si>
    <t>EMI_per_household.kgCO2.LV.Res.HHnew.Thermal.CO</t>
  </si>
  <si>
    <t>EMI_per_household.kgCO2.LV.Res.HHnew.Thermal.CO.Solids.Solids</t>
  </si>
  <si>
    <t>EMI_per_household.kgCO2.LV.Res.HHnew.Thermal.CO.LPG.LPG</t>
  </si>
  <si>
    <t>EMI_per_household.kgCO2.LV.Res.HHnew.Thermal.CO.Gas.NG_Biogas</t>
  </si>
  <si>
    <t>EMI_per_household.kgCO2.LV.Res.HHnew.Thermal.CO.Biomass.Biomass_Waste</t>
  </si>
  <si>
    <t>EMI_per_household.kgCO2.LV.Res.HHnew.Thermal.CO.Elc.Elec</t>
  </si>
  <si>
    <t>LV - Final energy consumption in new and renovated households per surface area</t>
  </si>
  <si>
    <t>FEC_per_sqm.kWh.LV.Res.HHnew.Thermal</t>
  </si>
  <si>
    <t>FEC_per_sqm.kWh.LV.Res.HHnew.Thermal.SH</t>
  </si>
  <si>
    <t>FEC_per_sqm.kWh.LV.Res.HHnew.Thermal.SH.Solids.Solids</t>
  </si>
  <si>
    <t>FEC_per_sqm.kWh.LV.Res.HHnew.Thermal.SH.LPG.LPG</t>
  </si>
  <si>
    <t>FEC_per_sqm.kWh.LV.Res.HHnew.Thermal.SH.Oil.Oil_LiqBio</t>
  </si>
  <si>
    <t>FEC_per_sqm.kWh.LV.Res.HHnew.Thermal.SH.Gas.NG_Biogas</t>
  </si>
  <si>
    <t>FEC_per_sqm.kWh.LV.Res.HHnew.Thermal.SH.Biomass.Biomass_Waste</t>
  </si>
  <si>
    <t>FEC_per_sqm.kWh.LV.Res.HHnew.Thermal.SH.Geo.Geo</t>
  </si>
  <si>
    <t>FEC_per_sqm.kWh.LV.Res.HHnew.Thermal.SH.DistrHeat.Steam_Distr</t>
  </si>
  <si>
    <t>FEC_per_sqm.kWh.LV.Res.HHnew.Thermal.SH.AdvElc.Elec</t>
  </si>
  <si>
    <t>FEC_per_sqm.kWh.LV.Res.HHnew.Thermal.SH.ConvElc.Elec</t>
  </si>
  <si>
    <t>FEC_per_sqm.kWh.LV.Res.HHnew.Thermal.SH.TotalCirculation.Elec</t>
  </si>
  <si>
    <t>FEC_per_sqm.kWh.LV.Res.HHnew.Thermal.SC</t>
  </si>
  <si>
    <t>FEC_per_sqm.kWh.LV.Res.HHnew.Thermal.SC.AC.Elec</t>
  </si>
  <si>
    <t>FEC_per_sqm.kWh.LV.Res.HHnew.Thermal.WH</t>
  </si>
  <si>
    <t>FEC_per_sqm.kWh.LV.Res.HHnew.Thermal.WH.Solids.Solids</t>
  </si>
  <si>
    <t>FEC_per_sqm.kWh.LV.Res.HHnew.Thermal.WH.LPG.LPG</t>
  </si>
  <si>
    <t>FEC_per_sqm.kWh.LV.Res.HHnew.Thermal.WH.Oil.Oil_LiqBio</t>
  </si>
  <si>
    <t>FEC_per_sqm.kWh.LV.Res.HHnew.Thermal.WH.Gas.NG_Biogas</t>
  </si>
  <si>
    <t>FEC_per_sqm.kWh.LV.Res.HHnew.Thermal.WH.Biomass.Biomass_Waste</t>
  </si>
  <si>
    <t>FEC_per_sqm.kWh.LV.Res.HHnew.Thermal.WH.Geo.Geo</t>
  </si>
  <si>
    <t>FEC_per_sqm.kWh.LV.Res.HHnew.Thermal.WH.DistrHeat.Steam_Distr</t>
  </si>
  <si>
    <t>FEC_per_sqm.kWh.LV.Res.HHnew.Thermal.WH.Elc.Elec</t>
  </si>
  <si>
    <t>FEC_per_sqm.kWh.LV.Res.HHnew.Thermal.WH.TotalSolar.Solar</t>
  </si>
  <si>
    <t>FEC_per_sqm.kWh.LV.Res.HHnew.Thermal.CO</t>
  </si>
  <si>
    <t>FEC_per_sqm.kWh.LV.Res.HHnew.Thermal.CO.Solids.Solids</t>
  </si>
  <si>
    <t>FEC_per_sqm.kWh.LV.Res.HHnew.Thermal.CO.LPG.LPG</t>
  </si>
  <si>
    <t>FEC_per_sqm.kWh.LV.Res.HHnew.Thermal.CO.Gas.NG_Biogas</t>
  </si>
  <si>
    <t>FEC_per_sqm.kWh.LV.Res.HHnew.Thermal.CO.Biomass.Biomass_Waste</t>
  </si>
  <si>
    <t>FEC_per_sqm.kWh.LV.Res.HHnew.Thermal.CO.Elc.Elec</t>
  </si>
  <si>
    <t>LV - Thermal energy service in new and renovated households per surface area</t>
  </si>
  <si>
    <t>TES_per_sqm.kWh.LV.Res.HHnew.Thermal</t>
  </si>
  <si>
    <t>TES_per_sqm.kWh.LV.Res.HHnew.Thermal.SH</t>
  </si>
  <si>
    <t>TES_per_sqm.kWh.LV.Res.HHnew.Thermal.SH.Solids.Solids</t>
  </si>
  <si>
    <t>TES_per_sqm.kWh.LV.Res.HHnew.Thermal.SH.LPG.LPG</t>
  </si>
  <si>
    <t>TES_per_sqm.kWh.LV.Res.HHnew.Thermal.SH.Oil.Oil_LiqBio</t>
  </si>
  <si>
    <t>TES_per_sqm.kWh.LV.Res.HHnew.Thermal.SH.Gas.NG_Biogas</t>
  </si>
  <si>
    <t>TES_per_sqm.kWh.LV.Res.HHnew.Thermal.SH.Biomass.Biomass_Waste</t>
  </si>
  <si>
    <t>TES_per_sqm.kWh.LV.Res.HHnew.Thermal.SH.Geo.Geo</t>
  </si>
  <si>
    <t>TES_per_sqm.kWh.LV.Res.HHnew.Thermal.SH.DistrHeat.Steam_Distr</t>
  </si>
  <si>
    <t>TES_per_sqm.kWh.LV.Res.HHnew.Thermal.SH.AdvElc.Elec</t>
  </si>
  <si>
    <t>TES_per_sqm.kWh.LV.Res.HHnew.Thermal.SH.ConvElc.Elec</t>
  </si>
  <si>
    <t>TES_per_sqm.kWh.LV.Res.HHnew.Thermal.SH.TotalCirculation.Elec</t>
  </si>
  <si>
    <t>TES_per_sqm.kWh.LV.Res.HHnew.Thermal.SC</t>
  </si>
  <si>
    <t>TES_per_sqm.kWh.LV.Res.HHnew.Thermal.SC.AC.Elec</t>
  </si>
  <si>
    <t>TES_per_sqm.kWh.LV.Res.HHnew.Thermal.WH</t>
  </si>
  <si>
    <t>TES_per_sqm.kWh.LV.Res.HHnew.Thermal.WH.Solids.Solids</t>
  </si>
  <si>
    <t>TES_per_sqm.kWh.LV.Res.HHnew.Thermal.WH.LPG.LPG</t>
  </si>
  <si>
    <t>TES_per_sqm.kWh.LV.Res.HHnew.Thermal.WH.Oil.Oil_LiqBio</t>
  </si>
  <si>
    <t>TES_per_sqm.kWh.LV.Res.HHnew.Thermal.WH.Gas.NG_Biogas</t>
  </si>
  <si>
    <t>TES_per_sqm.kWh.LV.Res.HHnew.Thermal.WH.Biomass.Biomass_Waste</t>
  </si>
  <si>
    <t>TES_per_sqm.kWh.LV.Res.HHnew.Thermal.WH.Geo.Geo</t>
  </si>
  <si>
    <t>TES_per_sqm.kWh.LV.Res.HHnew.Thermal.WH.DistrHeat.Steam_Distr</t>
  </si>
  <si>
    <t>TES_per_sqm.kWh.LV.Res.HHnew.Thermal.WH.Elc.Elec</t>
  </si>
  <si>
    <t>TES_per_sqm.kWh.LV.Res.HHnew.Thermal.WH.TotalSolar.Solar</t>
  </si>
  <si>
    <t>TES_per_sqm.kWh.LV.Res.HHnew.Thermal.CO</t>
  </si>
  <si>
    <t>TES_per_sqm.kWh.LV.Res.HHnew.Thermal.CO.Solids.Solids</t>
  </si>
  <si>
    <t>TES_per_sqm.kWh.LV.Res.HHnew.Thermal.CO.LPG.LPG</t>
  </si>
  <si>
    <t>TES_per_sqm.kWh.LV.Res.HHnew.Thermal.CO.Gas.NG_Biogas</t>
  </si>
  <si>
    <t>TES_per_sqm.kWh.LV.Res.HHnew.Thermal.CO.Biomass.Biomass_Waste</t>
  </si>
  <si>
    <t>TES_per_sqm.kWh.LV.Res.HHnew.Thermal.CO.Elc.Elec</t>
  </si>
  <si>
    <t>LV - CO2 emissions in new and renovated households per surface area</t>
  </si>
  <si>
    <t>EMI_per_sqm.kgCO2.LV.Res.HHnew.Thermal</t>
  </si>
  <si>
    <t>EMI_per_sqm.kgCO2.LV.Res.HHnew.Thermal.SH</t>
  </si>
  <si>
    <t>EMI_per_sqm.kgCO2.LV.Res.HHnew.Thermal.SH.Solids.Solids</t>
  </si>
  <si>
    <t>EMI_per_sqm.kgCO2.LV.Res.HHnew.Thermal.SH.LPG.LPG</t>
  </si>
  <si>
    <t>EMI_per_sqm.kgCO2.LV.Res.HHnew.Thermal.SH.Oil.Oil_LiqBio</t>
  </si>
  <si>
    <t>EMI_per_sqm.kgCO2.LV.Res.HHnew.Thermal.SH.Gas.NG_Biogas</t>
  </si>
  <si>
    <t>EMI_per_sqm.kgCO2.LV.Res.HHnew.Thermal.SH.Biomass.Biomass_Waste</t>
  </si>
  <si>
    <t>EMI_per_sqm.kgCO2.LV.Res.HHnew.Thermal.SH.Geo.Geo</t>
  </si>
  <si>
    <t>EMI_per_sqm.kgCO2.LV.Res.HHnew.Thermal.SH.DistrHeat.Steam_Distr</t>
  </si>
  <si>
    <t>EMI_per_sqm.kgCO2.LV.Res.HHnew.Thermal.SH.AdvElc.Elec</t>
  </si>
  <si>
    <t>EMI_per_sqm.kgCO2.LV.Res.HHnew.Thermal.SH.ConvElc.Elec</t>
  </si>
  <si>
    <t>EMI_per_sqm.kgCO2.LV.Res.HHnew.Thermal.SH.TotalCirculation.Elec</t>
  </si>
  <si>
    <t>EMI_per_sqm.kgCO2.LV.Res.HHnew.Thermal.SC</t>
  </si>
  <si>
    <t>EMI_per_sqm.kgCO2.LV.Res.HHnew.Thermal.SC.AC.Elec</t>
  </si>
  <si>
    <t>EMI_per_sqm.kgCO2.LV.Res.HHnew.Thermal.WH</t>
  </si>
  <si>
    <t>EMI_per_sqm.kgCO2.LV.Res.HHnew.Thermal.WH.Solids.Solids</t>
  </si>
  <si>
    <t>EMI_per_sqm.kgCO2.LV.Res.HHnew.Thermal.WH.LPG.LPG</t>
  </si>
  <si>
    <t>EMI_per_sqm.kgCO2.LV.Res.HHnew.Thermal.WH.Oil.Oil_LiqBio</t>
  </si>
  <si>
    <t>EMI_per_sqm.kgCO2.LV.Res.HHnew.Thermal.WH.Gas.NG_Biogas</t>
  </si>
  <si>
    <t>EMI_per_sqm.kgCO2.LV.Res.HHnew.Thermal.WH.Biomass.Biomass_Waste</t>
  </si>
  <si>
    <t>EMI_per_sqm.kgCO2.LV.Res.HHnew.Thermal.WH.Geo.Geo</t>
  </si>
  <si>
    <t>EMI_per_sqm.kgCO2.LV.Res.HHnew.Thermal.WH.DistrHeat.Steam_Distr</t>
  </si>
  <si>
    <t>EMI_per_sqm.kgCO2.LV.Res.HHnew.Thermal.WH.Elc.Elec</t>
  </si>
  <si>
    <t>EMI_per_sqm.kgCO2.LV.Res.HHnew.Thermal.WH.TotalSolar.Solar</t>
  </si>
  <si>
    <t>EMI_per_sqm.kgCO2.LV.Res.HHnew.Thermal.CO</t>
  </si>
  <si>
    <t>EMI_per_sqm.kgCO2.LV.Res.HHnew.Thermal.CO.Solids.Solids</t>
  </si>
  <si>
    <t>EMI_per_sqm.kgCO2.LV.Res.HHnew.Thermal.CO.LPG.LPG</t>
  </si>
  <si>
    <t>EMI_per_sqm.kgCO2.LV.Res.HHnew.Thermal.CO.Gas.NG_Biogas</t>
  </si>
  <si>
    <t>EMI_per_sqm.kgCO2.LV.Res.HHnew.Thermal.CO.Biomass.Biomass_Waste</t>
  </si>
  <si>
    <t>EMI_per_sqm.kgCO2.LV.Res.HHnew.Thermal.CO.Elc.Elec</t>
  </si>
  <si>
    <t>FEC.ktoe.LV.Res.HH.Appl.RF</t>
  </si>
  <si>
    <t>FEC.ktoe.LV.Res.HH.Appl.WM</t>
  </si>
  <si>
    <t>FEC.ktoe.LV.Res.HH.Appl.DR</t>
  </si>
  <si>
    <t>FEC.ktoe.LV.Res.HH.Appl.DW</t>
  </si>
  <si>
    <t>FEC.ktoe.LV.Res.HH.Appl.TV</t>
  </si>
  <si>
    <t>FEC.ktoe.LV.Res.HH.Appl.IT</t>
  </si>
  <si>
    <t>FEC.ktoe.LV.Res.HH.Appl.LI</t>
  </si>
  <si>
    <t>FEC.ktoe.LV.Res.HH.Appl.OA</t>
  </si>
  <si>
    <t>Size.MW.LV.Res.HH.Appl</t>
  </si>
  <si>
    <t>Size.MW.LV.Res.HH.Appl.RF</t>
  </si>
  <si>
    <t>Size.MW.LV.Res.HH.Appl.WM</t>
  </si>
  <si>
    <t>Size.MW.LV.Res.HH.Appl.DR</t>
  </si>
  <si>
    <t>Size.MW.LV.Res.HH.Appl.DW</t>
  </si>
  <si>
    <t>Size.MW.LV.Res.HH.Appl.TV</t>
  </si>
  <si>
    <t>Size.MW.LV.Res.HH.Appl.IT</t>
  </si>
  <si>
    <t>Size.MW.LV.Res.HH.Appl.LI</t>
  </si>
  <si>
    <t>Size.MW.LV.Res.HH.Appl.OA</t>
  </si>
  <si>
    <t>NUM.number.LV.Res.HH.Appl.RF</t>
  </si>
  <si>
    <t>NUM.number.LV.Res.HH.Appl.WM</t>
  </si>
  <si>
    <t>NUM.number.LV.Res.HH.Appl.DR</t>
  </si>
  <si>
    <t>NUM.number.LV.Res.HH.Appl.DW</t>
  </si>
  <si>
    <t>NUM.number.LV.Res.HH.Appl.TV</t>
  </si>
  <si>
    <t>NUM.number.LV.Res.HH.Appl.IT</t>
  </si>
  <si>
    <t>NUM.number.LV.Res.HH.Appl.LI</t>
  </si>
  <si>
    <t>NUM.number.LV.Res.HH.Appl.OA</t>
  </si>
  <si>
    <t>NUM.number.LV.Res.HH.Applnew.RF</t>
  </si>
  <si>
    <t>NUM.number.LV.Res.HH.Applnew.WM</t>
  </si>
  <si>
    <t>NUM.number.LV.Res.HH.Applnew.DR</t>
  </si>
  <si>
    <t>NUM.number.LV.Res.HH.Applnew.DW</t>
  </si>
  <si>
    <t>NUM.number.LV.Res.HH.Applnew.TV</t>
  </si>
  <si>
    <t>NUM.number.LV.Res.HH.Applnew.IT</t>
  </si>
  <si>
    <t>NUM.number.LV.Res.HH.Applnew.LI</t>
  </si>
  <si>
    <t>NUM.number.LV.Res.HH.Applnew.OA</t>
  </si>
  <si>
    <t>NUM.number.LV.Res.HH.Applrepl.RF</t>
  </si>
  <si>
    <t>NUM.number.LV.Res.HH.Applrepl.WM</t>
  </si>
  <si>
    <t>NUM.number.LV.Res.HH.Applrepl.DR</t>
  </si>
  <si>
    <t>NUM.number.LV.Res.HH.Applrepl.DW</t>
  </si>
  <si>
    <t>NUM.number.LV.Res.HH.Applrepl.TV</t>
  </si>
  <si>
    <t>NUM.number.LV.Res.HH.Applrepl.IT</t>
  </si>
  <si>
    <t>NUM.number.LV.Res.HH.Applrepl.LI</t>
  </si>
  <si>
    <t>NUM.number.LV.Res.HH.Applrepl.OA</t>
  </si>
  <si>
    <t>Op.hours.LV.Res.HH.Appl.RF</t>
  </si>
  <si>
    <t>Op.hours.LV.Res.HH.Appl.WM</t>
  </si>
  <si>
    <t>Op.hours.LV.Res.HH.Appl.DR</t>
  </si>
  <si>
    <t>Op.hours.LV.Res.HH.Appl.DW</t>
  </si>
  <si>
    <t>Op.hours.LV.Res.HH.Appl.TV</t>
  </si>
  <si>
    <t>Op.hours.LV.Res.HH.Appl.IT</t>
  </si>
  <si>
    <t>Op.hours.LV.Res.HH.Appl.LI</t>
  </si>
  <si>
    <t>Op.hours.LV.Res.HH.Appl.OA</t>
  </si>
  <si>
    <t>Size_per_appl.W.LV.Res.HH.Appl.RF</t>
  </si>
  <si>
    <t>Size_per_appl.W.LV.Res.HH.Appl.WM</t>
  </si>
  <si>
    <t>Size_per_appl.W.LV.Res.HH.Appl.DR</t>
  </si>
  <si>
    <t>Size_per_appl.W.LV.Res.HH.Appl.DW</t>
  </si>
  <si>
    <t>Size_per_appl.W.LV.Res.HH.Appl.TV</t>
  </si>
  <si>
    <t>Size_per_appl.W.LV.Res.HH.Appl.IT</t>
  </si>
  <si>
    <t>Size_per_appl.W.LV.Res.HH.Appl.LI</t>
  </si>
  <si>
    <t>Size_per_appl.W.LV.Res.HH.Appl.OA</t>
  </si>
  <si>
    <t>Size_per_appl.W.LV.Res.HH.Applnew.RF</t>
  </si>
  <si>
    <t>Size_per_appl.W.LV.Res.HH.Applnew.WM</t>
  </si>
  <si>
    <t>Size_per_appl.W.LV.Res.HH.Applnew.DR</t>
  </si>
  <si>
    <t>Size_per_appl.W.LV.Res.HH.Applnew.DW</t>
  </si>
  <si>
    <t>Size_per_appl.W.LV.Res.HH.Applnew.TV</t>
  </si>
  <si>
    <t>Size_per_appl.W.LV.Res.HH.Applnew.IT</t>
  </si>
  <si>
    <t>Size_per_appl.W.LV.Res.HH.Applnew.LI</t>
  </si>
  <si>
    <t>Size_per_appl.W.LV.Res.HH.Applnew.OA</t>
  </si>
  <si>
    <t>NUM.number_per_household.LV.Res.HH.Appl.RF</t>
  </si>
  <si>
    <t>NUM.number_per_household.LV.Res.HH.Appl.WM</t>
  </si>
  <si>
    <t>NUM.number_per_household.LV.Res.HH.Appl.DR</t>
  </si>
  <si>
    <t>NUM.number_per_household.LV.Res.HH.Appl.DW</t>
  </si>
  <si>
    <t>NUM.number_per_household.LV.Res.HH.Appl.TV</t>
  </si>
  <si>
    <t>NUM.number_per_household.LV.Res.HH.Appl.IT</t>
  </si>
  <si>
    <t>NUM.number_per_household.LV.Res.HH.Appl.LI</t>
  </si>
  <si>
    <t>NUM.number_per_household.LV.Res.HH.Appl.OA</t>
  </si>
  <si>
    <t>Size_per_household.W.LV.Res.HH.Appl.RF</t>
  </si>
  <si>
    <t>Size_per_household.W.LV.Res.HH.Appl.WM</t>
  </si>
  <si>
    <t>Size_per_household.W.LV.Res.HH.Appl.DR</t>
  </si>
  <si>
    <t>Size_per_household.W.LV.Res.HH.Appl.DW</t>
  </si>
  <si>
    <t>Size_per_household.W.LV.Res.HH.Appl.TV</t>
  </si>
  <si>
    <t>Size_per_household.W.LV.Res.HH.Appl.IT</t>
  </si>
  <si>
    <t>Size_per_household.W.LV.Res.HH.Appl.LI</t>
  </si>
  <si>
    <t>Size_per_household.W.LV.Res.HH.Appl.OA</t>
  </si>
  <si>
    <t>FEC_per_household.kWh.LV.Res.HH.Appl.RF</t>
  </si>
  <si>
    <t>FEC_per_household.kWh.LV.Res.HH.Appl.WM</t>
  </si>
  <si>
    <t>FEC_per_household.kWh.LV.Res.HH.Appl.DR</t>
  </si>
  <si>
    <t>FEC_per_household.kWh.LV.Res.HH.Appl.DW</t>
  </si>
  <si>
    <t>FEC_per_household.kWh.LV.Res.HH.Appl.TV</t>
  </si>
  <si>
    <t>FEC_per_household.kWh.LV.Res.HH.Appl.IT</t>
  </si>
  <si>
    <t>FEC_per_household.kWh.LV.Res.HH.Appl.LI</t>
  </si>
  <si>
    <t>FEC_per_household.kWh.LV.Res.HH.Appl.OA</t>
  </si>
  <si>
    <t>Lumens_per_household.lumen.LV.Res.HH.Appl.LI</t>
  </si>
  <si>
    <t>LV - Number of households (detailed structure)</t>
  </si>
  <si>
    <t>NUM.number.LV.Res.HH.Thermal.SH.Solids.SH</t>
  </si>
  <si>
    <t>NUM.number.LV.Res.HH.Thermal.SH.Solids.SC.AC</t>
  </si>
  <si>
    <t>NUM.number.LV.Res.HH.Thermal.SH.Solids.WH.Solids.NoSolar</t>
  </si>
  <si>
    <t>NUM.number.LV.Res.HH.Thermal.SH.Solids.WH.LPG.NoSolar</t>
  </si>
  <si>
    <t>NUM.number.LV.Res.HH.Thermal.SH.Solids.WH.LPG.Solar</t>
  </si>
  <si>
    <t>NUM.number.LV.Res.HH.Thermal.SH.Solids.WH.Elc.NoSolar</t>
  </si>
  <si>
    <t>NUM.number.LV.Res.HH.Thermal.SH.Solids.WH.Elc.Solar</t>
  </si>
  <si>
    <t>NUM.number.LV.Res.HH.Thermal.SH.Solids.CO.Solids</t>
  </si>
  <si>
    <t>NUM.number.LV.Res.HH.Thermal.SH.Solids.CO.LPG</t>
  </si>
  <si>
    <t>NUM.number.LV.Res.HH.Thermal.SH.Solids.CO.Elc</t>
  </si>
  <si>
    <t>NUM.number.LV.Res.HH.Thermal.SH.LPG.SH</t>
  </si>
  <si>
    <t>NUM.number.LV.Res.HH.Thermal.SH.LPG.SC.AC</t>
  </si>
  <si>
    <t>NUM.number.LV.Res.HH.Thermal.SH.LPG.WH.LPG.NoSolar</t>
  </si>
  <si>
    <t>NUM.number.LV.Res.HH.Thermal.SH.LPG.WH.LPG.Solar</t>
  </si>
  <si>
    <t>NUM.number.LV.Res.HH.Thermal.SH.LPG.WH.Elc.NoSolar</t>
  </si>
  <si>
    <t>NUM.number.LV.Res.HH.Thermal.SH.LPG.WH.Elc.Solar</t>
  </si>
  <si>
    <t>NUM.number.LV.Res.HH.Thermal.SH.LPG.CO.LPG</t>
  </si>
  <si>
    <t>NUM.number.LV.Res.HH.Thermal.SH.LPG.CO.Elc</t>
  </si>
  <si>
    <t>NUM.number.LV.Res.HH.Thermal.SH.Oil.SH</t>
  </si>
  <si>
    <t>NUM.number.LV.Res.HH.Thermal.SH.Oil.SC.AC</t>
  </si>
  <si>
    <t>NUM.number.LV.Res.HH.Thermal.SH.Oil.WH.Oil.NoSolar</t>
  </si>
  <si>
    <t>NUM.number.LV.Res.HH.Thermal.SH.Oil.WH.Oil.Solar</t>
  </si>
  <si>
    <t>NUM.number.LV.Res.HH.Thermal.SH.Oil.WH.Elc.NoSolar</t>
  </si>
  <si>
    <t>NUM.number.LV.Res.HH.Thermal.SH.Oil.WH.Elc.Solar</t>
  </si>
  <si>
    <t>NUM.number.LV.Res.HH.Thermal.SH.Oil.CO.LPG</t>
  </si>
  <si>
    <t>NUM.number.LV.Res.HH.Thermal.SH.Oil.CO.Elc</t>
  </si>
  <si>
    <t>NUM.number.LV.Res.HH.Thermal.SH.Gas.SH</t>
  </si>
  <si>
    <t>NUM.number.LV.Res.HH.Thermal.SH.Gas.SC.AC</t>
  </si>
  <si>
    <t>NUM.number.LV.Res.HH.Thermal.SH.Gas.WH.Gas.NoSolar</t>
  </si>
  <si>
    <t>NUM.number.LV.Res.HH.Thermal.SH.Gas.WH.Gas.Solar</t>
  </si>
  <si>
    <t>NUM.number.LV.Res.HH.Thermal.SH.Gas.WH.Elc.NoSolar</t>
  </si>
  <si>
    <t>NUM.number.LV.Res.HH.Thermal.SH.Gas.WH.Elc.Solar</t>
  </si>
  <si>
    <t>NUM.number.LV.Res.HH.Thermal.SH.Gas.CO.Gas</t>
  </si>
  <si>
    <t>NUM.number.LV.Res.HH.Thermal.SH.Gas.CO.Elc</t>
  </si>
  <si>
    <t>NUM.number.LV.Res.HH.Thermal.SH.Biomass.SH</t>
  </si>
  <si>
    <t>NUM.number.LV.Res.HH.Thermal.SH.Biomass.SC.AC</t>
  </si>
  <si>
    <t>NUM.number.LV.Res.HH.Thermal.SH.Biomass.WH.Biomass.NoSolar</t>
  </si>
  <si>
    <t>NUM.number.LV.Res.HH.Thermal.SH.Biomass.WH.Biomass.Solar</t>
  </si>
  <si>
    <t>NUM.number.LV.Res.HH.Thermal.SH.Biomass.WH.LPG.NoSolar</t>
  </si>
  <si>
    <t>NUM.number.LV.Res.HH.Thermal.SH.Biomass.WH.LPG.Solar</t>
  </si>
  <si>
    <t>NUM.number.LV.Res.HH.Thermal.SH.Biomass.WH.Elc.NoSolar</t>
  </si>
  <si>
    <t>NUM.number.LV.Res.HH.Thermal.SH.Biomass.WH.Elc.Solar</t>
  </si>
  <si>
    <t>NUM.number.LV.Res.HH.Thermal.SH.Biomass.CO.Biomass</t>
  </si>
  <si>
    <t>NUM.number.LV.Res.HH.Thermal.SH.Biomass.CO.LPG</t>
  </si>
  <si>
    <t>NUM.number.LV.Res.HH.Thermal.SH.Biomass.CO.Elc</t>
  </si>
  <si>
    <t>NUM.number.LV.Res.HH.Thermal.SH.Geo.SH</t>
  </si>
  <si>
    <t>NUM.number.LV.Res.HH.Thermal.SH.Geo.SC.AC</t>
  </si>
  <si>
    <t>NUM.number.LV.Res.HH.Thermal.SH.Geo.WH.Geo.NoSolar</t>
  </si>
  <si>
    <t>NUM.number.LV.Res.HH.Thermal.SH.Geo.WH.Geo.Solar</t>
  </si>
  <si>
    <t>NUM.number.LV.Res.HH.Thermal.SH.Geo.WH.Elc.NoSolar</t>
  </si>
  <si>
    <t>NUM.number.LV.Res.HH.Thermal.SH.Geo.WH.Elc.Solar</t>
  </si>
  <si>
    <t>NUM.number.LV.Res.HH.Thermal.SH.Geo.CO.LPG</t>
  </si>
  <si>
    <t>NUM.number.LV.Res.HH.Thermal.SH.Geo.CO.Elc</t>
  </si>
  <si>
    <t>NUM.number.LV.Res.HH.Thermal.SH.DistrHeat.SH</t>
  </si>
  <si>
    <t>NUM.number.LV.Res.HH.Thermal.SH.DistrHeat.SC.AC</t>
  </si>
  <si>
    <t>NUM.number.LV.Res.HH.Thermal.SH.DistrHeat.WH.DistrHeat.NoSolar</t>
  </si>
  <si>
    <t>NUM.number.LV.Res.HH.Thermal.SH.DistrHeat.WH.DistrHeat.Solar</t>
  </si>
  <si>
    <t>NUM.number.LV.Res.HH.Thermal.SH.DistrHeat.WH.Elc.NoSolar</t>
  </si>
  <si>
    <t>NUM.number.LV.Res.HH.Thermal.SH.DistrHeat.WH.Elc.Solar</t>
  </si>
  <si>
    <t>NUM.number.LV.Res.HH.Thermal.SH.DistrHeat.CO.LPG</t>
  </si>
  <si>
    <t>NUM.number.LV.Res.HH.Thermal.SH.DistrHeat.CO.Elc</t>
  </si>
  <si>
    <t>NUM.number.LV.Res.HH.Thermal.SH.AdvElc.SH</t>
  </si>
  <si>
    <t>NUM.number.LV.Res.HH.Thermal.SH.AdvElc.SC.AC</t>
  </si>
  <si>
    <t>NUM.number.LV.Res.HH.Thermal.SH.AdvElc.WH.LPG.NoSolar</t>
  </si>
  <si>
    <t>NUM.number.LV.Res.HH.Thermal.SH.AdvElc.WH.LPG.Solar</t>
  </si>
  <si>
    <t>NUM.number.LV.Res.HH.Thermal.SH.AdvElc.WH.Elc.NoSolar</t>
  </si>
  <si>
    <t>NUM.number.LV.Res.HH.Thermal.SH.AdvElc.WH.Elc.Solar</t>
  </si>
  <si>
    <t>NUM.number.LV.Res.HH.Thermal.SH.AdvElc.CO.LPG</t>
  </si>
  <si>
    <t>NUM.number.LV.Res.HH.Thermal.SH.AdvElc.CO.Elc</t>
  </si>
  <si>
    <t>NUM.number.LV.Res.HH.Thermal.SH.ConvElc.SH</t>
  </si>
  <si>
    <t>NUM.number.LV.Res.HH.Thermal.SH.ConvElc.SC.AC</t>
  </si>
  <si>
    <t>NUM.number.LV.Res.HH.Thermal.SH.ConvElc.WH.LPG.NoSolar</t>
  </si>
  <si>
    <t>NUM.number.LV.Res.HH.Thermal.SH.ConvElc.WH.LPG.Solar</t>
  </si>
  <si>
    <t>NUM.number.LV.Res.HH.Thermal.SH.ConvElc.WH.Elc.NoSolar</t>
  </si>
  <si>
    <t>NUM.number.LV.Res.HH.Thermal.SH.ConvElc.WH.Elc.Solar</t>
  </si>
  <si>
    <t>NUM.number.LV.Res.HH.Thermal.SH.ConvElc.CO.LPG</t>
  </si>
  <si>
    <t>NUM.number.LV.Res.HH.Thermal.SH.ConvElc.CO.Elc</t>
  </si>
  <si>
    <t>LV - Retired equipment (detailed structure)</t>
  </si>
  <si>
    <t>NUM.number.LV.Res.HH.ThermalOut.SH.Solids</t>
  </si>
  <si>
    <t>NUM.number.LV.Res.HH.ThermalOut.SH.Solids.SH</t>
  </si>
  <si>
    <t>NUM.number.LV.Res.HH.ThermalOut.SH.Solids.SC.AC</t>
  </si>
  <si>
    <t>NUM.number.LV.Res.HH.ThermalOut.SH.Solids.WH.Solids.NoSolar</t>
  </si>
  <si>
    <t>NUM.number.LV.Res.HH.ThermalOut.SH.Solids.WH.LPG.NoSolar</t>
  </si>
  <si>
    <t>NUM.number.LV.Res.HH.ThermalOut.SH.Solids.WH.LPG.Solar</t>
  </si>
  <si>
    <t>NUM.number.LV.Res.HH.ThermalOut.SH.Solids.WH.Elc.NoSolar</t>
  </si>
  <si>
    <t>NUM.number.LV.Res.HH.ThermalOut.SH.Solids.WH.Elc.Solar</t>
  </si>
  <si>
    <t>NUM.number.LV.Res.HH.ThermalOut.SH.Solids.CO.Solids</t>
  </si>
  <si>
    <t>NUM.number.LV.Res.HH.ThermalOut.SH.Solids.CO.LPG</t>
  </si>
  <si>
    <t>NUM.number.LV.Res.HH.ThermalOut.SH.Solids.CO.Elc</t>
  </si>
  <si>
    <t>NUM.number.LV.Res.HH.ThermalOut.SH.LPG</t>
  </si>
  <si>
    <t>NUM.number.LV.Res.HH.ThermalOut.SH.LPG.SH</t>
  </si>
  <si>
    <t>NUM.number.LV.Res.HH.ThermalOut.SH.LPG.SC.AC</t>
  </si>
  <si>
    <t>NUM.number.LV.Res.HH.ThermalOut.SH.LPG.WH.LPG.NoSolar</t>
  </si>
  <si>
    <t>NUM.number.LV.Res.HH.ThermalOut.SH.LPG.WH.LPG.Solar</t>
  </si>
  <si>
    <t>NUM.number.LV.Res.HH.ThermalOut.SH.LPG.WH.Elc.NoSolar</t>
  </si>
  <si>
    <t>NUM.number.LV.Res.HH.ThermalOut.SH.LPG.WH.Elc.Solar</t>
  </si>
  <si>
    <t>NUM.number.LV.Res.HH.ThermalOut.SH.LPG.CO.LPG</t>
  </si>
  <si>
    <t>NUM.number.LV.Res.HH.ThermalOut.SH.LPG.CO.Elc</t>
  </si>
  <si>
    <t>NUM.number.LV.Res.HH.ThermalOut.SH.Oil</t>
  </si>
  <si>
    <t>NUM.number.LV.Res.HH.ThermalOut.SH.Oil.SH</t>
  </si>
  <si>
    <t>NUM.number.LV.Res.HH.ThermalOut.SH.Oil.SC.AC</t>
  </si>
  <si>
    <t>NUM.number.LV.Res.HH.ThermalOut.SH.Oil.WH.Oil.NoSolar</t>
  </si>
  <si>
    <t>NUM.number.LV.Res.HH.ThermalOut.SH.Oil.WH.Oil.Solar</t>
  </si>
  <si>
    <t>NUM.number.LV.Res.HH.ThermalOut.SH.Oil.WH.Elc.NoSolar</t>
  </si>
  <si>
    <t>NUM.number.LV.Res.HH.ThermalOut.SH.Oil.WH.Elc.Solar</t>
  </si>
  <si>
    <t>NUM.number.LV.Res.HH.ThermalOut.SH.Oil.CO.LPG</t>
  </si>
  <si>
    <t>NUM.number.LV.Res.HH.ThermalOut.SH.Oil.CO.Elc</t>
  </si>
  <si>
    <t>NUM.number.LV.Res.HH.ThermalOut.SH.Gas</t>
  </si>
  <si>
    <t>NUM.number.LV.Res.HH.ThermalOut.SH.Gas.SH</t>
  </si>
  <si>
    <t>NUM.number.LV.Res.HH.ThermalOut.SH.Gas.SC.AC</t>
  </si>
  <si>
    <t>NUM.number.LV.Res.HH.ThermalOut.SH.Gas.WH.Gas.NoSolar</t>
  </si>
  <si>
    <t>NUM.number.LV.Res.HH.ThermalOut.SH.Gas.WH.Gas.Solar</t>
  </si>
  <si>
    <t>NUM.number.LV.Res.HH.ThermalOut.SH.Gas.WH.Elc.NoSolar</t>
  </si>
  <si>
    <t>NUM.number.LV.Res.HH.ThermalOut.SH.Gas.WH.Elc.Solar</t>
  </si>
  <si>
    <t>NUM.number.LV.Res.HH.ThermalOut.SH.Gas.CO.Gas</t>
  </si>
  <si>
    <t>NUM.number.LV.Res.HH.ThermalOut.SH.Gas.CO.Elc</t>
  </si>
  <si>
    <t>NUM.number.LV.Res.HH.ThermalOut.SH.Biomass</t>
  </si>
  <si>
    <t>NUM.number.LV.Res.HH.ThermalOut.SH.Biomass.SH</t>
  </si>
  <si>
    <t>NUM.number.LV.Res.HH.ThermalOut.SH.Biomass.SC.AC</t>
  </si>
  <si>
    <t>NUM.number.LV.Res.HH.ThermalOut.SH.Biomass.WH.Biomass.NoSolar</t>
  </si>
  <si>
    <t>NUM.number.LV.Res.HH.ThermalOut.SH.Biomass.WH.Biomass.Solar</t>
  </si>
  <si>
    <t>NUM.number.LV.Res.HH.ThermalOut.SH.Biomass.WH.LPG.NoSolar</t>
  </si>
  <si>
    <t>NUM.number.LV.Res.HH.ThermalOut.SH.Biomass.WH.LPG.Solar</t>
  </si>
  <si>
    <t>NUM.number.LV.Res.HH.ThermalOut.SH.Biomass.WH.Elc.NoSolar</t>
  </si>
  <si>
    <t>NUM.number.LV.Res.HH.ThermalOut.SH.Biomass.WH.Elc.Solar</t>
  </si>
  <si>
    <t>NUM.number.LV.Res.HH.ThermalOut.SH.Biomass.CO.Biomass</t>
  </si>
  <si>
    <t>NUM.number.LV.Res.HH.ThermalOut.SH.Biomass.CO.LPG</t>
  </si>
  <si>
    <t>NUM.number.LV.Res.HH.ThermalOut.SH.Biomass.CO.Elc</t>
  </si>
  <si>
    <t>NUM.number.LV.Res.HH.ThermalOut.SH.Geo</t>
  </si>
  <si>
    <t>NUM.number.LV.Res.HH.ThermalOut.SH.Geo.SH</t>
  </si>
  <si>
    <t>NUM.number.LV.Res.HH.ThermalOut.SH.Geo.SC.AC</t>
  </si>
  <si>
    <t>NUM.number.LV.Res.HH.ThermalOut.SH.Geo.WH.Geo.NoSolar</t>
  </si>
  <si>
    <t>NUM.number.LV.Res.HH.ThermalOut.SH.Geo.WH.Geo.Solar</t>
  </si>
  <si>
    <t>NUM.number.LV.Res.HH.ThermalOut.SH.Geo.WH.Elc.NoSolar</t>
  </si>
  <si>
    <t>NUM.number.LV.Res.HH.ThermalOut.SH.Geo.WH.Elc.Solar</t>
  </si>
  <si>
    <t>NUM.number.LV.Res.HH.ThermalOut.SH.Geo.CO.LPG</t>
  </si>
  <si>
    <t>NUM.number.LV.Res.HH.ThermalOut.SH.Geo.CO.Elc</t>
  </si>
  <si>
    <t>NUM.number.LV.Res.HH.ThermalOut.SH.DistrHeat</t>
  </si>
  <si>
    <t>NUM.number.LV.Res.HH.ThermalOut.SH.DistrHeat.SH</t>
  </si>
  <si>
    <t>NUM.number.LV.Res.HH.ThermalOut.SH.DistrHeat.SC.AC</t>
  </si>
  <si>
    <t>NUM.number.LV.Res.HH.ThermalOut.SH.DistrHeat.WH.DistrHeat.NoSolar</t>
  </si>
  <si>
    <t>NUM.number.LV.Res.HH.ThermalOut.SH.DistrHeat.WH.DistrHeat.Solar</t>
  </si>
  <si>
    <t>NUM.number.LV.Res.HH.ThermalOut.SH.DistrHeat.WH.Elc.NoSolar</t>
  </si>
  <si>
    <t>NUM.number.LV.Res.HH.ThermalOut.SH.DistrHeat.WH.Elc.Solar</t>
  </si>
  <si>
    <t>NUM.number.LV.Res.HH.ThermalOut.SH.DistrHeat.CO.LPG</t>
  </si>
  <si>
    <t>NUM.number.LV.Res.HH.ThermalOut.SH.DistrHeat.CO.Elc</t>
  </si>
  <si>
    <t>NUM.number.LV.Res.HH.ThermalOut.SH.AdvElc</t>
  </si>
  <si>
    <t>NUM.number.LV.Res.HH.ThermalOut.SH.AdvElc.SH</t>
  </si>
  <si>
    <t>NUM.number.LV.Res.HH.ThermalOut.SH.AdvElc.SC.AC</t>
  </si>
  <si>
    <t>NUM.number.LV.Res.HH.ThermalOut.SH.AdvElc.WH.LPG.NoSolar</t>
  </si>
  <si>
    <t>NUM.number.LV.Res.HH.ThermalOut.SH.AdvElc.WH.LPG.Solar</t>
  </si>
  <si>
    <t>NUM.number.LV.Res.HH.ThermalOut.SH.AdvElc.WH.Elc.NoSolar</t>
  </si>
  <si>
    <t>NUM.number.LV.Res.HH.ThermalOut.SH.AdvElc.WH.Elc.Solar</t>
  </si>
  <si>
    <t>NUM.number.LV.Res.HH.ThermalOut.SH.AdvElc.CO.LPG</t>
  </si>
  <si>
    <t>NUM.number.LV.Res.HH.ThermalOut.SH.AdvElc.CO.Elc</t>
  </si>
  <si>
    <t>NUM.number.LV.Res.HH.ThermalOut.SH.ConvElc</t>
  </si>
  <si>
    <t>NUM.number.LV.Res.HH.ThermalOut.SH.ConvElc.SH</t>
  </si>
  <si>
    <t>NUM.number.LV.Res.HH.ThermalOut.SH.ConvElc.SC.AC</t>
  </si>
  <si>
    <t>NUM.number.LV.Res.HH.ThermalOut.SH.ConvElc.WH.LPG.NoSolar</t>
  </si>
  <si>
    <t>NUM.number.LV.Res.HH.ThermalOut.SH.ConvElc.WH.LPG.Solar</t>
  </si>
  <si>
    <t>NUM.number.LV.Res.HH.ThermalOut.SH.ConvElc.WH.Elc.NoSolar</t>
  </si>
  <si>
    <t>NUM.number.LV.Res.HH.ThermalOut.SH.ConvElc.WH.Elc.Solar</t>
  </si>
  <si>
    <t>NUM.number.LV.Res.HH.ThermalOut.SH.ConvElc.CO.LPG</t>
  </si>
  <si>
    <t>NUM.number.LV.Res.HH.ThermalOut.SH.ConvElc.CO.Elc</t>
  </si>
  <si>
    <t>LV - New equipment installations (detailed structure)</t>
  </si>
  <si>
    <t>NUM.number.LV.Res.HH.ThermalNew.SH.Solids</t>
  </si>
  <si>
    <t>NUM.number.LV.Res.HH.ThermalNew.SH.Solids.SH</t>
  </si>
  <si>
    <t>NUM.number.LV.Res.HH.ThermalNew.SH.Solids.SC.AC</t>
  </si>
  <si>
    <t>NUM.number.LV.Res.HH.ThermalNew.SH.Solids.WH.Solids.NoSolar</t>
  </si>
  <si>
    <t>NUM.number.LV.Res.HH.ThermalNew.SH.Solids.WH.LPG.NoSolar</t>
  </si>
  <si>
    <t>NUM.number.LV.Res.HH.ThermalNew.SH.Solids.WH.LPG.Solar</t>
  </si>
  <si>
    <t>NUM.number.LV.Res.HH.ThermalNew.SH.Solids.WH.Elc.NoSolar</t>
  </si>
  <si>
    <t>NUM.number.LV.Res.HH.ThermalNew.SH.Solids.WH.Elc.Solar</t>
  </si>
  <si>
    <t>NUM.number.LV.Res.HH.ThermalNew.SH.Solids.CO.Solids</t>
  </si>
  <si>
    <t>NUM.number.LV.Res.HH.ThermalNew.SH.Solids.CO.LPG</t>
  </si>
  <si>
    <t>NUM.number.LV.Res.HH.ThermalNew.SH.Solids.CO.Elc</t>
  </si>
  <si>
    <t>NUM.number.LV.Res.HH.ThermalNew.SH.LPG</t>
  </si>
  <si>
    <t>NUM.number.LV.Res.HH.ThermalNew.SH.LPG.SH</t>
  </si>
  <si>
    <t>NUM.number.LV.Res.HH.ThermalNew.SH.LPG.SC.AC</t>
  </si>
  <si>
    <t>NUM.number.LV.Res.HH.ThermalNew.SH.LPG.WH.LPG.NoSolar</t>
  </si>
  <si>
    <t>NUM.number.LV.Res.HH.ThermalNew.SH.LPG.WH.LPG.Solar</t>
  </si>
  <si>
    <t>NUM.number.LV.Res.HH.ThermalNew.SH.LPG.WH.Elc.NoSolar</t>
  </si>
  <si>
    <t>NUM.number.LV.Res.HH.ThermalNew.SH.LPG.WH.Elc.Solar</t>
  </si>
  <si>
    <t>NUM.number.LV.Res.HH.ThermalNew.SH.LPG.CO.LPG</t>
  </si>
  <si>
    <t>NUM.number.LV.Res.HH.ThermalNew.SH.LPG.CO.Elc</t>
  </si>
  <si>
    <t>NUM.number.LV.Res.HH.ThermalNew.SH.Oil</t>
  </si>
  <si>
    <t>NUM.number.LV.Res.HH.ThermalNew.SH.Oil.SH</t>
  </si>
  <si>
    <t>NUM.number.LV.Res.HH.ThermalNew.SH.Oil.SC.AC</t>
  </si>
  <si>
    <t>NUM.number.LV.Res.HH.ThermalNew.SH.Oil.WH.Oil.NoSolar</t>
  </si>
  <si>
    <t>NUM.number.LV.Res.HH.ThermalNew.SH.Oil.WH.Oil.Solar</t>
  </si>
  <si>
    <t>NUM.number.LV.Res.HH.ThermalNew.SH.Oil.WH.Elc.NoSolar</t>
  </si>
  <si>
    <t>NUM.number.LV.Res.HH.ThermalNew.SH.Oil.WH.Elc.Solar</t>
  </si>
  <si>
    <t>NUM.number.LV.Res.HH.ThermalNew.SH.Oil.CO.LPG</t>
  </si>
  <si>
    <t>NUM.number.LV.Res.HH.ThermalNew.SH.Oil.CO.Elc</t>
  </si>
  <si>
    <t>NUM.number.LV.Res.HH.ThermalNew.SH.Gas</t>
  </si>
  <si>
    <t>NUM.number.LV.Res.HH.ThermalNew.SH.Gas.SH</t>
  </si>
  <si>
    <t>NUM.number.LV.Res.HH.ThermalNew.SH.Gas.SC.AC</t>
  </si>
  <si>
    <t>NUM.number.LV.Res.HH.ThermalNew.SH.Gas.WH.Gas.NoSolar</t>
  </si>
  <si>
    <t>NUM.number.LV.Res.HH.ThermalNew.SH.Gas.WH.Gas.Solar</t>
  </si>
  <si>
    <t>NUM.number.LV.Res.HH.ThermalNew.SH.Gas.WH.Elc.NoSolar</t>
  </si>
  <si>
    <t>NUM.number.LV.Res.HH.ThermalNew.SH.Gas.WH.Elc.Solar</t>
  </si>
  <si>
    <t>NUM.number.LV.Res.HH.ThermalNew.SH.Gas.CO.Gas</t>
  </si>
  <si>
    <t>NUM.number.LV.Res.HH.ThermalNew.SH.Gas.CO.Elc</t>
  </si>
  <si>
    <t>NUM.number.LV.Res.HH.ThermalNew.SH.Biomass</t>
  </si>
  <si>
    <t>NUM.number.LV.Res.HH.ThermalNew.SH.Biomass.SH</t>
  </si>
  <si>
    <t>NUM.number.LV.Res.HH.ThermalNew.SH.Biomass.SC.AC</t>
  </si>
  <si>
    <t>NUM.number.LV.Res.HH.ThermalNew.SH.Biomass.WH.Biomass.NoSolar</t>
  </si>
  <si>
    <t>NUM.number.LV.Res.HH.ThermalNew.SH.Biomass.WH.Biomass.Solar</t>
  </si>
  <si>
    <t>NUM.number.LV.Res.HH.ThermalNew.SH.Biomass.WH.LPG.NoSolar</t>
  </si>
  <si>
    <t>NUM.number.LV.Res.HH.ThermalNew.SH.Biomass.WH.LPG.Solar</t>
  </si>
  <si>
    <t>NUM.number.LV.Res.HH.ThermalNew.SH.Biomass.WH.Elc.NoSolar</t>
  </si>
  <si>
    <t>NUM.number.LV.Res.HH.ThermalNew.SH.Biomass.WH.Elc.Solar</t>
  </si>
  <si>
    <t>NUM.number.LV.Res.HH.ThermalNew.SH.Biomass.CO.Biomass</t>
  </si>
  <si>
    <t>NUM.number.LV.Res.HH.ThermalNew.SH.Biomass.CO.LPG</t>
  </si>
  <si>
    <t>NUM.number.LV.Res.HH.ThermalNew.SH.Biomass.CO.Elc</t>
  </si>
  <si>
    <t>NUM.number.LV.Res.HH.ThermalNew.SH.Geo</t>
  </si>
  <si>
    <t>NUM.number.LV.Res.HH.ThermalNew.SH.Geo.SH</t>
  </si>
  <si>
    <t>NUM.number.LV.Res.HH.ThermalNew.SH.Geo.SC.AC</t>
  </si>
  <si>
    <t>NUM.number.LV.Res.HH.ThermalNew.SH.Geo.WH.Geo.NoSolar</t>
  </si>
  <si>
    <t>NUM.number.LV.Res.HH.ThermalNew.SH.Geo.WH.Geo.Solar</t>
  </si>
  <si>
    <t>NUM.number.LV.Res.HH.ThermalNew.SH.Geo.WH.Elc.NoSolar</t>
  </si>
  <si>
    <t>NUM.number.LV.Res.HH.ThermalNew.SH.Geo.WH.Elc.Solar</t>
  </si>
  <si>
    <t>NUM.number.LV.Res.HH.ThermalNew.SH.Geo.CO.LPG</t>
  </si>
  <si>
    <t>NUM.number.LV.Res.HH.ThermalNew.SH.Geo.CO.Elc</t>
  </si>
  <si>
    <t>NUM.number.LV.Res.HH.ThermalNew.SH.DistrHeat</t>
  </si>
  <si>
    <t>NUM.number.LV.Res.HH.ThermalNew.SH.DistrHeat.SH</t>
  </si>
  <si>
    <t>NUM.number.LV.Res.HH.ThermalNew.SH.DistrHeat.SC.AC</t>
  </si>
  <si>
    <t>NUM.number.LV.Res.HH.ThermalNew.SH.DistrHeat.WH.DistrHeat.NoSolar</t>
  </si>
  <si>
    <t>NUM.number.LV.Res.HH.ThermalNew.SH.DistrHeat.WH.DistrHeat.Solar</t>
  </si>
  <si>
    <t>NUM.number.LV.Res.HH.ThermalNew.SH.DistrHeat.WH.Elc.NoSolar</t>
  </si>
  <si>
    <t>NUM.number.LV.Res.HH.ThermalNew.SH.DistrHeat.WH.Elc.Solar</t>
  </si>
  <si>
    <t>NUM.number.LV.Res.HH.ThermalNew.SH.DistrHeat.CO.LPG</t>
  </si>
  <si>
    <t>NUM.number.LV.Res.HH.ThermalNew.SH.DistrHeat.CO.Elc</t>
  </si>
  <si>
    <t>NUM.number.LV.Res.HH.ThermalNew.SH.AdvElc</t>
  </si>
  <si>
    <t>NUM.number.LV.Res.HH.ThermalNew.SH.AdvElc.SH</t>
  </si>
  <si>
    <t>NUM.number.LV.Res.HH.ThermalNew.SH.AdvElc.SC.AC</t>
  </si>
  <si>
    <t>NUM.number.LV.Res.HH.ThermalNew.SH.AdvElc.WH.LPG.NoSolar</t>
  </si>
  <si>
    <t>NUM.number.LV.Res.HH.ThermalNew.SH.AdvElc.WH.LPG.Solar</t>
  </si>
  <si>
    <t>NUM.number.LV.Res.HH.ThermalNew.SH.AdvElc.WH.Elc.NoSolar</t>
  </si>
  <si>
    <t>NUM.number.LV.Res.HH.ThermalNew.SH.AdvElc.WH.Elc.Solar</t>
  </si>
  <si>
    <t>NUM.number.LV.Res.HH.ThermalNew.SH.AdvElc.CO.LPG</t>
  </si>
  <si>
    <t>NUM.number.LV.Res.HH.ThermalNew.SH.AdvElc.CO.Elc</t>
  </si>
  <si>
    <t>NUM.number.LV.Res.HH.ThermalNew.SH.ConvElc</t>
  </si>
  <si>
    <t>NUM.number.LV.Res.HH.ThermalNew.SH.ConvElc.SH</t>
  </si>
  <si>
    <t>NUM.number.LV.Res.HH.ThermalNew.SH.ConvElc.SC.AC</t>
  </si>
  <si>
    <t>NUM.number.LV.Res.HH.ThermalNew.SH.ConvElc.WH.LPG.NoSolar</t>
  </si>
  <si>
    <t>NUM.number.LV.Res.HH.ThermalNew.SH.ConvElc.WH.LPG.Solar</t>
  </si>
  <si>
    <t>NUM.number.LV.Res.HH.ThermalNew.SH.ConvElc.WH.Elc.NoSolar</t>
  </si>
  <si>
    <t>NUM.number.LV.Res.HH.ThermalNew.SH.ConvElc.WH.Elc.Solar</t>
  </si>
  <si>
    <t>NUM.number.LV.Res.HH.ThermalNew.SH.ConvElc.CO.LPG</t>
  </si>
  <si>
    <t>NUM.number.LV.Res.HH.ThermalNew.SH.ConvElc.CO.Elc</t>
  </si>
  <si>
    <t>LV - New equipment installations in new and renovated households (detailed structure)</t>
  </si>
  <si>
    <t>NUM.number.LV.Res.HHnew.ThermalNew.SH.Solids</t>
  </si>
  <si>
    <t>NUM.number.LV.Res.HHnew.ThermalNew.SH.Solids.SH</t>
  </si>
  <si>
    <t>NUM.number.LV.Res.HHnew.ThermalNew.SH.Solids.SC.AC</t>
  </si>
  <si>
    <t>NUM.number.LV.Res.HHnew.ThermalNew.SH.Solids.WH.Solids.NoSolar</t>
  </si>
  <si>
    <t>NUM.number.LV.Res.HHnew.ThermalNew.SH.Solids.WH.LPG.NoSolar</t>
  </si>
  <si>
    <t>NUM.number.LV.Res.HHnew.ThermalNew.SH.Solids.WH.LPG.Solar</t>
  </si>
  <si>
    <t>NUM.number.LV.Res.HHnew.ThermalNew.SH.Solids.WH.Elc.NoSolar</t>
  </si>
  <si>
    <t>NUM.number.LV.Res.HHnew.ThermalNew.SH.Solids.WH.Elc.Solar</t>
  </si>
  <si>
    <t>NUM.number.LV.Res.HHnew.ThermalNew.SH.Solids.CO.Solids</t>
  </si>
  <si>
    <t>NUM.number.LV.Res.HHnew.ThermalNew.SH.Solids.CO.LPG</t>
  </si>
  <si>
    <t>NUM.number.LV.Res.HHnew.ThermalNew.SH.Solids.CO.Elc</t>
  </si>
  <si>
    <t>NUM.number.LV.Res.HHnew.ThermalNew.SH.LPG</t>
  </si>
  <si>
    <t>NUM.number.LV.Res.HHnew.ThermalNew.SH.LPG.SH</t>
  </si>
  <si>
    <t>NUM.number.LV.Res.HHnew.ThermalNew.SH.LPG.SC.AC</t>
  </si>
  <si>
    <t>NUM.number.LV.Res.HHnew.ThermalNew.SH.LPG.WH.LPG.NoSolar</t>
  </si>
  <si>
    <t>NUM.number.LV.Res.HHnew.ThermalNew.SH.LPG.WH.LPG.Solar</t>
  </si>
  <si>
    <t>NUM.number.LV.Res.HHnew.ThermalNew.SH.LPG.WH.Elc.NoSolar</t>
  </si>
  <si>
    <t>NUM.number.LV.Res.HHnew.ThermalNew.SH.LPG.WH.Elc.Solar</t>
  </si>
  <si>
    <t>NUM.number.LV.Res.HHnew.ThermalNew.SH.LPG.CO.LPG</t>
  </si>
  <si>
    <t>NUM.number.LV.Res.HHnew.ThermalNew.SH.LPG.CO.Elc</t>
  </si>
  <si>
    <t>NUM.number.LV.Res.HHnew.ThermalNew.SH.Oil</t>
  </si>
  <si>
    <t>NUM.number.LV.Res.HHnew.ThermalNew.SH.Oil.SH</t>
  </si>
  <si>
    <t>NUM.number.LV.Res.HHnew.ThermalNew.SH.Oil.SC.AC</t>
  </si>
  <si>
    <t>NUM.number.LV.Res.HHnew.ThermalNew.SH.Oil.WH.Oil.NoSolar</t>
  </si>
  <si>
    <t>NUM.number.LV.Res.HHnew.ThermalNew.SH.Oil.WH.Oil.Solar</t>
  </si>
  <si>
    <t>NUM.number.LV.Res.HHnew.ThermalNew.SH.Oil.WH.Elc.NoSolar</t>
  </si>
  <si>
    <t>NUM.number.LV.Res.HHnew.ThermalNew.SH.Oil.WH.Elc.Solar</t>
  </si>
  <si>
    <t>NUM.number.LV.Res.HHnew.ThermalNew.SH.Oil.CO.LPG</t>
  </si>
  <si>
    <t>NUM.number.LV.Res.HHnew.ThermalNew.SH.Oil.CO.Elc</t>
  </si>
  <si>
    <t>NUM.number.LV.Res.HHnew.ThermalNew.SH.Gas</t>
  </si>
  <si>
    <t>NUM.number.LV.Res.HHnew.ThermalNew.SH.Gas.SH</t>
  </si>
  <si>
    <t>NUM.number.LV.Res.HHnew.ThermalNew.SH.Gas.SC.AC</t>
  </si>
  <si>
    <t>NUM.number.LV.Res.HHnew.ThermalNew.SH.Gas.WH.Gas.NoSolar</t>
  </si>
  <si>
    <t>NUM.number.LV.Res.HHnew.ThermalNew.SH.Gas.WH.Gas.Solar</t>
  </si>
  <si>
    <t>NUM.number.LV.Res.HHnew.ThermalNew.SH.Gas.WH.Elc.NoSolar</t>
  </si>
  <si>
    <t>NUM.number.LV.Res.HHnew.ThermalNew.SH.Gas.WH.Elc.Solar</t>
  </si>
  <si>
    <t>NUM.number.LV.Res.HHnew.ThermalNew.SH.Gas.CO.Gas</t>
  </si>
  <si>
    <t>NUM.number.LV.Res.HHnew.ThermalNew.SH.Gas.CO.Elc</t>
  </si>
  <si>
    <t>NUM.number.LV.Res.HHnew.ThermalNew.SH.Biomass</t>
  </si>
  <si>
    <t>NUM.number.LV.Res.HHnew.ThermalNew.SH.Biomass.SH</t>
  </si>
  <si>
    <t>NUM.number.LV.Res.HHnew.ThermalNew.SH.Biomass.SC.AC</t>
  </si>
  <si>
    <t>NUM.number.LV.Res.HHnew.ThermalNew.SH.Biomass.WH.Biomass.NoSolar</t>
  </si>
  <si>
    <t>NUM.number.LV.Res.HHnew.ThermalNew.SH.Biomass.WH.Biomass.Solar</t>
  </si>
  <si>
    <t>NUM.number.LV.Res.HHnew.ThermalNew.SH.Biomass.WH.LPG.NoSolar</t>
  </si>
  <si>
    <t>NUM.number.LV.Res.HHnew.ThermalNew.SH.Biomass.WH.LPG.Solar</t>
  </si>
  <si>
    <t>NUM.number.LV.Res.HHnew.ThermalNew.SH.Biomass.WH.Elc.NoSolar</t>
  </si>
  <si>
    <t>NUM.number.LV.Res.HHnew.ThermalNew.SH.Biomass.WH.Elc.Solar</t>
  </si>
  <si>
    <t>NUM.number.LV.Res.HHnew.ThermalNew.SH.Biomass.CO.Biomass</t>
  </si>
  <si>
    <t>NUM.number.LV.Res.HHnew.ThermalNew.SH.Biomass.CO.LPG</t>
  </si>
  <si>
    <t>NUM.number.LV.Res.HHnew.ThermalNew.SH.Biomass.CO.Elc</t>
  </si>
  <si>
    <t>NUM.number.LV.Res.HHnew.ThermalNew.SH.Geo</t>
  </si>
  <si>
    <t>NUM.number.LV.Res.HHnew.ThermalNew.SH.Geo.SH</t>
  </si>
  <si>
    <t>NUM.number.LV.Res.HHnew.ThermalNew.SH.Geo.SC.AC</t>
  </si>
  <si>
    <t>NUM.number.LV.Res.HHnew.ThermalNew.SH.Geo.WH.Geo.NoSolar</t>
  </si>
  <si>
    <t>NUM.number.LV.Res.HHnew.ThermalNew.SH.Geo.WH.Geo.Solar</t>
  </si>
  <si>
    <t>NUM.number.LV.Res.HHnew.ThermalNew.SH.Geo.WH.Elc.NoSolar</t>
  </si>
  <si>
    <t>NUM.number.LV.Res.HHnew.ThermalNew.SH.Geo.WH.Elc.Solar</t>
  </si>
  <si>
    <t>NUM.number.LV.Res.HHnew.ThermalNew.SH.Geo.CO.LPG</t>
  </si>
  <si>
    <t>NUM.number.LV.Res.HHnew.ThermalNew.SH.Geo.CO.Elc</t>
  </si>
  <si>
    <t>NUM.number.LV.Res.HHnew.ThermalNew.SH.DistrHeat</t>
  </si>
  <si>
    <t>NUM.number.LV.Res.HHnew.ThermalNew.SH.DistrHeat.SH</t>
  </si>
  <si>
    <t>NUM.number.LV.Res.HHnew.ThermalNew.SH.DistrHeat.SC.AC</t>
  </si>
  <si>
    <t>NUM.number.LV.Res.HHnew.ThermalNew.SH.DistrHeat.WH.DistrHeat.NoSolar</t>
  </si>
  <si>
    <t>NUM.number.LV.Res.HHnew.ThermalNew.SH.DistrHeat.WH.DistrHeat.Solar</t>
  </si>
  <si>
    <t>NUM.number.LV.Res.HHnew.ThermalNew.SH.DistrHeat.WH.Elc.NoSolar</t>
  </si>
  <si>
    <t>NUM.number.LV.Res.HHnew.ThermalNew.SH.DistrHeat.WH.Elc.Solar</t>
  </si>
  <si>
    <t>NUM.number.LV.Res.HHnew.ThermalNew.SH.DistrHeat.CO.LPG</t>
  </si>
  <si>
    <t>NUM.number.LV.Res.HHnew.ThermalNew.SH.DistrHeat.CO.Elc</t>
  </si>
  <si>
    <t>NUM.number.LV.Res.HHnew.ThermalNew.SH.AdvElc</t>
  </si>
  <si>
    <t>NUM.number.LV.Res.HHnew.ThermalNew.SH.AdvElc.SH</t>
  </si>
  <si>
    <t>NUM.number.LV.Res.HHnew.ThermalNew.SH.AdvElc.SC.AC</t>
  </si>
  <si>
    <t>NUM.number.LV.Res.HHnew.ThermalNew.SH.AdvElc.WH.LPG.NoSolar</t>
  </si>
  <si>
    <t>NUM.number.LV.Res.HHnew.ThermalNew.SH.AdvElc.WH.LPG.Solar</t>
  </si>
  <si>
    <t>NUM.number.LV.Res.HHnew.ThermalNew.SH.AdvElc.WH.Elc.NoSolar</t>
  </si>
  <si>
    <t>NUM.number.LV.Res.HHnew.ThermalNew.SH.AdvElc.WH.Elc.Solar</t>
  </si>
  <si>
    <t>NUM.number.LV.Res.HHnew.ThermalNew.SH.AdvElc.CO.LPG</t>
  </si>
  <si>
    <t>NUM.number.LV.Res.HHnew.ThermalNew.SH.AdvElc.CO.Elc</t>
  </si>
  <si>
    <t>NUM.number.LV.Res.HHnew.ThermalNew.SH.ConvElc</t>
  </si>
  <si>
    <t>NUM.number.LV.Res.HHnew.ThermalNew.SH.ConvElc.SH</t>
  </si>
  <si>
    <t>NUM.number.LV.Res.HHnew.ThermalNew.SH.ConvElc.SC.AC</t>
  </si>
  <si>
    <t>NUM.number.LV.Res.HHnew.ThermalNew.SH.ConvElc.WH.LPG.NoSolar</t>
  </si>
  <si>
    <t>NUM.number.LV.Res.HHnew.ThermalNew.SH.ConvElc.WH.LPG.Solar</t>
  </si>
  <si>
    <t>NUM.number.LV.Res.HHnew.ThermalNew.SH.ConvElc.WH.Elc.NoSolar</t>
  </si>
  <si>
    <t>NUM.number.LV.Res.HHnew.ThermalNew.SH.ConvElc.WH.Elc.Solar</t>
  </si>
  <si>
    <t>NUM.number.LV.Res.HHnew.ThermalNew.SH.ConvElc.CO.LPG</t>
  </si>
  <si>
    <t>NUM.number.LV.Res.HHnew.ThermalNew.SH.ConvElc.CO.Elc</t>
  </si>
  <si>
    <t>LV - New equipment installations via replacement (detailed structure)</t>
  </si>
  <si>
    <t>NUM.number.LV.Res.HH.ThermalRepl.SH.Solids</t>
  </si>
  <si>
    <t>NUM.number.LV.Res.HH.ThermalRepl.SH.Solids.SH</t>
  </si>
  <si>
    <t>NUM.number.LV.Res.HH.ThermalRepl.SH.Solids.SC.AC</t>
  </si>
  <si>
    <t>NUM.number.LV.Res.HH.ThermalRepl.SH.Solids.WH.Solids.NoSolar</t>
  </si>
  <si>
    <t>NUM.number.LV.Res.HH.ThermalRepl.SH.Solids.WH.LPG.NoSolar</t>
  </si>
  <si>
    <t>NUM.number.LV.Res.HH.ThermalRepl.SH.Solids.WH.LPG.Solar</t>
  </si>
  <si>
    <t>NUM.number.LV.Res.HH.ThermalRepl.SH.Solids.WH.Elc.NoSolar</t>
  </si>
  <si>
    <t>NUM.number.LV.Res.HH.ThermalRepl.SH.Solids.WH.Elc.Solar</t>
  </si>
  <si>
    <t>NUM.number.LV.Res.HH.ThermalRepl.SH.Solids.CO.Solids</t>
  </si>
  <si>
    <t>NUM.number.LV.Res.HH.ThermalRepl.SH.Solids.CO.LPG</t>
  </si>
  <si>
    <t>NUM.number.LV.Res.HH.ThermalRepl.SH.Solids.CO.Elc</t>
  </si>
  <si>
    <t>NUM.number.LV.Res.HH.ThermalRepl.SH.LPG</t>
  </si>
  <si>
    <t>NUM.number.LV.Res.HH.ThermalRepl.SH.LPG.SH</t>
  </si>
  <si>
    <t>NUM.number.LV.Res.HH.ThermalRepl.SH.LPG.SC.AC</t>
  </si>
  <si>
    <t>NUM.number.LV.Res.HH.ThermalRepl.SH.LPG.WH.LPG.NoSolar</t>
  </si>
  <si>
    <t>NUM.number.LV.Res.HH.ThermalRepl.SH.LPG.WH.LPG.Solar</t>
  </si>
  <si>
    <t>NUM.number.LV.Res.HH.ThermalRepl.SH.LPG.WH.Elc.NoSolar</t>
  </si>
  <si>
    <t>NUM.number.LV.Res.HH.ThermalRepl.SH.LPG.WH.Elc.Solar</t>
  </si>
  <si>
    <t>NUM.number.LV.Res.HH.ThermalRepl.SH.LPG.CO.LPG</t>
  </si>
  <si>
    <t>NUM.number.LV.Res.HH.ThermalRepl.SH.LPG.CO.Elc</t>
  </si>
  <si>
    <t>NUM.number.LV.Res.HH.ThermalRepl.SH.Oil</t>
  </si>
  <si>
    <t>NUM.number.LV.Res.HH.ThermalRepl.SH.Oil.SH</t>
  </si>
  <si>
    <t>NUM.number.LV.Res.HH.ThermalRepl.SH.Oil.SC.AC</t>
  </si>
  <si>
    <t>NUM.number.LV.Res.HH.ThermalRepl.SH.Oil.WH.Oil.NoSolar</t>
  </si>
  <si>
    <t>NUM.number.LV.Res.HH.ThermalRepl.SH.Oil.WH.Oil.Solar</t>
  </si>
  <si>
    <t>NUM.number.LV.Res.HH.ThermalRepl.SH.Oil.WH.Elc.NoSolar</t>
  </si>
  <si>
    <t>NUM.number.LV.Res.HH.ThermalRepl.SH.Oil.WH.Elc.Solar</t>
  </si>
  <si>
    <t>NUM.number.LV.Res.HH.ThermalRepl.SH.Oil.CO.LPG</t>
  </si>
  <si>
    <t>NUM.number.LV.Res.HH.ThermalRepl.SH.Oil.CO.Elc</t>
  </si>
  <si>
    <t>NUM.number.LV.Res.HH.ThermalRepl.SH.Gas</t>
  </si>
  <si>
    <t>NUM.number.LV.Res.HH.ThermalRepl.SH.Gas.SH</t>
  </si>
  <si>
    <t>NUM.number.LV.Res.HH.ThermalRepl.SH.Gas.SC.AC</t>
  </si>
  <si>
    <t>NUM.number.LV.Res.HH.ThermalRepl.SH.Gas.WH.Gas.NoSolar</t>
  </si>
  <si>
    <t>NUM.number.LV.Res.HH.ThermalRepl.SH.Gas.WH.Gas.Solar</t>
  </si>
  <si>
    <t>NUM.number.LV.Res.HH.ThermalRepl.SH.Gas.WH.Elc.NoSolar</t>
  </si>
  <si>
    <t>NUM.number.LV.Res.HH.ThermalRepl.SH.Gas.WH.Elc.Solar</t>
  </si>
  <si>
    <t>NUM.number.LV.Res.HH.ThermalRepl.SH.Gas.CO.Gas</t>
  </si>
  <si>
    <t>NUM.number.LV.Res.HH.ThermalRepl.SH.Gas.CO.Elc</t>
  </si>
  <si>
    <t>NUM.number.LV.Res.HH.ThermalRepl.SH.Biomass</t>
  </si>
  <si>
    <t>NUM.number.LV.Res.HH.ThermalRepl.SH.Biomass.SH</t>
  </si>
  <si>
    <t>NUM.number.LV.Res.HH.ThermalRepl.SH.Biomass.SC.AC</t>
  </si>
  <si>
    <t>NUM.number.LV.Res.HH.ThermalRepl.SH.Biomass.WH.Biomass.NoSolar</t>
  </si>
  <si>
    <t>NUM.number.LV.Res.HH.ThermalRepl.SH.Biomass.WH.Biomass.Solar</t>
  </si>
  <si>
    <t>NUM.number.LV.Res.HH.ThermalRepl.SH.Biomass.WH.LPG.NoSolar</t>
  </si>
  <si>
    <t>NUM.number.LV.Res.HH.ThermalRepl.SH.Biomass.WH.LPG.Solar</t>
  </si>
  <si>
    <t>NUM.number.LV.Res.HH.ThermalRepl.SH.Biomass.WH.Elc.NoSolar</t>
  </si>
  <si>
    <t>NUM.number.LV.Res.HH.ThermalRepl.SH.Biomass.WH.Elc.Solar</t>
  </si>
  <si>
    <t>NUM.number.LV.Res.HH.ThermalRepl.SH.Biomass.CO.Biomass</t>
  </si>
  <si>
    <t>NUM.number.LV.Res.HH.ThermalRepl.SH.Biomass.CO.LPG</t>
  </si>
  <si>
    <t>NUM.number.LV.Res.HH.ThermalRepl.SH.Biomass.CO.Elc</t>
  </si>
  <si>
    <t>NUM.number.LV.Res.HH.ThermalRepl.SH.Geo</t>
  </si>
  <si>
    <t>NUM.number.LV.Res.HH.ThermalRepl.SH.Geo.SH</t>
  </si>
  <si>
    <t>NUM.number.LV.Res.HH.ThermalRepl.SH.Geo.SC.AC</t>
  </si>
  <si>
    <t>NUM.number.LV.Res.HH.ThermalRepl.SH.Geo.WH.Geo.NoSolar</t>
  </si>
  <si>
    <t>NUM.number.LV.Res.HH.ThermalRepl.SH.Geo.WH.Geo.Solar</t>
  </si>
  <si>
    <t>NUM.number.LV.Res.HH.ThermalRepl.SH.Geo.WH.Elc.NoSolar</t>
  </si>
  <si>
    <t>NUM.number.LV.Res.HH.ThermalRepl.SH.Geo.WH.Elc.Solar</t>
  </si>
  <si>
    <t>NUM.number.LV.Res.HH.ThermalRepl.SH.Geo.CO.LPG</t>
  </si>
  <si>
    <t>NUM.number.LV.Res.HH.ThermalRepl.SH.Geo.CO.Elc</t>
  </si>
  <si>
    <t>NUM.number.LV.Res.HH.ThermalRepl.SH.DistrHeat</t>
  </si>
  <si>
    <t>NUM.number.LV.Res.HH.ThermalRepl.SH.DistrHeat.SH</t>
  </si>
  <si>
    <t>NUM.number.LV.Res.HH.ThermalRepl.SH.DistrHeat.SC.AC</t>
  </si>
  <si>
    <t>NUM.number.LV.Res.HH.ThermalRepl.SH.DistrHeat.WH.DistrHeat.NoSolar</t>
  </si>
  <si>
    <t>NUM.number.LV.Res.HH.ThermalRepl.SH.DistrHeat.WH.DistrHeat.Solar</t>
  </si>
  <si>
    <t>NUM.number.LV.Res.HH.ThermalRepl.SH.DistrHeat.WH.Elc.NoSolar</t>
  </si>
  <si>
    <t>NUM.number.LV.Res.HH.ThermalRepl.SH.DistrHeat.WH.Elc.Solar</t>
  </si>
  <si>
    <t>NUM.number.LV.Res.HH.ThermalRepl.SH.DistrHeat.CO.LPG</t>
  </si>
  <si>
    <t>NUM.number.LV.Res.HH.ThermalRepl.SH.DistrHeat.CO.Elc</t>
  </si>
  <si>
    <t>NUM.number.LV.Res.HH.ThermalRepl.SH.AdvElc</t>
  </si>
  <si>
    <t>NUM.number.LV.Res.HH.ThermalRepl.SH.AdvElc.SH</t>
  </si>
  <si>
    <t>NUM.number.LV.Res.HH.ThermalRepl.SH.AdvElc.SC.AC</t>
  </si>
  <si>
    <t>NUM.number.LV.Res.HH.ThermalRepl.SH.AdvElc.WH.LPG.NoSolar</t>
  </si>
  <si>
    <t>NUM.number.LV.Res.HH.ThermalRepl.SH.AdvElc.WH.LPG.Solar</t>
  </si>
  <si>
    <t>NUM.number.LV.Res.HH.ThermalRepl.SH.AdvElc.WH.Elc.NoSolar</t>
  </si>
  <si>
    <t>NUM.number.LV.Res.HH.ThermalRepl.SH.AdvElc.WH.Elc.Solar</t>
  </si>
  <si>
    <t>NUM.number.LV.Res.HH.ThermalRepl.SH.AdvElc.CO.LPG</t>
  </si>
  <si>
    <t>NUM.number.LV.Res.HH.ThermalRepl.SH.AdvElc.CO.Elc</t>
  </si>
  <si>
    <t>NUM.number.LV.Res.HH.ThermalRepl.SH.ConvElc</t>
  </si>
  <si>
    <t>NUM.number.LV.Res.HH.ThermalRepl.SH.ConvElc.SH</t>
  </si>
  <si>
    <t>NUM.number.LV.Res.HH.ThermalRepl.SH.ConvElc.SC.AC</t>
  </si>
  <si>
    <t>NUM.number.LV.Res.HH.ThermalRepl.SH.ConvElc.WH.LPG.NoSolar</t>
  </si>
  <si>
    <t>NUM.number.LV.Res.HH.ThermalRepl.SH.ConvElc.WH.LPG.Solar</t>
  </si>
  <si>
    <t>NUM.number.LV.Res.HH.ThermalRepl.SH.ConvElc.WH.Elc.NoSolar</t>
  </si>
  <si>
    <t>NUM.number.LV.Res.HH.ThermalRepl.SH.ConvElc.WH.Elc.Solar</t>
  </si>
  <si>
    <t>NUM.number.LV.Res.HH.ThermalRepl.SH.ConvElc.CO.LPG</t>
  </si>
  <si>
    <t>NUM.number.LV.Res.HH.ThermalRepl.SH.ConvElc.CO.Elc</t>
  </si>
  <si>
    <t>LV - Equipment installations in 2021 - vintage structure</t>
  </si>
  <si>
    <t>VIN.number.LV.Res.HH.Thermal.SH.Solids</t>
  </si>
  <si>
    <t>VIN.number.LV.Res.HH.Thermal.SH.Solids.SH</t>
  </si>
  <si>
    <t>VIN.number.LV.Res.HH.Thermal.SH.Solids.SC.AC</t>
  </si>
  <si>
    <t>VIN.number.LV.Res.HH.Thermal.SH.Solids.WH.Solids.NoSolar</t>
  </si>
  <si>
    <t>VIN.number.LV.Res.HH.Thermal.SH.Solids.WH.LPG.NoSolar</t>
  </si>
  <si>
    <t>VIN.number.LV.Res.HH.Thermal.SH.Solids.WH.LPG.Solar</t>
  </si>
  <si>
    <t>VIN.number.LV.Res.HH.Thermal.SH.Solids.WH.Elc.NoSolar</t>
  </si>
  <si>
    <t>VIN.number.LV.Res.HH.Thermal.SH.Solids.WH.Elc.Solar</t>
  </si>
  <si>
    <t>VIN.number.LV.Res.HH.Thermal.SH.Solids.CO.Solids</t>
  </si>
  <si>
    <t>VIN.number.LV.Res.HH.Thermal.SH.Solids.CO.LPG</t>
  </si>
  <si>
    <t>VIN.number.LV.Res.HH.Thermal.SH.Solids.CO.Elc</t>
  </si>
  <si>
    <t>VIN.number.LV.Res.HH.Thermal.SH.LPG</t>
  </si>
  <si>
    <t>VIN.number.LV.Res.HH.Thermal.SH.LPG.SH</t>
  </si>
  <si>
    <t>VIN.number.LV.Res.HH.Thermal.SH.LPG.SC.AC</t>
  </si>
  <si>
    <t>VIN.number.LV.Res.HH.Thermal.SH.LPG.WH.LPG.NoSolar</t>
  </si>
  <si>
    <t>VIN.number.LV.Res.HH.Thermal.SH.LPG.WH.LPG.Solar</t>
  </si>
  <si>
    <t>VIN.number.LV.Res.HH.Thermal.SH.LPG.WH.Elc.NoSolar</t>
  </si>
  <si>
    <t>VIN.number.LV.Res.HH.Thermal.SH.LPG.WH.Elc.Solar</t>
  </si>
  <si>
    <t>VIN.number.LV.Res.HH.Thermal.SH.LPG.CO.LPG</t>
  </si>
  <si>
    <t>VIN.number.LV.Res.HH.Thermal.SH.LPG.CO.Elc</t>
  </si>
  <si>
    <t>VIN.number.LV.Res.HH.Thermal.SH.Oil</t>
  </si>
  <si>
    <t>VIN.number.LV.Res.HH.Thermal.SH.Oil.SH</t>
  </si>
  <si>
    <t>VIN.number.LV.Res.HH.Thermal.SH.Oil.SC.AC</t>
  </si>
  <si>
    <t>VIN.number.LV.Res.HH.Thermal.SH.Oil.WH.Oil.NoSolar</t>
  </si>
  <si>
    <t>VIN.number.LV.Res.HH.Thermal.SH.Oil.WH.Oil.Solar</t>
  </si>
  <si>
    <t>VIN.number.LV.Res.HH.Thermal.SH.Oil.WH.Elc.NoSolar</t>
  </si>
  <si>
    <t>VIN.number.LV.Res.HH.Thermal.SH.Oil.WH.Elc.Solar</t>
  </si>
  <si>
    <t>VIN.number.LV.Res.HH.Thermal.SH.Oil.CO.LPG</t>
  </si>
  <si>
    <t>VIN.number.LV.Res.HH.Thermal.SH.Oil.CO.Elc</t>
  </si>
  <si>
    <t>VIN.number.LV.Res.HH.Thermal.SH.Gas</t>
  </si>
  <si>
    <t>VIN.number.LV.Res.HH.Thermal.SH.Gas.SH</t>
  </si>
  <si>
    <t>VIN.number.LV.Res.HH.Thermal.SH.Gas.SC.AC</t>
  </si>
  <si>
    <t>VIN.number.LV.Res.HH.Thermal.SH.Gas.WH.Gas.NoSolar</t>
  </si>
  <si>
    <t>VIN.number.LV.Res.HH.Thermal.SH.Gas.WH.Gas.Solar</t>
  </si>
  <si>
    <t>VIN.number.LV.Res.HH.Thermal.SH.Gas.WH.Elc.NoSolar</t>
  </si>
  <si>
    <t>VIN.number.LV.Res.HH.Thermal.SH.Gas.WH.Elc.Solar</t>
  </si>
  <si>
    <t>VIN.number.LV.Res.HH.Thermal.SH.Gas.CO.Gas</t>
  </si>
  <si>
    <t>VIN.number.LV.Res.HH.Thermal.SH.Gas.CO.Elc</t>
  </si>
  <si>
    <t>VIN.number.LV.Res.HH.Thermal.SH.Biomass</t>
  </si>
  <si>
    <t>VIN.number.LV.Res.HH.Thermal.SH.Biomass.SH</t>
  </si>
  <si>
    <t>VIN.number.LV.Res.HH.Thermal.SH.Biomass.SC.AC</t>
  </si>
  <si>
    <t>VIN.number.LV.Res.HH.Thermal.SH.Biomass.WH.Biomass.NoSolar</t>
  </si>
  <si>
    <t>VIN.number.LV.Res.HH.Thermal.SH.Biomass.WH.Biomass.Solar</t>
  </si>
  <si>
    <t>VIN.number.LV.Res.HH.Thermal.SH.Biomass.WH.LPG.NoSolar</t>
  </si>
  <si>
    <t>VIN.number.LV.Res.HH.Thermal.SH.Biomass.WH.LPG.Solar</t>
  </si>
  <si>
    <t>VIN.number.LV.Res.HH.Thermal.SH.Biomass.WH.Elc.NoSolar</t>
  </si>
  <si>
    <t>VIN.number.LV.Res.HH.Thermal.SH.Biomass.WH.Elc.Solar</t>
  </si>
  <si>
    <t>VIN.number.LV.Res.HH.Thermal.SH.Biomass.CO.Biomass</t>
  </si>
  <si>
    <t>VIN.number.LV.Res.HH.Thermal.SH.Biomass.CO.LPG</t>
  </si>
  <si>
    <t>VIN.number.LV.Res.HH.Thermal.SH.Biomass.CO.Elc</t>
  </si>
  <si>
    <t>VIN.number.LV.Res.HH.Thermal.SH.Geo</t>
  </si>
  <si>
    <t>VIN.number.LV.Res.HH.Thermal.SH.Geo.SH</t>
  </si>
  <si>
    <t>VIN.number.LV.Res.HH.Thermal.SH.Geo.SC.AC</t>
  </si>
  <si>
    <t>VIN.number.LV.Res.HH.Thermal.SH.Geo.WH.Geo.NoSolar</t>
  </si>
  <si>
    <t>VIN.number.LV.Res.HH.Thermal.SH.Geo.WH.Geo.Solar</t>
  </si>
  <si>
    <t>VIN.number.LV.Res.HH.Thermal.SH.Geo.WH.Elc.NoSolar</t>
  </si>
  <si>
    <t>VIN.number.LV.Res.HH.Thermal.SH.Geo.WH.Elc.Solar</t>
  </si>
  <si>
    <t>VIN.number.LV.Res.HH.Thermal.SH.Geo.CO.LPG</t>
  </si>
  <si>
    <t>VIN.number.LV.Res.HH.Thermal.SH.Geo.CO.Elc</t>
  </si>
  <si>
    <t>VIN.number.LV.Res.HH.Thermal.SH.DistrHeat</t>
  </si>
  <si>
    <t>VIN.number.LV.Res.HH.Thermal.SH.DistrHeat.SH</t>
  </si>
  <si>
    <t>VIN.number.LV.Res.HH.Thermal.SH.DistrHeat.SC.AC</t>
  </si>
  <si>
    <t>VIN.number.LV.Res.HH.Thermal.SH.DistrHeat.WH.DistrHeat.NoSolar</t>
  </si>
  <si>
    <t>VIN.number.LV.Res.HH.Thermal.SH.DistrHeat.WH.DistrHeat.Solar</t>
  </si>
  <si>
    <t>VIN.number.LV.Res.HH.Thermal.SH.DistrHeat.WH.Elc.NoSolar</t>
  </si>
  <si>
    <t>VIN.number.LV.Res.HH.Thermal.SH.DistrHeat.WH.Elc.Solar</t>
  </si>
  <si>
    <t>VIN.number.LV.Res.HH.Thermal.SH.DistrHeat.CO.LPG</t>
  </si>
  <si>
    <t>VIN.number.LV.Res.HH.Thermal.SH.DistrHeat.CO.Elc</t>
  </si>
  <si>
    <t>VIN.number.LV.Res.HH.Thermal.SH.AdvElc</t>
  </si>
  <si>
    <t>VIN.number.LV.Res.HH.Thermal.SH.AdvElc.SH</t>
  </si>
  <si>
    <t>VIN.number.LV.Res.HH.Thermal.SH.AdvElc.SC.AC</t>
  </si>
  <si>
    <t>VIN.number.LV.Res.HH.Thermal.SH.AdvElc.WH.LPG.NoSolar</t>
  </si>
  <si>
    <t>VIN.number.LV.Res.HH.Thermal.SH.AdvElc.WH.LPG.Solar</t>
  </si>
  <si>
    <t>VIN.number.LV.Res.HH.Thermal.SH.AdvElc.WH.Elc.NoSolar</t>
  </si>
  <si>
    <t>VIN.number.LV.Res.HH.Thermal.SH.AdvElc.WH.Elc.Solar</t>
  </si>
  <si>
    <t>VIN.number.LV.Res.HH.Thermal.SH.AdvElc.CO.LPG</t>
  </si>
  <si>
    <t>VIN.number.LV.Res.HH.Thermal.SH.AdvElc.CO.Elc</t>
  </si>
  <si>
    <t>VIN.number.LV.Res.HH.Thermal.SH.ConvElc</t>
  </si>
  <si>
    <t>VIN.number.LV.Res.HH.Thermal.SH.ConvElc.SH</t>
  </si>
  <si>
    <t>VIN.number.LV.Res.HH.Thermal.SH.ConvElc.SC.AC</t>
  </si>
  <si>
    <t>VIN.number.LV.Res.HH.Thermal.SH.ConvElc.WH.LPG.NoSolar</t>
  </si>
  <si>
    <t>VIN.number.LV.Res.HH.Thermal.SH.ConvElc.WH.LPG.Solar</t>
  </si>
  <si>
    <t>VIN.number.LV.Res.HH.Thermal.SH.ConvElc.WH.Elc.NoSolar</t>
  </si>
  <si>
    <t>VIN.number.LV.Res.HH.Thermal.SH.ConvElc.WH.Elc.Solar</t>
  </si>
  <si>
    <t>VIN.number.LV.Res.HH.Thermal.SH.ConvElc.CO.LPG</t>
  </si>
  <si>
    <t>VIN.number.LV.Res.HH.Thermal.SH.ConvElc.CO.Elc</t>
  </si>
  <si>
    <t>LV - Final energy consumption (detailed structure)</t>
  </si>
  <si>
    <t>FEC.ktoe.LV.Res.HH.Thermal.SH.Solids</t>
  </si>
  <si>
    <t>FEC.ktoe.LV.Res.HH.Thermal.SH.Solids.SH</t>
  </si>
  <si>
    <t>FEC.ktoe.LV.Res.HH.Thermal.SH.Solids.SH.Solids</t>
  </si>
  <si>
    <t>FEC.ktoe.LV.Res.HH.Thermal.SH.Solids.SH.Elec</t>
  </si>
  <si>
    <t>FEC.ktoe.LV.Res.HH.Thermal.SH.Solids.SC</t>
  </si>
  <si>
    <t>FEC.ktoe.LV.Res.HH.Thermal.SH.Solids.SC.AC.Elec</t>
  </si>
  <si>
    <t>FEC.ktoe.LV.Res.HH.Thermal.SH.Solids.WH</t>
  </si>
  <si>
    <t>FEC.ktoe.LV.Res.HH.Thermal.SH.Solids.WH.Solids.NoSolar.Solids</t>
  </si>
  <si>
    <t>FEC.ktoe.LV.Res.HH.Thermal.SH.Solids.WH.LPG.NoSolar.LPG</t>
  </si>
  <si>
    <t>FEC.ktoe.LV.Res.HH.Thermal.SH.Solids.WH.LPG.Solar</t>
  </si>
  <si>
    <t>FEC.ktoe.LV.Res.HH.Thermal.SH.Solids.WH.LPG.Solar.LPG</t>
  </si>
  <si>
    <t>FEC.ktoe.LV.Res.HH.Thermal.SH.Solids.WH.LPG.Solar.Solar</t>
  </si>
  <si>
    <t>FEC.ktoe.LV.Res.HH.Thermal.SH.Solids.WH.Elc.NoSolar.Elec</t>
  </si>
  <si>
    <t>FEC.ktoe.LV.Res.HH.Thermal.SH.Solids.WH.Elc.Solar</t>
  </si>
  <si>
    <t>FEC.ktoe.LV.Res.HH.Thermal.SH.Solids.WH.Elc.Solar.Elec</t>
  </si>
  <si>
    <t>FEC.ktoe.LV.Res.HH.Thermal.SH.Solids.WH.Elc.Solar.Solar</t>
  </si>
  <si>
    <t>FEC.ktoe.LV.Res.HH.Thermal.SH.Solids.CO</t>
  </si>
  <si>
    <t>FEC.ktoe.LV.Res.HH.Thermal.SH.Solids.CO.Solids.Solids</t>
  </si>
  <si>
    <t>FEC.ktoe.LV.Res.HH.Thermal.SH.Solids.CO.LPG.LPG</t>
  </si>
  <si>
    <t>FEC.ktoe.LV.Res.HH.Thermal.SH.Solids.CO.Elc.Elec</t>
  </si>
  <si>
    <t>FEC.ktoe.LV.Res.HH.Thermal.SH.LPG</t>
  </si>
  <si>
    <t>FEC.ktoe.LV.Res.HH.Thermal.SH.LPG.SH</t>
  </si>
  <si>
    <t>FEC.ktoe.LV.Res.HH.Thermal.SH.LPG.SH.LPG</t>
  </si>
  <si>
    <t>FEC.ktoe.LV.Res.HH.Thermal.SH.LPG.SH.Elec</t>
  </si>
  <si>
    <t>FEC.ktoe.LV.Res.HH.Thermal.SH.LPG.SC</t>
  </si>
  <si>
    <t>FEC.ktoe.LV.Res.HH.Thermal.SH.LPG.SC.AC.Elec</t>
  </si>
  <si>
    <t>FEC.ktoe.LV.Res.HH.Thermal.SH.LPG.WH</t>
  </si>
  <si>
    <t>FEC.ktoe.LV.Res.HH.Thermal.SH.LPG.WH.LPG.NoSolar.LPG</t>
  </si>
  <si>
    <t>FEC.ktoe.LV.Res.HH.Thermal.SH.LPG.WH.LPG.Solar</t>
  </si>
  <si>
    <t>FEC.ktoe.LV.Res.HH.Thermal.SH.LPG.WH.LPG.Solar.LPG</t>
  </si>
  <si>
    <t>FEC.ktoe.LV.Res.HH.Thermal.SH.LPG.WH.LPG.Solar.Solar</t>
  </si>
  <si>
    <t>FEC.ktoe.LV.Res.HH.Thermal.SH.LPG.WH.Elc.NoSolar.Elec</t>
  </si>
  <si>
    <t>FEC.ktoe.LV.Res.HH.Thermal.SH.LPG.WH.Elc.Solar</t>
  </si>
  <si>
    <t>FEC.ktoe.LV.Res.HH.Thermal.SH.LPG.WH.Elc.Solar.Elec</t>
  </si>
  <si>
    <t>FEC.ktoe.LV.Res.HH.Thermal.SH.LPG.WH.Elc.Solar.Solar</t>
  </si>
  <si>
    <t>FEC.ktoe.LV.Res.HH.Thermal.SH.LPG.CO</t>
  </si>
  <si>
    <t>FEC.ktoe.LV.Res.HH.Thermal.SH.LPG.CO.LPG.LPG</t>
  </si>
  <si>
    <t>FEC.ktoe.LV.Res.HH.Thermal.SH.LPG.CO.Elc.Elec</t>
  </si>
  <si>
    <t>FEC.ktoe.LV.Res.HH.Thermal.SH.Oil</t>
  </si>
  <si>
    <t>FEC.ktoe.LV.Res.HH.Thermal.SH.Oil.SH</t>
  </si>
  <si>
    <t>FEC.ktoe.LV.Res.HH.Thermal.SH.Oil.SH.Oil</t>
  </si>
  <si>
    <t>FEC.ktoe.LV.Res.HH.Thermal.SH.Oil.SH.Elec</t>
  </si>
  <si>
    <t>FEC.ktoe.LV.Res.HH.Thermal.SH.Oil.SC</t>
  </si>
  <si>
    <t>FEC.ktoe.LV.Res.HH.Thermal.SH.Oil.SC.AC.Elec</t>
  </si>
  <si>
    <t>FEC.ktoe.LV.Res.HH.Thermal.SH.Oil.WH</t>
  </si>
  <si>
    <t>FEC.ktoe.LV.Res.HH.Thermal.SH.Oil.WH.Oil.NoSolar.Oil</t>
  </si>
  <si>
    <t>FEC.ktoe.LV.Res.HH.Thermal.SH.Oil.WH.Oil.Solar</t>
  </si>
  <si>
    <t>FEC.ktoe.LV.Res.HH.Thermal.SH.Oil.WH.Oil.Solar.Oil</t>
  </si>
  <si>
    <t>FEC.ktoe.LV.Res.HH.Thermal.SH.Oil.WH.Oil.Solar.Solar</t>
  </si>
  <si>
    <t>FEC.ktoe.LV.Res.HH.Thermal.SH.Oil.WH.Elc.NoSolar.Elec</t>
  </si>
  <si>
    <t>FEC.ktoe.LV.Res.HH.Thermal.SH.Oil.WH.Elc.Solar</t>
  </si>
  <si>
    <t>FEC.ktoe.LV.Res.HH.Thermal.SH.Oil.WH.Elc.Solar.Elec</t>
  </si>
  <si>
    <t>FEC.ktoe.LV.Res.HH.Thermal.SH.Oil.WH.Elc.Solar.Solar</t>
  </si>
  <si>
    <t>FEC.ktoe.LV.Res.HH.Thermal.SH.Oil.CO</t>
  </si>
  <si>
    <t>FEC.ktoe.LV.Res.HH.Thermal.SH.Oil.CO.LPG.LPG</t>
  </si>
  <si>
    <t>FEC.ktoe.LV.Res.HH.Thermal.SH.Oil.CO.Elc.Elec</t>
  </si>
  <si>
    <t>FEC.ktoe.LV.Res.HH.Thermal.SH.Gas</t>
  </si>
  <si>
    <t>FEC.ktoe.LV.Res.HH.Thermal.SH.Gas.SH</t>
  </si>
  <si>
    <t>FEC.ktoe.LV.Res.HH.Thermal.SH.Gas.SH.Gas</t>
  </si>
  <si>
    <t>FEC.ktoe.LV.Res.HH.Thermal.SH.Gas.SH.Elec</t>
  </si>
  <si>
    <t>FEC.ktoe.LV.Res.HH.Thermal.SH.Gas.SC</t>
  </si>
  <si>
    <t>FEC.ktoe.LV.Res.HH.Thermal.SH.Gas.SC.AC.Elec</t>
  </si>
  <si>
    <t>FEC.ktoe.LV.Res.HH.Thermal.SH.Gas.WH</t>
  </si>
  <si>
    <t>FEC.ktoe.LV.Res.HH.Thermal.SH.Gas.WH.Gas.NoSolar.Gas</t>
  </si>
  <si>
    <t>FEC.ktoe.LV.Res.HH.Thermal.SH.Gas.WH.Gas.Solar</t>
  </si>
  <si>
    <t>FEC.ktoe.LV.Res.HH.Thermal.SH.Gas.WH.Gas.Solar.Gas</t>
  </si>
  <si>
    <t>FEC.ktoe.LV.Res.HH.Thermal.SH.Gas.WH.Gas.Solar.Solar</t>
  </si>
  <si>
    <t>FEC.ktoe.LV.Res.HH.Thermal.SH.Gas.WH.Elc.NoSolar.Elec</t>
  </si>
  <si>
    <t>FEC.ktoe.LV.Res.HH.Thermal.SH.Gas.WH.Elc.Solar</t>
  </si>
  <si>
    <t>FEC.ktoe.LV.Res.HH.Thermal.SH.Gas.WH.Elc.Solar.Elec</t>
  </si>
  <si>
    <t>FEC.ktoe.LV.Res.HH.Thermal.SH.Gas.WH.Elc.Solar.Solar</t>
  </si>
  <si>
    <t>FEC.ktoe.LV.Res.HH.Thermal.SH.Gas.CO</t>
  </si>
  <si>
    <t>FEC.ktoe.LV.Res.HH.Thermal.SH.Gas.CO.Gas.Gas</t>
  </si>
  <si>
    <t>FEC.ktoe.LV.Res.HH.Thermal.SH.Gas.CO.Elc.Elec</t>
  </si>
  <si>
    <t>FEC.ktoe.LV.Res.HH.Thermal.SH.Biomass</t>
  </si>
  <si>
    <t>FEC.ktoe.LV.Res.HH.Thermal.SH.Biomass.SH</t>
  </si>
  <si>
    <t>FEC.ktoe.LV.Res.HH.Thermal.SH.Biomass.SH.Biomass</t>
  </si>
  <si>
    <t>FEC.ktoe.LV.Res.HH.Thermal.SH.Biomass.SH.Elec</t>
  </si>
  <si>
    <t>FEC.ktoe.LV.Res.HH.Thermal.SH.Biomass.SC</t>
  </si>
  <si>
    <t>FEC.ktoe.LV.Res.HH.Thermal.SH.Biomass.SC.AC.Elec</t>
  </si>
  <si>
    <t>FEC.ktoe.LV.Res.HH.Thermal.SH.Biomass.WH</t>
  </si>
  <si>
    <t>FEC.ktoe.LV.Res.HH.Thermal.SH.Biomass.WH.Biomass.NoSolar.Biomass</t>
  </si>
  <si>
    <t>FEC.ktoe.LV.Res.HH.Thermal.SH.Biomass.WH.Biomass.Solar</t>
  </si>
  <si>
    <t>FEC.ktoe.LV.Res.HH.Thermal.SH.Biomass.WH.Biomass.Solar.Biomass</t>
  </si>
  <si>
    <t>FEC.ktoe.LV.Res.HH.Thermal.SH.Biomass.WH.Biomass.Solar.Solar</t>
  </si>
  <si>
    <t>FEC.ktoe.LV.Res.HH.Thermal.SH.Biomass.WH.LPG.NoSolar.LPG</t>
  </si>
  <si>
    <t>FEC.ktoe.LV.Res.HH.Thermal.SH.Biomass.WH.LPG.Solar</t>
  </si>
  <si>
    <t>FEC.ktoe.LV.Res.HH.Thermal.SH.Biomass.WH.LPG.Solar.LPG</t>
  </si>
  <si>
    <t>FEC.ktoe.LV.Res.HH.Thermal.SH.Biomass.WH.LPG.Solar.Solar</t>
  </si>
  <si>
    <t>FEC.ktoe.LV.Res.HH.Thermal.SH.Biomass.WH.Elc.NoSolar.Elec</t>
  </si>
  <si>
    <t>FEC.ktoe.LV.Res.HH.Thermal.SH.Biomass.WH.Elc.Solar</t>
  </si>
  <si>
    <t>FEC.ktoe.LV.Res.HH.Thermal.SH.Biomass.WH.Elc.Solar.Elec</t>
  </si>
  <si>
    <t>FEC.ktoe.LV.Res.HH.Thermal.SH.Biomass.WH.Elc.Solar.Solar</t>
  </si>
  <si>
    <t>FEC.ktoe.LV.Res.HH.Thermal.SH.Biomass.CO</t>
  </si>
  <si>
    <t>FEC.ktoe.LV.Res.HH.Thermal.SH.Biomass.CO.Biomass.Biomass</t>
  </si>
  <si>
    <t>FEC.ktoe.LV.Res.HH.Thermal.SH.Biomass.CO.LPG.LPG</t>
  </si>
  <si>
    <t>FEC.ktoe.LV.Res.HH.Thermal.SH.Biomass.CO.Elc.Elec</t>
  </si>
  <si>
    <t>FEC.ktoe.LV.Res.HH.Thermal.SH.Geo</t>
  </si>
  <si>
    <t>FEC.ktoe.LV.Res.HH.Thermal.SH.Geo.SH</t>
  </si>
  <si>
    <t>FEC.ktoe.LV.Res.HH.Thermal.SH.Geo.SH.Geo</t>
  </si>
  <si>
    <t>FEC.ktoe.LV.Res.HH.Thermal.SH.Geo.SH.Elec</t>
  </si>
  <si>
    <t>FEC.ktoe.LV.Res.HH.Thermal.SH.Geo.SC</t>
  </si>
  <si>
    <t>FEC.ktoe.LV.Res.HH.Thermal.SH.Geo.SC.AC.Elec</t>
  </si>
  <si>
    <t>FEC.ktoe.LV.Res.HH.Thermal.SH.Geo.WH</t>
  </si>
  <si>
    <t>FEC.ktoe.LV.Res.HH.Thermal.SH.Geo.WH.Geo.NoSolar.Geo</t>
  </si>
  <si>
    <t>FEC.ktoe.LV.Res.HH.Thermal.SH.Geo.WH.Geo.Solar</t>
  </si>
  <si>
    <t>FEC.ktoe.LV.Res.HH.Thermal.SH.Geo.WH.Geo.Solar.Geo</t>
  </si>
  <si>
    <t>FEC.ktoe.LV.Res.HH.Thermal.SH.Geo.WH.Geo.Solar.Solar</t>
  </si>
  <si>
    <t>FEC.ktoe.LV.Res.HH.Thermal.SH.Geo.WH.Elc.NoSolar.Elec</t>
  </si>
  <si>
    <t>FEC.ktoe.LV.Res.HH.Thermal.SH.Geo.WH.Elc.Solar</t>
  </si>
  <si>
    <t>FEC.ktoe.LV.Res.HH.Thermal.SH.Geo.WH.Elc.Solar.Elec</t>
  </si>
  <si>
    <t>FEC.ktoe.LV.Res.HH.Thermal.SH.Geo.WH.Elc.Solar.Solar</t>
  </si>
  <si>
    <t>FEC.ktoe.LV.Res.HH.Thermal.SH.Geo.CO</t>
  </si>
  <si>
    <t>FEC.ktoe.LV.Res.HH.Thermal.SH.Geo.CO.LPG.LPG</t>
  </si>
  <si>
    <t>FEC.ktoe.LV.Res.HH.Thermal.SH.Geo.CO.Elc.Elec</t>
  </si>
  <si>
    <t>FEC.ktoe.LV.Res.HH.Thermal.SH.DistrHeat</t>
  </si>
  <si>
    <t>FEC.ktoe.LV.Res.HH.Thermal.SH.DistrHeat.SH</t>
  </si>
  <si>
    <t>FEC.ktoe.LV.Res.HH.Thermal.SH.DistrHeat.SH.Steam_Distr</t>
  </si>
  <si>
    <t>FEC.ktoe.LV.Res.HH.Thermal.SH.DistrHeat.SH.Elec</t>
  </si>
  <si>
    <t>FEC.ktoe.LV.Res.HH.Thermal.SH.DistrHeat.SC</t>
  </si>
  <si>
    <t>FEC.ktoe.LV.Res.HH.Thermal.SH.DistrHeat.SC.AC.Elec</t>
  </si>
  <si>
    <t>FEC.ktoe.LV.Res.HH.Thermal.SH.DistrHeat.WH</t>
  </si>
  <si>
    <t>FEC.ktoe.LV.Res.HH.Thermal.SH.DistrHeat.WH.DistrHeat.NoSolar.Steam_Distr</t>
  </si>
  <si>
    <t>FEC.ktoe.LV.Res.HH.Thermal.SH.DistrHeat.WH.DistrHeat.Solar</t>
  </si>
  <si>
    <t>FEC.ktoe.LV.Res.HH.Thermal.SH.DistrHeat.WH.DistrHeat.Solar.Steam_Distr</t>
  </si>
  <si>
    <t>FEC.ktoe.LV.Res.HH.Thermal.SH.DistrHeat.WH.DistrHeat.Solar.Solar</t>
  </si>
  <si>
    <t>FEC.ktoe.LV.Res.HH.Thermal.SH.DistrHeat.WH.Elc.NoSolar.Elec</t>
  </si>
  <si>
    <t>FEC.ktoe.LV.Res.HH.Thermal.SH.DistrHeat.WH.Elc.Solar</t>
  </si>
  <si>
    <t>FEC.ktoe.LV.Res.HH.Thermal.SH.DistrHeat.WH.Elc.Solar.Elec</t>
  </si>
  <si>
    <t>FEC.ktoe.LV.Res.HH.Thermal.SH.DistrHeat.WH.Elc.Solar.Solar</t>
  </si>
  <si>
    <t>FEC.ktoe.LV.Res.HH.Thermal.SH.DistrHeat.CO</t>
  </si>
  <si>
    <t>FEC.ktoe.LV.Res.HH.Thermal.SH.DistrHeat.CO.LPG.LPG</t>
  </si>
  <si>
    <t>FEC.ktoe.LV.Res.HH.Thermal.SH.DistrHeat.CO.Elc.Elec</t>
  </si>
  <si>
    <t>FEC.ktoe.LV.Res.HH.Thermal.SH.AdvElc</t>
  </si>
  <si>
    <t>FEC.ktoe.LV.Res.HH.Thermal.SH.AdvElc.SH</t>
  </si>
  <si>
    <t>FEC.ktoe.LV.Res.HH.Thermal.SH.AdvElc.SH.Elec</t>
  </si>
  <si>
    <t>FEC.ktoe.LV.Res.HH.Thermal.SH.AdvElc.SC</t>
  </si>
  <si>
    <t>FEC.ktoe.LV.Res.HH.Thermal.SH.AdvElc.SC.AC.Elec</t>
  </si>
  <si>
    <t>FEC.ktoe.LV.Res.HH.Thermal.SH.AdvElc.WH</t>
  </si>
  <si>
    <t>FEC.ktoe.LV.Res.HH.Thermal.SH.AdvElc.WH.LPG.NoSolar.LPG</t>
  </si>
  <si>
    <t>FEC.ktoe.LV.Res.HH.Thermal.SH.AdvElc.WH.LPG.Solar</t>
  </si>
  <si>
    <t>FEC.ktoe.LV.Res.HH.Thermal.SH.AdvElc.WH.LPG.Solar.LPG</t>
  </si>
  <si>
    <t>FEC.ktoe.LV.Res.HH.Thermal.SH.AdvElc.WH.LPG.Solar.Solar</t>
  </si>
  <si>
    <t>FEC.ktoe.LV.Res.HH.Thermal.SH.AdvElc.WH.Elc.NoSolar.Elec</t>
  </si>
  <si>
    <t>FEC.ktoe.LV.Res.HH.Thermal.SH.AdvElc.WH.Elc.Solar</t>
  </si>
  <si>
    <t>FEC.ktoe.LV.Res.HH.Thermal.SH.AdvElc.WH.Elc.Solar.Elec</t>
  </si>
  <si>
    <t>FEC.ktoe.LV.Res.HH.Thermal.SH.AdvElc.WH.Elc.Solar.Solar</t>
  </si>
  <si>
    <t>FEC.ktoe.LV.Res.HH.Thermal.SH.AdvElc.CO</t>
  </si>
  <si>
    <t>FEC.ktoe.LV.Res.HH.Thermal.SH.AdvElc.CO.LPG.LPG</t>
  </si>
  <si>
    <t>FEC.ktoe.LV.Res.HH.Thermal.SH.AdvElc.CO.Elc.Elec</t>
  </si>
  <si>
    <t>FEC.ktoe.LV.Res.HH.Thermal.SH.ConvElc</t>
  </si>
  <si>
    <t>FEC.ktoe.LV.Res.HH.Thermal.SH.ConvElc.SH</t>
  </si>
  <si>
    <t>FEC.ktoe.LV.Res.HH.Thermal.SH.ConvElc.SH.Elec</t>
  </si>
  <si>
    <t>FEC.ktoe.LV.Res.HH.Thermal.SH.ConvElc.SC</t>
  </si>
  <si>
    <t>FEC.ktoe.LV.Res.HH.Thermal.SH.ConvElc.SC.AC.Elec</t>
  </si>
  <si>
    <t>FEC.ktoe.LV.Res.HH.Thermal.SH.ConvElc.WH</t>
  </si>
  <si>
    <t>FEC.ktoe.LV.Res.HH.Thermal.SH.ConvElc.WH.LPG.NoSolar.LPG</t>
  </si>
  <si>
    <t>FEC.ktoe.LV.Res.HH.Thermal.SH.ConvElc.WH.LPG.Solar</t>
  </si>
  <si>
    <t>FEC.ktoe.LV.Res.HH.Thermal.SH.ConvElc.WH.LPG.Solar.LPG</t>
  </si>
  <si>
    <t>FEC.ktoe.LV.Res.HH.Thermal.SH.ConvElc.WH.LPG.Solar.Solar</t>
  </si>
  <si>
    <t>FEC.ktoe.LV.Res.HH.Thermal.SH.ConvElc.WH.Elc.NoSolar.Elec</t>
  </si>
  <si>
    <t>FEC.ktoe.LV.Res.HH.Thermal.SH.ConvElc.WH.Elc.Solar</t>
  </si>
  <si>
    <t>FEC.ktoe.LV.Res.HH.Thermal.SH.ConvElc.WH.Elc.Solar.Elec</t>
  </si>
  <si>
    <t>FEC.ktoe.LV.Res.HH.Thermal.SH.ConvElc.WH.Elc.Solar.Solar</t>
  </si>
  <si>
    <t>FEC.ktoe.LV.Res.HH.Thermal.SH.ConvElc.CO</t>
  </si>
  <si>
    <t>FEC.ktoe.LV.Res.HH.Thermal.SH.ConvElc.CO.LPG.LPG</t>
  </si>
  <si>
    <t>FEC.ktoe.LV.Res.HH.Thermal.SH.ConvElc.CO.Elc.Elec</t>
  </si>
  <si>
    <t>LV - Thermal energy service (detailed structure)</t>
  </si>
  <si>
    <t>TES.ktoe.LV.Res.HH.Thermal.SH.Solids</t>
  </si>
  <si>
    <t>TES.ktoe.LV.Res.HH.Thermal.SH.Solids.SH</t>
  </si>
  <si>
    <t>TES.ktoe.LV.Res.HH.Thermal.SH.Solids.SH.Solids</t>
  </si>
  <si>
    <t>TES.ktoe.LV.Res.HH.Thermal.SH.Solids.SH.Elec</t>
  </si>
  <si>
    <t>TES.ktoe.LV.Res.HH.Thermal.SH.Solids.SC</t>
  </si>
  <si>
    <t>TES.ktoe.LV.Res.HH.Thermal.SH.Solids.SC.AC.Elec</t>
  </si>
  <si>
    <t>TES.ktoe.LV.Res.HH.Thermal.SH.Solids.WH</t>
  </si>
  <si>
    <t>TES.ktoe.LV.Res.HH.Thermal.SH.Solids.WH.Solids.NoSolar.Solids</t>
  </si>
  <si>
    <t>TES.ktoe.LV.Res.HH.Thermal.SH.Solids.WH.LPG.NoSolar.LPG</t>
  </si>
  <si>
    <t>TES.ktoe.LV.Res.HH.Thermal.SH.Solids.WH.LPG.Solar</t>
  </si>
  <si>
    <t>TES.ktoe.LV.Res.HH.Thermal.SH.Solids.WH.LPG.Solar.LPG</t>
  </si>
  <si>
    <t>TES.ktoe.LV.Res.HH.Thermal.SH.Solids.WH.LPG.Solar.Solar</t>
  </si>
  <si>
    <t>TES.ktoe.LV.Res.HH.Thermal.SH.Solids.WH.Elc.NoSolar.Elec</t>
  </si>
  <si>
    <t>TES.ktoe.LV.Res.HH.Thermal.SH.Solids.WH.Elc.Solar</t>
  </si>
  <si>
    <t>TES.ktoe.LV.Res.HH.Thermal.SH.Solids.WH.Elc.Solar.Elec</t>
  </si>
  <si>
    <t>TES.ktoe.LV.Res.HH.Thermal.SH.Solids.WH.Elc.Solar.Solar</t>
  </si>
  <si>
    <t>TES.ktoe.LV.Res.HH.Thermal.SH.Solids.CO</t>
  </si>
  <si>
    <t>TES.ktoe.LV.Res.HH.Thermal.SH.Solids.CO.Solids.Solids</t>
  </si>
  <si>
    <t>TES.ktoe.LV.Res.HH.Thermal.SH.Solids.CO.LPG.LPG</t>
  </si>
  <si>
    <t>TES.ktoe.LV.Res.HH.Thermal.SH.Solids.CO.Elc.Elec</t>
  </si>
  <si>
    <t>TES.ktoe.LV.Res.HH.Thermal.SH.LPG</t>
  </si>
  <si>
    <t>TES.ktoe.LV.Res.HH.Thermal.SH.LPG.SH</t>
  </si>
  <si>
    <t>TES.ktoe.LV.Res.HH.Thermal.SH.LPG.SH.LPG</t>
  </si>
  <si>
    <t>TES.ktoe.LV.Res.HH.Thermal.SH.LPG.SH.Elec</t>
  </si>
  <si>
    <t>TES.ktoe.LV.Res.HH.Thermal.SH.LPG.SC</t>
  </si>
  <si>
    <t>TES.ktoe.LV.Res.HH.Thermal.SH.LPG.SC.AC.Elec</t>
  </si>
  <si>
    <t>TES.ktoe.LV.Res.HH.Thermal.SH.LPG.WH</t>
  </si>
  <si>
    <t>TES.ktoe.LV.Res.HH.Thermal.SH.LPG.WH.LPG.NoSolar.LPG</t>
  </si>
  <si>
    <t>TES.ktoe.LV.Res.HH.Thermal.SH.LPG.WH.LPG.Solar</t>
  </si>
  <si>
    <t>TES.ktoe.LV.Res.HH.Thermal.SH.LPG.WH.LPG.Solar.LPG</t>
  </si>
  <si>
    <t>TES.ktoe.LV.Res.HH.Thermal.SH.LPG.WH.LPG.Solar.Solar</t>
  </si>
  <si>
    <t>TES.ktoe.LV.Res.HH.Thermal.SH.LPG.WH.Elc.NoSolar.Elec</t>
  </si>
  <si>
    <t>TES.ktoe.LV.Res.HH.Thermal.SH.LPG.WH.Elc.Solar</t>
  </si>
  <si>
    <t>TES.ktoe.LV.Res.HH.Thermal.SH.LPG.WH.Elc.Solar.Elec</t>
  </si>
  <si>
    <t>TES.ktoe.LV.Res.HH.Thermal.SH.LPG.WH.Elc.Solar.Solar</t>
  </si>
  <si>
    <t>TES.ktoe.LV.Res.HH.Thermal.SH.LPG.CO</t>
  </si>
  <si>
    <t>TES.ktoe.LV.Res.HH.Thermal.SH.LPG.CO.LPG.LPG</t>
  </si>
  <si>
    <t>TES.ktoe.LV.Res.HH.Thermal.SH.LPG.CO.Elc.Elec</t>
  </si>
  <si>
    <t>TES.ktoe.LV.Res.HH.Thermal.SH.Oil</t>
  </si>
  <si>
    <t>TES.ktoe.LV.Res.HH.Thermal.SH.Oil.SH</t>
  </si>
  <si>
    <t>TES.ktoe.LV.Res.HH.Thermal.SH.Oil.SH.Oil</t>
  </si>
  <si>
    <t>TES.ktoe.LV.Res.HH.Thermal.SH.Oil.SH.Elec</t>
  </si>
  <si>
    <t>TES.ktoe.LV.Res.HH.Thermal.SH.Oil.SC</t>
  </si>
  <si>
    <t>TES.ktoe.LV.Res.HH.Thermal.SH.Oil.SC.AC.Elec</t>
  </si>
  <si>
    <t>TES.ktoe.LV.Res.HH.Thermal.SH.Oil.WH</t>
  </si>
  <si>
    <t>TES.ktoe.LV.Res.HH.Thermal.SH.Oil.WH.Oil.NoSolar.Oil</t>
  </si>
  <si>
    <t>TES.ktoe.LV.Res.HH.Thermal.SH.Oil.WH.Oil.Solar</t>
  </si>
  <si>
    <t>TES.ktoe.LV.Res.HH.Thermal.SH.Oil.WH.Oil.Solar.Oil</t>
  </si>
  <si>
    <t>TES.ktoe.LV.Res.HH.Thermal.SH.Oil.WH.Oil.Solar.Solar</t>
  </si>
  <si>
    <t>TES.ktoe.LV.Res.HH.Thermal.SH.Oil.WH.Elc.NoSolar.Elec</t>
  </si>
  <si>
    <t>TES.ktoe.LV.Res.HH.Thermal.SH.Oil.WH.Elc.Solar</t>
  </si>
  <si>
    <t>TES.ktoe.LV.Res.HH.Thermal.SH.Oil.WH.Elc.Solar.Elec</t>
  </si>
  <si>
    <t>TES.ktoe.LV.Res.HH.Thermal.SH.Oil.WH.Elc.Solar.Solar</t>
  </si>
  <si>
    <t>TES.ktoe.LV.Res.HH.Thermal.SH.Oil.CO</t>
  </si>
  <si>
    <t>TES.ktoe.LV.Res.HH.Thermal.SH.Oil.CO.LPG.LPG</t>
  </si>
  <si>
    <t>TES.ktoe.LV.Res.HH.Thermal.SH.Oil.CO.Elc.Elec</t>
  </si>
  <si>
    <t>TES.ktoe.LV.Res.HH.Thermal.SH.Gas</t>
  </si>
  <si>
    <t>TES.ktoe.LV.Res.HH.Thermal.SH.Gas.SH</t>
  </si>
  <si>
    <t>TES.ktoe.LV.Res.HH.Thermal.SH.Gas.SH.Gas</t>
  </si>
  <si>
    <t>TES.ktoe.LV.Res.HH.Thermal.SH.Gas.SH.Elec</t>
  </si>
  <si>
    <t>TES.ktoe.LV.Res.HH.Thermal.SH.Gas.SC</t>
  </si>
  <si>
    <t>TES.ktoe.LV.Res.HH.Thermal.SH.Gas.SC.AC.Elec</t>
  </si>
  <si>
    <t>TES.ktoe.LV.Res.HH.Thermal.SH.Gas.WH</t>
  </si>
  <si>
    <t>TES.ktoe.LV.Res.HH.Thermal.SH.Gas.WH.Gas.NoSolar.Gas</t>
  </si>
  <si>
    <t>TES.ktoe.LV.Res.HH.Thermal.SH.Gas.WH.Gas.Solar</t>
  </si>
  <si>
    <t>TES.ktoe.LV.Res.HH.Thermal.SH.Gas.WH.Gas.Solar.Gas</t>
  </si>
  <si>
    <t>TES.ktoe.LV.Res.HH.Thermal.SH.Gas.WH.Gas.Solar.Solar</t>
  </si>
  <si>
    <t>TES.ktoe.LV.Res.HH.Thermal.SH.Gas.WH.Elc.NoSolar.Elec</t>
  </si>
  <si>
    <t>TES.ktoe.LV.Res.HH.Thermal.SH.Gas.WH.Elc.Solar</t>
  </si>
  <si>
    <t>TES.ktoe.LV.Res.HH.Thermal.SH.Gas.WH.Elc.Solar.Elec</t>
  </si>
  <si>
    <t>TES.ktoe.LV.Res.HH.Thermal.SH.Gas.WH.Elc.Solar.Solar</t>
  </si>
  <si>
    <t>TES.ktoe.LV.Res.HH.Thermal.SH.Gas.CO</t>
  </si>
  <si>
    <t>TES.ktoe.LV.Res.HH.Thermal.SH.Gas.CO.Gas.Gas</t>
  </si>
  <si>
    <t>TES.ktoe.LV.Res.HH.Thermal.SH.Gas.CO.Elc.Elec</t>
  </si>
  <si>
    <t>TES.ktoe.LV.Res.HH.Thermal.SH.Biomass</t>
  </si>
  <si>
    <t>TES.ktoe.LV.Res.HH.Thermal.SH.Biomass.SH</t>
  </si>
  <si>
    <t>TES.ktoe.LV.Res.HH.Thermal.SH.Biomass.SH.Biomass</t>
  </si>
  <si>
    <t>TES.ktoe.LV.Res.HH.Thermal.SH.Biomass.SH.Elec</t>
  </si>
  <si>
    <t>TES.ktoe.LV.Res.HH.Thermal.SH.Biomass.SC</t>
  </si>
  <si>
    <t>TES.ktoe.LV.Res.HH.Thermal.SH.Biomass.SC.AC.Elec</t>
  </si>
  <si>
    <t>TES.ktoe.LV.Res.HH.Thermal.SH.Biomass.WH</t>
  </si>
  <si>
    <t>TES.ktoe.LV.Res.HH.Thermal.SH.Biomass.WH.Biomass.NoSolar.Biomass</t>
  </si>
  <si>
    <t>TES.ktoe.LV.Res.HH.Thermal.SH.Biomass.WH.Biomass.Solar</t>
  </si>
  <si>
    <t>TES.ktoe.LV.Res.HH.Thermal.SH.Biomass.WH.Biomass.Solar.Biomass</t>
  </si>
  <si>
    <t>TES.ktoe.LV.Res.HH.Thermal.SH.Biomass.WH.Biomass.Solar.Solar</t>
  </si>
  <si>
    <t>TES.ktoe.LV.Res.HH.Thermal.SH.Biomass.WH.LPG.NoSolar.LPG</t>
  </si>
  <si>
    <t>TES.ktoe.LV.Res.HH.Thermal.SH.Biomass.WH.LPG.Solar</t>
  </si>
  <si>
    <t>TES.ktoe.LV.Res.HH.Thermal.SH.Biomass.WH.LPG.Solar.LPG</t>
  </si>
  <si>
    <t>TES.ktoe.LV.Res.HH.Thermal.SH.Biomass.WH.LPG.Solar.Solar</t>
  </si>
  <si>
    <t>TES.ktoe.LV.Res.HH.Thermal.SH.Biomass.WH.Elc.NoSolar.Elec</t>
  </si>
  <si>
    <t>TES.ktoe.LV.Res.HH.Thermal.SH.Biomass.WH.Elc.Solar</t>
  </si>
  <si>
    <t>TES.ktoe.LV.Res.HH.Thermal.SH.Biomass.WH.Elc.Solar.Elec</t>
  </si>
  <si>
    <t>TES.ktoe.LV.Res.HH.Thermal.SH.Biomass.WH.Elc.Solar.Solar</t>
  </si>
  <si>
    <t>TES.ktoe.LV.Res.HH.Thermal.SH.Biomass.CO</t>
  </si>
  <si>
    <t>TES.ktoe.LV.Res.HH.Thermal.SH.Biomass.CO.Biomass.Biomass</t>
  </si>
  <si>
    <t>TES.ktoe.LV.Res.HH.Thermal.SH.Biomass.CO.LPG.LPG</t>
  </si>
  <si>
    <t>TES.ktoe.LV.Res.HH.Thermal.SH.Biomass.CO.Elc.Elec</t>
  </si>
  <si>
    <t>TES.ktoe.LV.Res.HH.Thermal.SH.Geo</t>
  </si>
  <si>
    <t>TES.ktoe.LV.Res.HH.Thermal.SH.Geo.SH</t>
  </si>
  <si>
    <t>TES.ktoe.LV.Res.HH.Thermal.SH.Geo.SH.Geo</t>
  </si>
  <si>
    <t>TES.ktoe.LV.Res.HH.Thermal.SH.Geo.SH.Elec</t>
  </si>
  <si>
    <t>TES.ktoe.LV.Res.HH.Thermal.SH.Geo.SC</t>
  </si>
  <si>
    <t>TES.ktoe.LV.Res.HH.Thermal.SH.Geo.SC.AC.Elec</t>
  </si>
  <si>
    <t>TES.ktoe.LV.Res.HH.Thermal.SH.Geo.WH</t>
  </si>
  <si>
    <t>TES.ktoe.LV.Res.HH.Thermal.SH.Geo.WH.Geo.NoSolar.Geo</t>
  </si>
  <si>
    <t>TES.ktoe.LV.Res.HH.Thermal.SH.Geo.WH.Geo.Solar</t>
  </si>
  <si>
    <t>TES.ktoe.LV.Res.HH.Thermal.SH.Geo.WH.Geo.Solar.Geo</t>
  </si>
  <si>
    <t>TES.ktoe.LV.Res.HH.Thermal.SH.Geo.WH.Geo.Solar.Solar</t>
  </si>
  <si>
    <t>TES.ktoe.LV.Res.HH.Thermal.SH.Geo.WH.Elc.NoSolar.Elec</t>
  </si>
  <si>
    <t>TES.ktoe.LV.Res.HH.Thermal.SH.Geo.WH.Elc.Solar</t>
  </si>
  <si>
    <t>TES.ktoe.LV.Res.HH.Thermal.SH.Geo.WH.Elc.Solar.Elec</t>
  </si>
  <si>
    <t>TES.ktoe.LV.Res.HH.Thermal.SH.Geo.WH.Elc.Solar.Solar</t>
  </si>
  <si>
    <t>TES.ktoe.LV.Res.HH.Thermal.SH.Geo.CO</t>
  </si>
  <si>
    <t>TES.ktoe.LV.Res.HH.Thermal.SH.Geo.CO.LPG.LPG</t>
  </si>
  <si>
    <t>TES.ktoe.LV.Res.HH.Thermal.SH.Geo.CO.Elc.Elec</t>
  </si>
  <si>
    <t>TES.ktoe.LV.Res.HH.Thermal.SH.DistrHeat</t>
  </si>
  <si>
    <t>TES.ktoe.LV.Res.HH.Thermal.SH.DistrHeat.SH</t>
  </si>
  <si>
    <t>TES.ktoe.LV.Res.HH.Thermal.SH.DistrHeat.SH.Steam_Distr</t>
  </si>
  <si>
    <t>TES.ktoe.LV.Res.HH.Thermal.SH.DistrHeat.SH.Elec</t>
  </si>
  <si>
    <t>TES.ktoe.LV.Res.HH.Thermal.SH.DistrHeat.SC</t>
  </si>
  <si>
    <t>TES.ktoe.LV.Res.HH.Thermal.SH.DistrHeat.SC.AC.Elec</t>
  </si>
  <si>
    <t>TES.ktoe.LV.Res.HH.Thermal.SH.DistrHeat.WH</t>
  </si>
  <si>
    <t>TES.ktoe.LV.Res.HH.Thermal.SH.DistrHeat.WH.DistrHeat.NoSolar.Steam_Distr</t>
  </si>
  <si>
    <t>TES.ktoe.LV.Res.HH.Thermal.SH.DistrHeat.WH.DistrHeat.Solar</t>
  </si>
  <si>
    <t>TES.ktoe.LV.Res.HH.Thermal.SH.DistrHeat.WH.DistrHeat.Solar.Steam_Distr</t>
  </si>
  <si>
    <t>TES.ktoe.LV.Res.HH.Thermal.SH.DistrHeat.WH.DistrHeat.Solar.Solar</t>
  </si>
  <si>
    <t>TES.ktoe.LV.Res.HH.Thermal.SH.DistrHeat.WH.Elc.NoSolar.Elec</t>
  </si>
  <si>
    <t>TES.ktoe.LV.Res.HH.Thermal.SH.DistrHeat.WH.Elc.Solar</t>
  </si>
  <si>
    <t>TES.ktoe.LV.Res.HH.Thermal.SH.DistrHeat.WH.Elc.Solar.Elec</t>
  </si>
  <si>
    <t>TES.ktoe.LV.Res.HH.Thermal.SH.DistrHeat.WH.Elc.Solar.Solar</t>
  </si>
  <si>
    <t>TES.ktoe.LV.Res.HH.Thermal.SH.DistrHeat.CO</t>
  </si>
  <si>
    <t>TES.ktoe.LV.Res.HH.Thermal.SH.DistrHeat.CO.LPG.LPG</t>
  </si>
  <si>
    <t>TES.ktoe.LV.Res.HH.Thermal.SH.DistrHeat.CO.Elc.Elec</t>
  </si>
  <si>
    <t>TES.ktoe.LV.Res.HH.Thermal.SH.AdvElc</t>
  </si>
  <si>
    <t>TES.ktoe.LV.Res.HH.Thermal.SH.AdvElc.SH</t>
  </si>
  <si>
    <t>TES.ktoe.LV.Res.HH.Thermal.SH.AdvElc.SH.Elec</t>
  </si>
  <si>
    <t>TES.ktoe.LV.Res.HH.Thermal.SH.AdvElc.SC</t>
  </si>
  <si>
    <t>TES.ktoe.LV.Res.HH.Thermal.SH.AdvElc.SC.AC.Elec</t>
  </si>
  <si>
    <t>TES.ktoe.LV.Res.HH.Thermal.SH.AdvElc.WH</t>
  </si>
  <si>
    <t>TES.ktoe.LV.Res.HH.Thermal.SH.AdvElc.WH.LPG.NoSolar.LPG</t>
  </si>
  <si>
    <t>TES.ktoe.LV.Res.HH.Thermal.SH.AdvElc.WH.LPG.Solar</t>
  </si>
  <si>
    <t>TES.ktoe.LV.Res.HH.Thermal.SH.AdvElc.WH.LPG.Solar.LPG</t>
  </si>
  <si>
    <t>TES.ktoe.LV.Res.HH.Thermal.SH.AdvElc.WH.LPG.Solar.Solar</t>
  </si>
  <si>
    <t>TES.ktoe.LV.Res.HH.Thermal.SH.AdvElc.WH.Elc.NoSolar.Elec</t>
  </si>
  <si>
    <t>TES.ktoe.LV.Res.HH.Thermal.SH.AdvElc.WH.Elc.Solar</t>
  </si>
  <si>
    <t>TES.ktoe.LV.Res.HH.Thermal.SH.AdvElc.WH.Elc.Solar.Elec</t>
  </si>
  <si>
    <t>TES.ktoe.LV.Res.HH.Thermal.SH.AdvElc.WH.Elc.Solar.Solar</t>
  </si>
  <si>
    <t>TES.ktoe.LV.Res.HH.Thermal.SH.AdvElc.CO</t>
  </si>
  <si>
    <t>TES.ktoe.LV.Res.HH.Thermal.SH.AdvElc.CO.LPG.LPG</t>
  </si>
  <si>
    <t>TES.ktoe.LV.Res.HH.Thermal.SH.AdvElc.CO.Elc.Elec</t>
  </si>
  <si>
    <t>TES.ktoe.LV.Res.HH.Thermal.SH.ConvElc</t>
  </si>
  <si>
    <t>TES.ktoe.LV.Res.HH.Thermal.SH.ConvElc.SH</t>
  </si>
  <si>
    <t>TES.ktoe.LV.Res.HH.Thermal.SH.ConvElc.SH.Elec</t>
  </si>
  <si>
    <t>TES.ktoe.LV.Res.HH.Thermal.SH.ConvElc.SC</t>
  </si>
  <si>
    <t>TES.ktoe.LV.Res.HH.Thermal.SH.ConvElc.SC.AC.Elec</t>
  </si>
  <si>
    <t>TES.ktoe.LV.Res.HH.Thermal.SH.ConvElc.WH</t>
  </si>
  <si>
    <t>TES.ktoe.LV.Res.HH.Thermal.SH.ConvElc.WH.LPG.NoSolar.LPG</t>
  </si>
  <si>
    <t>TES.ktoe.LV.Res.HH.Thermal.SH.ConvElc.WH.LPG.Solar</t>
  </si>
  <si>
    <t>TES.ktoe.LV.Res.HH.Thermal.SH.ConvElc.WH.LPG.Solar.LPG</t>
  </si>
  <si>
    <t>TES.ktoe.LV.Res.HH.Thermal.SH.ConvElc.WH.LPG.Solar.Solar</t>
  </si>
  <si>
    <t>TES.ktoe.LV.Res.HH.Thermal.SH.ConvElc.WH.Elc.NoSolar.Elec</t>
  </si>
  <si>
    <t>TES.ktoe.LV.Res.HH.Thermal.SH.ConvElc.WH.Elc.Solar</t>
  </si>
  <si>
    <t>TES.ktoe.LV.Res.HH.Thermal.SH.ConvElc.WH.Elc.Solar.Elec</t>
  </si>
  <si>
    <t>TES.ktoe.LV.Res.HH.Thermal.SH.ConvElc.WH.Elc.Solar.Solar</t>
  </si>
  <si>
    <t>TES.ktoe.LV.Res.HH.Thermal.SH.ConvElc.CO</t>
  </si>
  <si>
    <t>TES.ktoe.LV.Res.HH.Thermal.SH.ConvElc.CO.LPG.LPG</t>
  </si>
  <si>
    <t>TES.ktoe.LV.Res.HH.Thermal.SH.ConvElc.CO.Elc.Elec</t>
  </si>
  <si>
    <t>LV - System efficiency indicator (detailed structure)</t>
  </si>
  <si>
    <t>Eff.ratio.LV.Res.HH.Thermal.SH.Solids</t>
  </si>
  <si>
    <t>Eff.ratio.LV.Res.HH.Thermal.SH.Solids.SH</t>
  </si>
  <si>
    <t>Eff.ratio.LV.Res.HH.Thermal.SH.Solids.SH.Solids</t>
  </si>
  <si>
    <t>Eff.ratio.LV.Res.HH.Thermal.SH.Solids.SH.Elec</t>
  </si>
  <si>
    <t>Eff.ratio.LV.Res.HH.Thermal.SH.Solids.SC</t>
  </si>
  <si>
    <t>Eff.ratio.LV.Res.HH.Thermal.SH.Solids.SC.AC.Elec</t>
  </si>
  <si>
    <t>Eff.ratio.LV.Res.HH.Thermal.SH.Solids.WH</t>
  </si>
  <si>
    <t>Eff.ratio.LV.Res.HH.Thermal.SH.Solids.WH.Solids.NoSolar.Solids</t>
  </si>
  <si>
    <t>Eff.ratio.LV.Res.HH.Thermal.SH.Solids.WH.LPG.NoSolar.LPG</t>
  </si>
  <si>
    <t>Eff.ratio.LV.Res.HH.Thermal.SH.Solids.WH.LPG.Solar</t>
  </si>
  <si>
    <t>Eff.ratio.LV.Res.HH.Thermal.SH.Solids.WH.LPG.Solar.LPG</t>
  </si>
  <si>
    <t>Eff.ratio.LV.Res.HH.Thermal.SH.Solids.WH.LPG.Solar.Solar</t>
  </si>
  <si>
    <t>Eff.ratio.LV.Res.HH.Thermal.SH.Solids.WH.Elc.NoSolar.Elec</t>
  </si>
  <si>
    <t>Eff.ratio.LV.Res.HH.Thermal.SH.Solids.WH.Elc.Solar</t>
  </si>
  <si>
    <t>Eff.ratio.LV.Res.HH.Thermal.SH.Solids.WH.Elc.Solar.Elec</t>
  </si>
  <si>
    <t>Eff.ratio.LV.Res.HH.Thermal.SH.Solids.WH.Elc.Solar.Solar</t>
  </si>
  <si>
    <t>Eff.ratio.LV.Res.HH.Thermal.SH.Solids.CO</t>
  </si>
  <si>
    <t>Eff.ratio.LV.Res.HH.Thermal.SH.Solids.CO.Solids.Solids</t>
  </si>
  <si>
    <t>Eff.ratio.LV.Res.HH.Thermal.SH.Solids.CO.LPG.LPG</t>
  </si>
  <si>
    <t>Eff.ratio.LV.Res.HH.Thermal.SH.Solids.CO.Elc.Elec</t>
  </si>
  <si>
    <t>Eff.ratio.LV.Res.HH.Thermal.SH.LPG</t>
  </si>
  <si>
    <t>Eff.ratio.LV.Res.HH.Thermal.SH.LPG.SH</t>
  </si>
  <si>
    <t>Eff.ratio.LV.Res.HH.Thermal.SH.LPG.SH.LPG</t>
  </si>
  <si>
    <t>Eff.ratio.LV.Res.HH.Thermal.SH.LPG.SH.Elec</t>
  </si>
  <si>
    <t>Eff.ratio.LV.Res.HH.Thermal.SH.LPG.SC</t>
  </si>
  <si>
    <t>Eff.ratio.LV.Res.HH.Thermal.SH.LPG.SC.AC.Elec</t>
  </si>
  <si>
    <t>Eff.ratio.LV.Res.HH.Thermal.SH.LPG.WH</t>
  </si>
  <si>
    <t>Eff.ratio.LV.Res.HH.Thermal.SH.LPG.WH.LPG.NoSolar.LPG</t>
  </si>
  <si>
    <t>Eff.ratio.LV.Res.HH.Thermal.SH.LPG.WH.LPG.Solar</t>
  </si>
  <si>
    <t>Eff.ratio.LV.Res.HH.Thermal.SH.LPG.WH.LPG.Solar.LPG</t>
  </si>
  <si>
    <t>Eff.ratio.LV.Res.HH.Thermal.SH.LPG.WH.LPG.Solar.Solar</t>
  </si>
  <si>
    <t>Eff.ratio.LV.Res.HH.Thermal.SH.LPG.WH.Elc.NoSolar.Elec</t>
  </si>
  <si>
    <t>Eff.ratio.LV.Res.HH.Thermal.SH.LPG.WH.Elc.Solar</t>
  </si>
  <si>
    <t>Eff.ratio.LV.Res.HH.Thermal.SH.LPG.WH.Elc.Solar.Elec</t>
  </si>
  <si>
    <t>Eff.ratio.LV.Res.HH.Thermal.SH.LPG.WH.Elc.Solar.Solar</t>
  </si>
  <si>
    <t>Eff.ratio.LV.Res.HH.Thermal.SH.LPG.CO</t>
  </si>
  <si>
    <t>Eff.ratio.LV.Res.HH.Thermal.SH.LPG.CO.LPG.LPG</t>
  </si>
  <si>
    <t>Eff.ratio.LV.Res.HH.Thermal.SH.LPG.CO.Elc.Elec</t>
  </si>
  <si>
    <t>Eff.ratio.LV.Res.HH.Thermal.SH.Oil</t>
  </si>
  <si>
    <t>Eff.ratio.LV.Res.HH.Thermal.SH.Oil.SH</t>
  </si>
  <si>
    <t>Eff.ratio.LV.Res.HH.Thermal.SH.Oil.SH.Oil</t>
  </si>
  <si>
    <t>Eff.ratio.LV.Res.HH.Thermal.SH.Oil.SH.Elec</t>
  </si>
  <si>
    <t>Eff.ratio.LV.Res.HH.Thermal.SH.Oil.SC</t>
  </si>
  <si>
    <t>Eff.ratio.LV.Res.HH.Thermal.SH.Oil.SC.AC.Elec</t>
  </si>
  <si>
    <t>Eff.ratio.LV.Res.HH.Thermal.SH.Oil.WH</t>
  </si>
  <si>
    <t>Eff.ratio.LV.Res.HH.Thermal.SH.Oil.WH.Oil.NoSolar.Oil</t>
  </si>
  <si>
    <t>Eff.ratio.LV.Res.HH.Thermal.SH.Oil.WH.Oil.Solar</t>
  </si>
  <si>
    <t>Eff.ratio.LV.Res.HH.Thermal.SH.Oil.WH.Oil.Solar.Oil</t>
  </si>
  <si>
    <t>Eff.ratio.LV.Res.HH.Thermal.SH.Oil.WH.Oil.Solar.Solar</t>
  </si>
  <si>
    <t>Eff.ratio.LV.Res.HH.Thermal.SH.Oil.WH.Elc.NoSolar.Elec</t>
  </si>
  <si>
    <t>Eff.ratio.LV.Res.HH.Thermal.SH.Oil.WH.Elc.Solar</t>
  </si>
  <si>
    <t>Eff.ratio.LV.Res.HH.Thermal.SH.Oil.WH.Elc.Solar.Elec</t>
  </si>
  <si>
    <t>Eff.ratio.LV.Res.HH.Thermal.SH.Oil.WH.Elc.Solar.Solar</t>
  </si>
  <si>
    <t>Eff.ratio.LV.Res.HH.Thermal.SH.Oil.CO</t>
  </si>
  <si>
    <t>Eff.ratio.LV.Res.HH.Thermal.SH.Oil.CO.LPG.LPG</t>
  </si>
  <si>
    <t>Eff.ratio.LV.Res.HH.Thermal.SH.Oil.CO.Elc.Elec</t>
  </si>
  <si>
    <t>Eff.ratio.LV.Res.HH.Thermal.SH.Gas</t>
  </si>
  <si>
    <t>Eff.ratio.LV.Res.HH.Thermal.SH.Gas.SH</t>
  </si>
  <si>
    <t>Eff.ratio.LV.Res.HH.Thermal.SH.Gas.SH.Gas</t>
  </si>
  <si>
    <t>Eff.ratio.LV.Res.HH.Thermal.SH.Gas.SH.Elec</t>
  </si>
  <si>
    <t>Eff.ratio.LV.Res.HH.Thermal.SH.Gas.SC</t>
  </si>
  <si>
    <t>Eff.ratio.LV.Res.HH.Thermal.SH.Gas.SC.AC.Elec</t>
  </si>
  <si>
    <t>Eff.ratio.LV.Res.HH.Thermal.SH.Gas.WH</t>
  </si>
  <si>
    <t>Eff.ratio.LV.Res.HH.Thermal.SH.Gas.WH.Gas.NoSolar.Gas</t>
  </si>
  <si>
    <t>Eff.ratio.LV.Res.HH.Thermal.SH.Gas.WH.Gas.Solar</t>
  </si>
  <si>
    <t>Eff.ratio.LV.Res.HH.Thermal.SH.Gas.WH.Gas.Solar.Gas</t>
  </si>
  <si>
    <t>Eff.ratio.LV.Res.HH.Thermal.SH.Gas.WH.Gas.Solar.Solar</t>
  </si>
  <si>
    <t>Eff.ratio.LV.Res.HH.Thermal.SH.Gas.WH.Elc.NoSolar.Elec</t>
  </si>
  <si>
    <t>Eff.ratio.LV.Res.HH.Thermal.SH.Gas.WH.Elc.Solar</t>
  </si>
  <si>
    <t>Eff.ratio.LV.Res.HH.Thermal.SH.Gas.WH.Elc.Solar.Elec</t>
  </si>
  <si>
    <t>Eff.ratio.LV.Res.HH.Thermal.SH.Gas.WH.Elc.Solar.Solar</t>
  </si>
  <si>
    <t>Eff.ratio.LV.Res.HH.Thermal.SH.Gas.CO</t>
  </si>
  <si>
    <t>Eff.ratio.LV.Res.HH.Thermal.SH.Gas.CO.Gas.Gas</t>
  </si>
  <si>
    <t>Eff.ratio.LV.Res.HH.Thermal.SH.Gas.CO.Elc.Elec</t>
  </si>
  <si>
    <t>Eff.ratio.LV.Res.HH.Thermal.SH.Biomass</t>
  </si>
  <si>
    <t>Eff.ratio.LV.Res.HH.Thermal.SH.Biomass.SH</t>
  </si>
  <si>
    <t>Eff.ratio.LV.Res.HH.Thermal.SH.Biomass.SH.Biomass</t>
  </si>
  <si>
    <t>Eff.ratio.LV.Res.HH.Thermal.SH.Biomass.SH.Elec</t>
  </si>
  <si>
    <t>Eff.ratio.LV.Res.HH.Thermal.SH.Biomass.SC</t>
  </si>
  <si>
    <t>Eff.ratio.LV.Res.HH.Thermal.SH.Biomass.SC.AC.Elec</t>
  </si>
  <si>
    <t>Eff.ratio.LV.Res.HH.Thermal.SH.Biomass.WH</t>
  </si>
  <si>
    <t>Eff.ratio.LV.Res.HH.Thermal.SH.Biomass.WH.Biomass.NoSolar.Biomass</t>
  </si>
  <si>
    <t>Eff.ratio.LV.Res.HH.Thermal.SH.Biomass.WH.Biomass.Solar</t>
  </si>
  <si>
    <t>Eff.ratio.LV.Res.HH.Thermal.SH.Biomass.WH.Biomass.Solar.Biomass</t>
  </si>
  <si>
    <t>Eff.ratio.LV.Res.HH.Thermal.SH.Biomass.WH.Biomass.Solar.Solar</t>
  </si>
  <si>
    <t>Eff.ratio.LV.Res.HH.Thermal.SH.Biomass.WH.LPG.NoSolar.LPG</t>
  </si>
  <si>
    <t>Eff.ratio.LV.Res.HH.Thermal.SH.Biomass.WH.LPG.Solar</t>
  </si>
  <si>
    <t>Eff.ratio.LV.Res.HH.Thermal.SH.Biomass.WH.LPG.Solar.LPG</t>
  </si>
  <si>
    <t>Eff.ratio.LV.Res.HH.Thermal.SH.Biomass.WH.LPG.Solar.Solar</t>
  </si>
  <si>
    <t>Eff.ratio.LV.Res.HH.Thermal.SH.Biomass.WH.Elc.NoSolar.Elec</t>
  </si>
  <si>
    <t>Eff.ratio.LV.Res.HH.Thermal.SH.Biomass.WH.Elc.Solar</t>
  </si>
  <si>
    <t>Eff.ratio.LV.Res.HH.Thermal.SH.Biomass.WH.Elc.Solar.Elec</t>
  </si>
  <si>
    <t>Eff.ratio.LV.Res.HH.Thermal.SH.Biomass.WH.Elc.Solar.Solar</t>
  </si>
  <si>
    <t>Eff.ratio.LV.Res.HH.Thermal.SH.Biomass.CO</t>
  </si>
  <si>
    <t>Eff.ratio.LV.Res.HH.Thermal.SH.Biomass.CO.Biomass.Biomass</t>
  </si>
  <si>
    <t>Eff.ratio.LV.Res.HH.Thermal.SH.Biomass.CO.LPG.LPG</t>
  </si>
  <si>
    <t>Eff.ratio.LV.Res.HH.Thermal.SH.Biomass.CO.Elc.Elec</t>
  </si>
  <si>
    <t>Eff.ratio.LV.Res.HH.Thermal.SH.Geo</t>
  </si>
  <si>
    <t>Eff.ratio.LV.Res.HH.Thermal.SH.Geo.SH</t>
  </si>
  <si>
    <t>Eff.ratio.LV.Res.HH.Thermal.SH.Geo.SH.Geo</t>
  </si>
  <si>
    <t>Eff.ratio.LV.Res.HH.Thermal.SH.Geo.SH.Elec</t>
  </si>
  <si>
    <t>Eff.ratio.LV.Res.HH.Thermal.SH.Geo.SC</t>
  </si>
  <si>
    <t>Eff.ratio.LV.Res.HH.Thermal.SH.Geo.SC.AC.Elec</t>
  </si>
  <si>
    <t>Eff.ratio.LV.Res.HH.Thermal.SH.Geo.WH</t>
  </si>
  <si>
    <t>Eff.ratio.LV.Res.HH.Thermal.SH.Geo.WH.Geo.NoSolar.Geo</t>
  </si>
  <si>
    <t>Eff.ratio.LV.Res.HH.Thermal.SH.Geo.WH.Geo.Solar</t>
  </si>
  <si>
    <t>Eff.ratio.LV.Res.HH.Thermal.SH.Geo.WH.Geo.Solar.Geo</t>
  </si>
  <si>
    <t>Eff.ratio.LV.Res.HH.Thermal.SH.Geo.WH.Geo.Solar.Solar</t>
  </si>
  <si>
    <t>Eff.ratio.LV.Res.HH.Thermal.SH.Geo.WH.Elc.NoSolar.Elec</t>
  </si>
  <si>
    <t>Eff.ratio.LV.Res.HH.Thermal.SH.Geo.WH.Elc.Solar</t>
  </si>
  <si>
    <t>Eff.ratio.LV.Res.HH.Thermal.SH.Geo.WH.Elc.Solar.Elec</t>
  </si>
  <si>
    <t>Eff.ratio.LV.Res.HH.Thermal.SH.Geo.WH.Elc.Solar.Solar</t>
  </si>
  <si>
    <t>Eff.ratio.LV.Res.HH.Thermal.SH.Geo.CO</t>
  </si>
  <si>
    <t>Eff.ratio.LV.Res.HH.Thermal.SH.Geo.CO.LPG.LPG</t>
  </si>
  <si>
    <t>Eff.ratio.LV.Res.HH.Thermal.SH.Geo.CO.Elc.Elec</t>
  </si>
  <si>
    <t>Eff.ratio.LV.Res.HH.Thermal.SH.DistrHeat</t>
  </si>
  <si>
    <t>Eff.ratio.LV.Res.HH.Thermal.SH.DistrHeat.SH</t>
  </si>
  <si>
    <t>Eff.ratio.LV.Res.HH.Thermal.SH.DistrHeat.SH.Steam_Distr</t>
  </si>
  <si>
    <t>Eff.ratio.LV.Res.HH.Thermal.SH.DistrHeat.SH.Elec</t>
  </si>
  <si>
    <t>Eff.ratio.LV.Res.HH.Thermal.SH.DistrHeat.SC</t>
  </si>
  <si>
    <t>Eff.ratio.LV.Res.HH.Thermal.SH.DistrHeat.SC.AC.Elec</t>
  </si>
  <si>
    <t>Eff.ratio.LV.Res.HH.Thermal.SH.DistrHeat.WH</t>
  </si>
  <si>
    <t>Eff.ratio.LV.Res.HH.Thermal.SH.DistrHeat.WH.DistrHeat.NoSolar.Steam_Distr</t>
  </si>
  <si>
    <t>Eff.ratio.LV.Res.HH.Thermal.SH.DistrHeat.WH.DistrHeat.Solar</t>
  </si>
  <si>
    <t>Eff.ratio.LV.Res.HH.Thermal.SH.DistrHeat.WH.DistrHeat.Solar.Steam_Distr</t>
  </si>
  <si>
    <t>Eff.ratio.LV.Res.HH.Thermal.SH.DistrHeat.WH.DistrHeat.Solar.Solar</t>
  </si>
  <si>
    <t>Eff.ratio.LV.Res.HH.Thermal.SH.DistrHeat.WH.Elc.NoSolar.Elec</t>
  </si>
  <si>
    <t>Eff.ratio.LV.Res.HH.Thermal.SH.DistrHeat.WH.Elc.Solar</t>
  </si>
  <si>
    <t>Eff.ratio.LV.Res.HH.Thermal.SH.DistrHeat.WH.Elc.Solar.Elec</t>
  </si>
  <si>
    <t>Eff.ratio.LV.Res.HH.Thermal.SH.DistrHeat.WH.Elc.Solar.Solar</t>
  </si>
  <si>
    <t>Eff.ratio.LV.Res.HH.Thermal.SH.DistrHeat.CO</t>
  </si>
  <si>
    <t>Eff.ratio.LV.Res.HH.Thermal.SH.DistrHeat.CO.LPG.LPG</t>
  </si>
  <si>
    <t>Eff.ratio.LV.Res.HH.Thermal.SH.DistrHeat.CO.Elc.Elec</t>
  </si>
  <si>
    <t>Eff.ratio.LV.Res.HH.Thermal.SH.AdvElc</t>
  </si>
  <si>
    <t>Eff.ratio.LV.Res.HH.Thermal.SH.AdvElc.SH</t>
  </si>
  <si>
    <t>Eff.ratio.LV.Res.HH.Thermal.SH.AdvElc.SH.Elec</t>
  </si>
  <si>
    <t>Eff.ratio.LV.Res.HH.Thermal.SH.AdvElc.SC</t>
  </si>
  <si>
    <t>Eff.ratio.LV.Res.HH.Thermal.SH.AdvElc.SC.AC.Elec</t>
  </si>
  <si>
    <t>Eff.ratio.LV.Res.HH.Thermal.SH.AdvElc.WH</t>
  </si>
  <si>
    <t>Eff.ratio.LV.Res.HH.Thermal.SH.AdvElc.WH.LPG.NoSolar.LPG</t>
  </si>
  <si>
    <t>Eff.ratio.LV.Res.HH.Thermal.SH.AdvElc.WH.LPG.Solar</t>
  </si>
  <si>
    <t>Eff.ratio.LV.Res.HH.Thermal.SH.AdvElc.WH.LPG.Solar.LPG</t>
  </si>
  <si>
    <t>Eff.ratio.LV.Res.HH.Thermal.SH.AdvElc.WH.LPG.Solar.Solar</t>
  </si>
  <si>
    <t>Eff.ratio.LV.Res.HH.Thermal.SH.AdvElc.WH.Elc.NoSolar.Elec</t>
  </si>
  <si>
    <t>Eff.ratio.LV.Res.HH.Thermal.SH.AdvElc.WH.Elc.Solar</t>
  </si>
  <si>
    <t>Eff.ratio.LV.Res.HH.Thermal.SH.AdvElc.WH.Elc.Solar.Elec</t>
  </si>
  <si>
    <t>Eff.ratio.LV.Res.HH.Thermal.SH.AdvElc.WH.Elc.Solar.Solar</t>
  </si>
  <si>
    <t>Eff.ratio.LV.Res.HH.Thermal.SH.AdvElc.CO</t>
  </si>
  <si>
    <t>Eff.ratio.LV.Res.HH.Thermal.SH.AdvElc.CO.LPG.LPG</t>
  </si>
  <si>
    <t>Eff.ratio.LV.Res.HH.Thermal.SH.AdvElc.CO.Elc.Elec</t>
  </si>
  <si>
    <t>Eff.ratio.LV.Res.HH.Thermal.SH.ConvElc</t>
  </si>
  <si>
    <t>Eff.ratio.LV.Res.HH.Thermal.SH.ConvElc.SH</t>
  </si>
  <si>
    <t>Eff.ratio.LV.Res.HH.Thermal.SH.ConvElc.SH.Elec</t>
  </si>
  <si>
    <t>Eff.ratio.LV.Res.HH.Thermal.SH.ConvElc.SC</t>
  </si>
  <si>
    <t>Eff.ratio.LV.Res.HH.Thermal.SH.ConvElc.SC.AC.Elec</t>
  </si>
  <si>
    <t>Eff.ratio.LV.Res.HH.Thermal.SH.ConvElc.WH</t>
  </si>
  <si>
    <t>Eff.ratio.LV.Res.HH.Thermal.SH.ConvElc.WH.LPG.NoSolar.LPG</t>
  </si>
  <si>
    <t>Eff.ratio.LV.Res.HH.Thermal.SH.ConvElc.WH.LPG.Solar</t>
  </si>
  <si>
    <t>Eff.ratio.LV.Res.HH.Thermal.SH.ConvElc.WH.LPG.Solar.LPG</t>
  </si>
  <si>
    <t>Eff.ratio.LV.Res.HH.Thermal.SH.ConvElc.WH.LPG.Solar.Solar</t>
  </si>
  <si>
    <t>Eff.ratio.LV.Res.HH.Thermal.SH.ConvElc.WH.Elc.NoSolar.Elec</t>
  </si>
  <si>
    <t>Eff.ratio.LV.Res.HH.Thermal.SH.ConvElc.WH.Elc.Solar</t>
  </si>
  <si>
    <t>Eff.ratio.LV.Res.HH.Thermal.SH.ConvElc.WH.Elc.Solar.Elec</t>
  </si>
  <si>
    <t>Eff.ratio.LV.Res.HH.Thermal.SH.ConvElc.WH.Elc.Solar.Solar</t>
  </si>
  <si>
    <t>Eff.ratio.LV.Res.HH.Thermal.SH.ConvElc.CO</t>
  </si>
  <si>
    <t>Eff.ratio.LV.Res.HH.Thermal.SH.ConvElc.CO.LPG.LPG</t>
  </si>
  <si>
    <t>Eff.ratio.LV.Res.HH.Thermal.SH.ConvElc.CO.Elc.Elec</t>
  </si>
  <si>
    <t>LV - CO2 emissions (detailed structure)</t>
  </si>
  <si>
    <t>EMI.ktCO2.LV.Res.HH.Thermal.SH.Solids</t>
  </si>
  <si>
    <t>EMI.ktCO2.LV.Res.HH.Thermal.SH.Solids.SH</t>
  </si>
  <si>
    <t>EMI.ktCO2.LV.Res.HH.Thermal.SH.Solids.SH.Solids</t>
  </si>
  <si>
    <t>EMI.ktCO2.LV.Res.HH.Thermal.SH.Solids.SH.Elec</t>
  </si>
  <si>
    <t>EMI.ktCO2.LV.Res.HH.Thermal.SH.Solids.SC</t>
  </si>
  <si>
    <t>EMI.ktCO2.LV.Res.HH.Thermal.SH.Solids.SC.AC.Elec</t>
  </si>
  <si>
    <t>EMI.ktCO2.LV.Res.HH.Thermal.SH.Solids.WH</t>
  </si>
  <si>
    <t>EMI.ktCO2.LV.Res.HH.Thermal.SH.Solids.WH.Solids.NoSolar.Solids</t>
  </si>
  <si>
    <t>EMI.ktCO2.LV.Res.HH.Thermal.SH.Solids.WH.LPG.NoSolar.LPG</t>
  </si>
  <si>
    <t>EMI.ktCO2.LV.Res.HH.Thermal.SH.Solids.WH.LPG.Solar</t>
  </si>
  <si>
    <t>EMI.ktCO2.LV.Res.HH.Thermal.SH.Solids.WH.LPG.Solar.LPG</t>
  </si>
  <si>
    <t>EMI.ktCO2.LV.Res.HH.Thermal.SH.Solids.WH.LPG.Solar.Solar</t>
  </si>
  <si>
    <t>EMI.ktCO2.LV.Res.HH.Thermal.SH.Solids.WH.Elc.NoSolar.Elec</t>
  </si>
  <si>
    <t>EMI.ktCO2.LV.Res.HH.Thermal.SH.Solids.WH.Elc.Solar</t>
  </si>
  <si>
    <t>EMI.ktCO2.LV.Res.HH.Thermal.SH.Solids.WH.Elc.Solar.Elec</t>
  </si>
  <si>
    <t>EMI.ktCO2.LV.Res.HH.Thermal.SH.Solids.WH.Elc.Solar.Solar</t>
  </si>
  <si>
    <t>EMI.ktCO2.LV.Res.HH.Thermal.SH.Solids.CO</t>
  </si>
  <si>
    <t>EMI.ktCO2.LV.Res.HH.Thermal.SH.Solids.CO.Solids.Solids</t>
  </si>
  <si>
    <t>EMI.ktCO2.LV.Res.HH.Thermal.SH.Solids.CO.LPG.LPG</t>
  </si>
  <si>
    <t>EMI.ktCO2.LV.Res.HH.Thermal.SH.Solids.CO.Elc.Elec</t>
  </si>
  <si>
    <t>EMI.ktCO2.LV.Res.HH.Thermal.SH.LPG</t>
  </si>
  <si>
    <t>EMI.ktCO2.LV.Res.HH.Thermal.SH.LPG.SH</t>
  </si>
  <si>
    <t>EMI.ktCO2.LV.Res.HH.Thermal.SH.LPG.SH.LPG</t>
  </si>
  <si>
    <t>EMI.ktCO2.LV.Res.HH.Thermal.SH.LPG.SH.Elec</t>
  </si>
  <si>
    <t>EMI.ktCO2.LV.Res.HH.Thermal.SH.LPG.SC</t>
  </si>
  <si>
    <t>EMI.ktCO2.LV.Res.HH.Thermal.SH.LPG.SC.AC.Elec</t>
  </si>
  <si>
    <t>EMI.ktCO2.LV.Res.HH.Thermal.SH.LPG.WH</t>
  </si>
  <si>
    <t>EMI.ktCO2.LV.Res.HH.Thermal.SH.LPG.WH.LPG.NoSolar.LPG</t>
  </si>
  <si>
    <t>EMI.ktCO2.LV.Res.HH.Thermal.SH.LPG.WH.LPG.Solar</t>
  </si>
  <si>
    <t>EMI.ktCO2.LV.Res.HH.Thermal.SH.LPG.WH.LPG.Solar.LPG</t>
  </si>
  <si>
    <t>EMI.ktCO2.LV.Res.HH.Thermal.SH.LPG.WH.LPG.Solar.Solar</t>
  </si>
  <si>
    <t>EMI.ktCO2.LV.Res.HH.Thermal.SH.LPG.WH.Elc.NoSolar.Elec</t>
  </si>
  <si>
    <t>EMI.ktCO2.LV.Res.HH.Thermal.SH.LPG.WH.Elc.Solar</t>
  </si>
  <si>
    <t>EMI.ktCO2.LV.Res.HH.Thermal.SH.LPG.WH.Elc.Solar.Elec</t>
  </si>
  <si>
    <t>EMI.ktCO2.LV.Res.HH.Thermal.SH.LPG.WH.Elc.Solar.Solar</t>
  </si>
  <si>
    <t>EMI.ktCO2.LV.Res.HH.Thermal.SH.LPG.CO</t>
  </si>
  <si>
    <t>EMI.ktCO2.LV.Res.HH.Thermal.SH.LPG.CO.LPG.LPG</t>
  </si>
  <si>
    <t>EMI.ktCO2.LV.Res.HH.Thermal.SH.LPG.CO.Elc.Elec</t>
  </si>
  <si>
    <t>EMI.ktCO2.LV.Res.HH.Thermal.SH.Oil</t>
  </si>
  <si>
    <t>EMI.ktCO2.LV.Res.HH.Thermal.SH.Oil.SH</t>
  </si>
  <si>
    <t>EMI.ktCO2.LV.Res.HH.Thermal.SH.Oil.SH.Oil</t>
  </si>
  <si>
    <t>EMI.ktCO2.LV.Res.HH.Thermal.SH.Oil.SH.Elec</t>
  </si>
  <si>
    <t>EMI.ktCO2.LV.Res.HH.Thermal.SH.Oil.SC</t>
  </si>
  <si>
    <t>EMI.ktCO2.LV.Res.HH.Thermal.SH.Oil.SC.AC.Elec</t>
  </si>
  <si>
    <t>EMI.ktCO2.LV.Res.HH.Thermal.SH.Oil.WH</t>
  </si>
  <si>
    <t>EMI.ktCO2.LV.Res.HH.Thermal.SH.Oil.WH.Oil.NoSolar.Oil</t>
  </si>
  <si>
    <t>EMI.ktCO2.LV.Res.HH.Thermal.SH.Oil.WH.Oil.Solar</t>
  </si>
  <si>
    <t>EMI.ktCO2.LV.Res.HH.Thermal.SH.Oil.WH.Oil.Solar.Oil</t>
  </si>
  <si>
    <t>EMI.ktCO2.LV.Res.HH.Thermal.SH.Oil.WH.Oil.Solar.Solar</t>
  </si>
  <si>
    <t>EMI.ktCO2.LV.Res.HH.Thermal.SH.Oil.WH.Elc.NoSolar.Elec</t>
  </si>
  <si>
    <t>EMI.ktCO2.LV.Res.HH.Thermal.SH.Oil.WH.Elc.Solar</t>
  </si>
  <si>
    <t>EMI.ktCO2.LV.Res.HH.Thermal.SH.Oil.WH.Elc.Solar.Elec</t>
  </si>
  <si>
    <t>EMI.ktCO2.LV.Res.HH.Thermal.SH.Oil.WH.Elc.Solar.Solar</t>
  </si>
  <si>
    <t>EMI.ktCO2.LV.Res.HH.Thermal.SH.Oil.CO</t>
  </si>
  <si>
    <t>EMI.ktCO2.LV.Res.HH.Thermal.SH.Oil.CO.LPG.LPG</t>
  </si>
  <si>
    <t>EMI.ktCO2.LV.Res.HH.Thermal.SH.Oil.CO.Elc.Elec</t>
  </si>
  <si>
    <t>EMI.ktCO2.LV.Res.HH.Thermal.SH.Gas</t>
  </si>
  <si>
    <t>EMI.ktCO2.LV.Res.HH.Thermal.SH.Gas.SH</t>
  </si>
  <si>
    <t>EMI.ktCO2.LV.Res.HH.Thermal.SH.Gas.SH.Gas</t>
  </si>
  <si>
    <t>EMI.ktCO2.LV.Res.HH.Thermal.SH.Gas.SH.Elec</t>
  </si>
  <si>
    <t>EMI.ktCO2.LV.Res.HH.Thermal.SH.Gas.SC</t>
  </si>
  <si>
    <t>EMI.ktCO2.LV.Res.HH.Thermal.SH.Gas.SC.AC.Elec</t>
  </si>
  <si>
    <t>EMI.ktCO2.LV.Res.HH.Thermal.SH.Gas.WH</t>
  </si>
  <si>
    <t>EMI.ktCO2.LV.Res.HH.Thermal.SH.Gas.WH.Gas.NoSolar.Gas</t>
  </si>
  <si>
    <t>EMI.ktCO2.LV.Res.HH.Thermal.SH.Gas.WH.Gas.Solar</t>
  </si>
  <si>
    <t>EMI.ktCO2.LV.Res.HH.Thermal.SH.Gas.WH.Gas.Solar.Gas</t>
  </si>
  <si>
    <t>EMI.ktCO2.LV.Res.HH.Thermal.SH.Gas.WH.Gas.Solar.Solar</t>
  </si>
  <si>
    <t>EMI.ktCO2.LV.Res.HH.Thermal.SH.Gas.WH.Elc.NoSolar.Elec</t>
  </si>
  <si>
    <t>EMI.ktCO2.LV.Res.HH.Thermal.SH.Gas.WH.Elc.Solar</t>
  </si>
  <si>
    <t>EMI.ktCO2.LV.Res.HH.Thermal.SH.Gas.WH.Elc.Solar.Elec</t>
  </si>
  <si>
    <t>EMI.ktCO2.LV.Res.HH.Thermal.SH.Gas.WH.Elc.Solar.Solar</t>
  </si>
  <si>
    <t>EMI.ktCO2.LV.Res.HH.Thermal.SH.Gas.CO</t>
  </si>
  <si>
    <t>EMI.ktCO2.LV.Res.HH.Thermal.SH.Gas.CO.Gas.Gas</t>
  </si>
  <si>
    <t>EMI.ktCO2.LV.Res.HH.Thermal.SH.Gas.CO.Elc.Elec</t>
  </si>
  <si>
    <t>EMI.ktCO2.LV.Res.HH.Thermal.SH.Biomass</t>
  </si>
  <si>
    <t>EMI.ktCO2.LV.Res.HH.Thermal.SH.Biomass.SH</t>
  </si>
  <si>
    <t>EMI.ktCO2.LV.Res.HH.Thermal.SH.Biomass.SH.Biomass</t>
  </si>
  <si>
    <t>EMI.ktCO2.LV.Res.HH.Thermal.SH.Biomass.SH.Elec</t>
  </si>
  <si>
    <t>EMI.ktCO2.LV.Res.HH.Thermal.SH.Biomass.SC</t>
  </si>
  <si>
    <t>EMI.ktCO2.LV.Res.HH.Thermal.SH.Biomass.SC.AC.Elec</t>
  </si>
  <si>
    <t>EMI.ktCO2.LV.Res.HH.Thermal.SH.Biomass.WH</t>
  </si>
  <si>
    <t>EMI.ktCO2.LV.Res.HH.Thermal.SH.Biomass.WH.Biomass.NoSolar.Biomass</t>
  </si>
  <si>
    <t>EMI.ktCO2.LV.Res.HH.Thermal.SH.Biomass.WH.Biomass.Solar</t>
  </si>
  <si>
    <t>EMI.ktCO2.LV.Res.HH.Thermal.SH.Biomass.WH.Biomass.Solar.Biomass</t>
  </si>
  <si>
    <t>EMI.ktCO2.LV.Res.HH.Thermal.SH.Biomass.WH.Biomass.Solar.Solar</t>
  </si>
  <si>
    <t>EMI.ktCO2.LV.Res.HH.Thermal.SH.Biomass.WH.LPG.NoSolar.LPG</t>
  </si>
  <si>
    <t>EMI.ktCO2.LV.Res.HH.Thermal.SH.Biomass.WH.LPG.Solar</t>
  </si>
  <si>
    <t>EMI.ktCO2.LV.Res.HH.Thermal.SH.Biomass.WH.LPG.Solar.LPG</t>
  </si>
  <si>
    <t>EMI.ktCO2.LV.Res.HH.Thermal.SH.Biomass.WH.LPG.Solar.Solar</t>
  </si>
  <si>
    <t>EMI.ktCO2.LV.Res.HH.Thermal.SH.Biomass.WH.Elc.NoSolar.Elec</t>
  </si>
  <si>
    <t>EMI.ktCO2.LV.Res.HH.Thermal.SH.Biomass.WH.Elc.Solar</t>
  </si>
  <si>
    <t>EMI.ktCO2.LV.Res.HH.Thermal.SH.Biomass.WH.Elc.Solar.Elec</t>
  </si>
  <si>
    <t>EMI.ktCO2.LV.Res.HH.Thermal.SH.Biomass.WH.Elc.Solar.Solar</t>
  </si>
  <si>
    <t>EMI.ktCO2.LV.Res.HH.Thermal.SH.Biomass.CO</t>
  </si>
  <si>
    <t>EMI.ktCO2.LV.Res.HH.Thermal.SH.Biomass.CO.Biomass.Biomass</t>
  </si>
  <si>
    <t>EMI.ktCO2.LV.Res.HH.Thermal.SH.Biomass.CO.LPG.LPG</t>
  </si>
  <si>
    <t>EMI.ktCO2.LV.Res.HH.Thermal.SH.Biomass.CO.Elc.Elec</t>
  </si>
  <si>
    <t>EMI.ktCO2.LV.Res.HH.Thermal.SH.Geo</t>
  </si>
  <si>
    <t>EMI.ktCO2.LV.Res.HH.Thermal.SH.Geo.SH</t>
  </si>
  <si>
    <t>EMI.ktCO2.LV.Res.HH.Thermal.SH.Geo.SH.Geo</t>
  </si>
  <si>
    <t>EMI.ktCO2.LV.Res.HH.Thermal.SH.Geo.SH.Elec</t>
  </si>
  <si>
    <t>EMI.ktCO2.LV.Res.HH.Thermal.SH.Geo.SC</t>
  </si>
  <si>
    <t>EMI.ktCO2.LV.Res.HH.Thermal.SH.Geo.SC.AC.Elec</t>
  </si>
  <si>
    <t>EMI.ktCO2.LV.Res.HH.Thermal.SH.Geo.WH</t>
  </si>
  <si>
    <t>EMI.ktCO2.LV.Res.HH.Thermal.SH.Geo.WH.Geo.NoSolar.Geo</t>
  </si>
  <si>
    <t>EMI.ktCO2.LV.Res.HH.Thermal.SH.Geo.WH.Geo.Solar</t>
  </si>
  <si>
    <t>EMI.ktCO2.LV.Res.HH.Thermal.SH.Geo.WH.Geo.Solar.Geo</t>
  </si>
  <si>
    <t>EMI.ktCO2.LV.Res.HH.Thermal.SH.Geo.WH.Geo.Solar.Solar</t>
  </si>
  <si>
    <t>EMI.ktCO2.LV.Res.HH.Thermal.SH.Geo.WH.Elc.NoSolar.Elec</t>
  </si>
  <si>
    <t>EMI.ktCO2.LV.Res.HH.Thermal.SH.Geo.WH.Elc.Solar</t>
  </si>
  <si>
    <t>EMI.ktCO2.LV.Res.HH.Thermal.SH.Geo.WH.Elc.Solar.Elec</t>
  </si>
  <si>
    <t>EMI.ktCO2.LV.Res.HH.Thermal.SH.Geo.WH.Elc.Solar.Solar</t>
  </si>
  <si>
    <t>EMI.ktCO2.LV.Res.HH.Thermal.SH.Geo.CO</t>
  </si>
  <si>
    <t>EMI.ktCO2.LV.Res.HH.Thermal.SH.Geo.CO.LPG.LPG</t>
  </si>
  <si>
    <t>EMI.ktCO2.LV.Res.HH.Thermal.SH.Geo.CO.Elc.Elec</t>
  </si>
  <si>
    <t>EMI.ktCO2.LV.Res.HH.Thermal.SH.DistrHeat</t>
  </si>
  <si>
    <t>EMI.ktCO2.LV.Res.HH.Thermal.SH.DistrHeat.SH</t>
  </si>
  <si>
    <t>EMI.ktCO2.LV.Res.HH.Thermal.SH.DistrHeat.SH.Steam_Distr</t>
  </si>
  <si>
    <t>EMI.ktCO2.LV.Res.HH.Thermal.SH.DistrHeat.SH.Elec</t>
  </si>
  <si>
    <t>EMI.ktCO2.LV.Res.HH.Thermal.SH.DistrHeat.SC</t>
  </si>
  <si>
    <t>EMI.ktCO2.LV.Res.HH.Thermal.SH.DistrHeat.SC.AC.Elec</t>
  </si>
  <si>
    <t>EMI.ktCO2.LV.Res.HH.Thermal.SH.DistrHeat.WH</t>
  </si>
  <si>
    <t>EMI.ktCO2.LV.Res.HH.Thermal.SH.DistrHeat.WH.DistrHeat.NoSolar.Steam_Distr</t>
  </si>
  <si>
    <t>EMI.ktCO2.LV.Res.HH.Thermal.SH.DistrHeat.WH.DistrHeat.Solar</t>
  </si>
  <si>
    <t>EMI.ktCO2.LV.Res.HH.Thermal.SH.DistrHeat.WH.DistrHeat.Solar.Steam_Distr</t>
  </si>
  <si>
    <t>EMI.ktCO2.LV.Res.HH.Thermal.SH.DistrHeat.WH.DistrHeat.Solar.Solar</t>
  </si>
  <si>
    <t>EMI.ktCO2.LV.Res.HH.Thermal.SH.DistrHeat.WH.Elc.NoSolar.Elec</t>
  </si>
  <si>
    <t>EMI.ktCO2.LV.Res.HH.Thermal.SH.DistrHeat.WH.Elc.Solar</t>
  </si>
  <si>
    <t>EMI.ktCO2.LV.Res.HH.Thermal.SH.DistrHeat.WH.Elc.Solar.Elec</t>
  </si>
  <si>
    <t>EMI.ktCO2.LV.Res.HH.Thermal.SH.DistrHeat.WH.Elc.Solar.Solar</t>
  </si>
  <si>
    <t>EMI.ktCO2.LV.Res.HH.Thermal.SH.DistrHeat.CO</t>
  </si>
  <si>
    <t>EMI.ktCO2.LV.Res.HH.Thermal.SH.DistrHeat.CO.LPG.LPG</t>
  </si>
  <si>
    <t>EMI.ktCO2.LV.Res.HH.Thermal.SH.DistrHeat.CO.Elc.Elec</t>
  </si>
  <si>
    <t>EMI.ktCO2.LV.Res.HH.Thermal.SH.AdvElc</t>
  </si>
  <si>
    <t>EMI.ktCO2.LV.Res.HH.Thermal.SH.AdvElc.SH</t>
  </si>
  <si>
    <t>EMI.ktCO2.LV.Res.HH.Thermal.SH.AdvElc.SH.Elec</t>
  </si>
  <si>
    <t>EMI.ktCO2.LV.Res.HH.Thermal.SH.AdvElc.SC</t>
  </si>
  <si>
    <t>EMI.ktCO2.LV.Res.HH.Thermal.SH.AdvElc.SC.AC.Elec</t>
  </si>
  <si>
    <t>EMI.ktCO2.LV.Res.HH.Thermal.SH.AdvElc.WH</t>
  </si>
  <si>
    <t>EMI.ktCO2.LV.Res.HH.Thermal.SH.AdvElc.WH.LPG.NoSolar.LPG</t>
  </si>
  <si>
    <t>EMI.ktCO2.LV.Res.HH.Thermal.SH.AdvElc.WH.LPG.Solar</t>
  </si>
  <si>
    <t>EMI.ktCO2.LV.Res.HH.Thermal.SH.AdvElc.WH.LPG.Solar.LPG</t>
  </si>
  <si>
    <t>EMI.ktCO2.LV.Res.HH.Thermal.SH.AdvElc.WH.LPG.Solar.Solar</t>
  </si>
  <si>
    <t>EMI.ktCO2.LV.Res.HH.Thermal.SH.AdvElc.WH.Elc.NoSolar.Elec</t>
  </si>
  <si>
    <t>EMI.ktCO2.LV.Res.HH.Thermal.SH.AdvElc.WH.Elc.Solar</t>
  </si>
  <si>
    <t>EMI.ktCO2.LV.Res.HH.Thermal.SH.AdvElc.WH.Elc.Solar.Elec</t>
  </si>
  <si>
    <t>EMI.ktCO2.LV.Res.HH.Thermal.SH.AdvElc.WH.Elc.Solar.Solar</t>
  </si>
  <si>
    <t>EMI.ktCO2.LV.Res.HH.Thermal.SH.AdvElc.CO</t>
  </si>
  <si>
    <t>EMI.ktCO2.LV.Res.HH.Thermal.SH.AdvElc.CO.LPG.LPG</t>
  </si>
  <si>
    <t>EMI.ktCO2.LV.Res.HH.Thermal.SH.AdvElc.CO.Elc.Elec</t>
  </si>
  <si>
    <t>EMI.ktCO2.LV.Res.HH.Thermal.SH.ConvElc</t>
  </si>
  <si>
    <t>EMI.ktCO2.LV.Res.HH.Thermal.SH.ConvElc.SH</t>
  </si>
  <si>
    <t>EMI.ktCO2.LV.Res.HH.Thermal.SH.ConvElc.SH.Elec</t>
  </si>
  <si>
    <t>EMI.ktCO2.LV.Res.HH.Thermal.SH.ConvElc.SC</t>
  </si>
  <si>
    <t>EMI.ktCO2.LV.Res.HH.Thermal.SH.ConvElc.SC.AC.Elec</t>
  </si>
  <si>
    <t>EMI.ktCO2.LV.Res.HH.Thermal.SH.ConvElc.WH</t>
  </si>
  <si>
    <t>EMI.ktCO2.LV.Res.HH.Thermal.SH.ConvElc.WH.LPG.NoSolar.LPG</t>
  </si>
  <si>
    <t>EMI.ktCO2.LV.Res.HH.Thermal.SH.ConvElc.WH.LPG.Solar</t>
  </si>
  <si>
    <t>EMI.ktCO2.LV.Res.HH.Thermal.SH.ConvElc.WH.LPG.Solar.LPG</t>
  </si>
  <si>
    <t>EMI.ktCO2.LV.Res.HH.Thermal.SH.ConvElc.WH.LPG.Solar.Solar</t>
  </si>
  <si>
    <t>EMI.ktCO2.LV.Res.HH.Thermal.SH.ConvElc.WH.Elc.NoSolar.Elec</t>
  </si>
  <si>
    <t>EMI.ktCO2.LV.Res.HH.Thermal.SH.ConvElc.WH.Elc.Solar</t>
  </si>
  <si>
    <t>EMI.ktCO2.LV.Res.HH.Thermal.SH.ConvElc.WH.Elc.Solar.Elec</t>
  </si>
  <si>
    <t>EMI.ktCO2.LV.Res.HH.Thermal.SH.ConvElc.WH.Elc.Solar.Solar</t>
  </si>
  <si>
    <t>EMI.ktCO2.LV.Res.HH.Thermal.SH.ConvElc.CO</t>
  </si>
  <si>
    <t>EMI.ktCO2.LV.Res.HH.Thermal.SH.ConvElc.CO.LPG.LPG</t>
  </si>
  <si>
    <t>EMI.ktCO2.LV.Res.HH.Thermal.SH.ConvElc.CO.Elc.Elec</t>
  </si>
  <si>
    <t>LV - Final energy consumption per household (detailed structure)</t>
  </si>
  <si>
    <t>FEC_per_household.kWh.LV.Res.HH.Thermal.SH.Solids</t>
  </si>
  <si>
    <t>FEC_per_household.kWh.LV.Res.HH.Thermal.SH.Solids.SH</t>
  </si>
  <si>
    <t>FEC_per_household.kWh.LV.Res.HH.Thermal.SH.Solids.SH.Solids</t>
  </si>
  <si>
    <t>FEC_per_household.kWh.LV.Res.HH.Thermal.SH.Solids.SH.Elec</t>
  </si>
  <si>
    <t>FEC_per_household.kWh.LV.Res.HH.Thermal.SH.Solids.SC</t>
  </si>
  <si>
    <t>FEC_per_household.kWh.LV.Res.HH.Thermal.SH.Solids.SC.AC.Elec</t>
  </si>
  <si>
    <t>FEC_per_household.kWh.LV.Res.HH.Thermal.SH.Solids.WH</t>
  </si>
  <si>
    <t>FEC_per_household.kWh.LV.Res.HH.Thermal.SH.Solids.WH.Solids.NoSolar.Solids</t>
  </si>
  <si>
    <t>FEC_per_household.kWh.LV.Res.HH.Thermal.SH.Solids.WH.LPG.NoSolar.LPG</t>
  </si>
  <si>
    <t>FEC_per_household.kWh.LV.Res.HH.Thermal.SH.Solids.WH.LPG.Solar</t>
  </si>
  <si>
    <t>FEC_per_household.kWh.LV.Res.HH.Thermal.SH.Solids.WH.LPG.Solar.LPG</t>
  </si>
  <si>
    <t>FEC_per_household.kWh.LV.Res.HH.Thermal.SH.Solids.WH.LPG.Solar.Solar</t>
  </si>
  <si>
    <t>FEC_per_household.kWh.LV.Res.HH.Thermal.SH.Solids.WH.Elc.NoSolar.Elec</t>
  </si>
  <si>
    <t>FEC_per_household.kWh.LV.Res.HH.Thermal.SH.Solids.WH.Elc.Solar</t>
  </si>
  <si>
    <t>FEC_per_household.kWh.LV.Res.HH.Thermal.SH.Solids.WH.Elc.Solar.Elec</t>
  </si>
  <si>
    <t>FEC_per_household.kWh.LV.Res.HH.Thermal.SH.Solids.WH.Elc.Solar.Solar</t>
  </si>
  <si>
    <t>FEC_per_household.kWh.LV.Res.HH.Thermal.SH.Solids.CO</t>
  </si>
  <si>
    <t>FEC_per_household.kWh.LV.Res.HH.Thermal.SH.Solids.CO.Solids.Solids</t>
  </si>
  <si>
    <t>FEC_per_household.kWh.LV.Res.HH.Thermal.SH.Solids.CO.LPG.LPG</t>
  </si>
  <si>
    <t>FEC_per_household.kWh.LV.Res.HH.Thermal.SH.Solids.CO.Elc.Elec</t>
  </si>
  <si>
    <t>FEC_per_household.kWh.LV.Res.HH.Thermal.SH.LPG</t>
  </si>
  <si>
    <t>FEC_per_household.kWh.LV.Res.HH.Thermal.SH.LPG.SH</t>
  </si>
  <si>
    <t>FEC_per_household.kWh.LV.Res.HH.Thermal.SH.LPG.SH.LPG</t>
  </si>
  <si>
    <t>FEC_per_household.kWh.LV.Res.HH.Thermal.SH.LPG.SH.Elec</t>
  </si>
  <si>
    <t>FEC_per_household.kWh.LV.Res.HH.Thermal.SH.LPG.SC</t>
  </si>
  <si>
    <t>FEC_per_household.kWh.LV.Res.HH.Thermal.SH.LPG.SC.AC.Elec</t>
  </si>
  <si>
    <t>FEC_per_household.kWh.LV.Res.HH.Thermal.SH.LPG.WH</t>
  </si>
  <si>
    <t>FEC_per_household.kWh.LV.Res.HH.Thermal.SH.LPG.WH.LPG.NoSolar.LPG</t>
  </si>
  <si>
    <t>FEC_per_household.kWh.LV.Res.HH.Thermal.SH.LPG.WH.LPG.Solar</t>
  </si>
  <si>
    <t>FEC_per_household.kWh.LV.Res.HH.Thermal.SH.LPG.WH.LPG.Solar.LPG</t>
  </si>
  <si>
    <t>FEC_per_household.kWh.LV.Res.HH.Thermal.SH.LPG.WH.LPG.Solar.Solar</t>
  </si>
  <si>
    <t>FEC_per_household.kWh.LV.Res.HH.Thermal.SH.LPG.WH.Elc.NoSolar.Elec</t>
  </si>
  <si>
    <t>FEC_per_household.kWh.LV.Res.HH.Thermal.SH.LPG.WH.Elc.Solar</t>
  </si>
  <si>
    <t>FEC_per_household.kWh.LV.Res.HH.Thermal.SH.LPG.WH.Elc.Solar.Elec</t>
  </si>
  <si>
    <t>FEC_per_household.kWh.LV.Res.HH.Thermal.SH.LPG.WH.Elc.Solar.Solar</t>
  </si>
  <si>
    <t>FEC_per_household.kWh.LV.Res.HH.Thermal.SH.LPG.CO</t>
  </si>
  <si>
    <t>FEC_per_household.kWh.LV.Res.HH.Thermal.SH.LPG.CO.LPG.LPG</t>
  </si>
  <si>
    <t>FEC_per_household.kWh.LV.Res.HH.Thermal.SH.LPG.CO.Elc.Elec</t>
  </si>
  <si>
    <t>FEC_per_household.kWh.LV.Res.HH.Thermal.SH.Oil</t>
  </si>
  <si>
    <t>FEC_per_household.kWh.LV.Res.HH.Thermal.SH.Oil.SH</t>
  </si>
  <si>
    <t>FEC_per_household.kWh.LV.Res.HH.Thermal.SH.Oil.SH.Oil</t>
  </si>
  <si>
    <t>FEC_per_household.kWh.LV.Res.HH.Thermal.SH.Oil.SH.Elec</t>
  </si>
  <si>
    <t>FEC_per_household.kWh.LV.Res.HH.Thermal.SH.Oil.SC</t>
  </si>
  <si>
    <t>FEC_per_household.kWh.LV.Res.HH.Thermal.SH.Oil.SC.AC.Elec</t>
  </si>
  <si>
    <t>FEC_per_household.kWh.LV.Res.HH.Thermal.SH.Oil.WH</t>
  </si>
  <si>
    <t>FEC_per_household.kWh.LV.Res.HH.Thermal.SH.Oil.WH.Oil.NoSolar.Oil</t>
  </si>
  <si>
    <t>FEC_per_household.kWh.LV.Res.HH.Thermal.SH.Oil.WH.Oil.Solar</t>
  </si>
  <si>
    <t>FEC_per_household.kWh.LV.Res.HH.Thermal.SH.Oil.WH.Oil.Solar.Oil</t>
  </si>
  <si>
    <t>FEC_per_household.kWh.LV.Res.HH.Thermal.SH.Oil.WH.Oil.Solar.Solar</t>
  </si>
  <si>
    <t>FEC_per_household.kWh.LV.Res.HH.Thermal.SH.Oil.WH.Elc.NoSolar.Elec</t>
  </si>
  <si>
    <t>FEC_per_household.kWh.LV.Res.HH.Thermal.SH.Oil.WH.Elc.Solar</t>
  </si>
  <si>
    <t>FEC_per_household.kWh.LV.Res.HH.Thermal.SH.Oil.WH.Elc.Solar.Elec</t>
  </si>
  <si>
    <t>FEC_per_household.kWh.LV.Res.HH.Thermal.SH.Oil.WH.Elc.Solar.Solar</t>
  </si>
  <si>
    <t>FEC_per_household.kWh.LV.Res.HH.Thermal.SH.Oil.CO</t>
  </si>
  <si>
    <t>FEC_per_household.kWh.LV.Res.HH.Thermal.SH.Oil.CO.LPG.LPG</t>
  </si>
  <si>
    <t>FEC_per_household.kWh.LV.Res.HH.Thermal.SH.Oil.CO.Elc.Elec</t>
  </si>
  <si>
    <t>FEC_per_household.kWh.LV.Res.HH.Thermal.SH.Gas</t>
  </si>
  <si>
    <t>FEC_per_household.kWh.LV.Res.HH.Thermal.SH.Gas.SH</t>
  </si>
  <si>
    <t>FEC_per_household.kWh.LV.Res.HH.Thermal.SH.Gas.SH.Gas</t>
  </si>
  <si>
    <t>FEC_per_household.kWh.LV.Res.HH.Thermal.SH.Gas.SH.Elec</t>
  </si>
  <si>
    <t>FEC_per_household.kWh.LV.Res.HH.Thermal.SH.Gas.SC</t>
  </si>
  <si>
    <t>FEC_per_household.kWh.LV.Res.HH.Thermal.SH.Gas.SC.AC.Elec</t>
  </si>
  <si>
    <t>FEC_per_household.kWh.LV.Res.HH.Thermal.SH.Gas.WH</t>
  </si>
  <si>
    <t>FEC_per_household.kWh.LV.Res.HH.Thermal.SH.Gas.WH.Gas.NoSolar.Gas</t>
  </si>
  <si>
    <t>FEC_per_household.kWh.LV.Res.HH.Thermal.SH.Gas.WH.Gas.Solar</t>
  </si>
  <si>
    <t>FEC_per_household.kWh.LV.Res.HH.Thermal.SH.Gas.WH.Gas.Solar.Gas</t>
  </si>
  <si>
    <t>FEC_per_household.kWh.LV.Res.HH.Thermal.SH.Gas.WH.Gas.Solar.Solar</t>
  </si>
  <si>
    <t>FEC_per_household.kWh.LV.Res.HH.Thermal.SH.Gas.WH.Elc.NoSolar.Elec</t>
  </si>
  <si>
    <t>FEC_per_household.kWh.LV.Res.HH.Thermal.SH.Gas.WH.Elc.Solar</t>
  </si>
  <si>
    <t>FEC_per_household.kWh.LV.Res.HH.Thermal.SH.Gas.WH.Elc.Solar.Elec</t>
  </si>
  <si>
    <t>FEC_per_household.kWh.LV.Res.HH.Thermal.SH.Gas.WH.Elc.Solar.Solar</t>
  </si>
  <si>
    <t>FEC_per_household.kWh.LV.Res.HH.Thermal.SH.Gas.CO</t>
  </si>
  <si>
    <t>FEC_per_household.kWh.LV.Res.HH.Thermal.SH.Gas.CO.Gas.Gas</t>
  </si>
  <si>
    <t>FEC_per_household.kWh.LV.Res.HH.Thermal.SH.Gas.CO.Elc.Elec</t>
  </si>
  <si>
    <t>FEC_per_household.kWh.LV.Res.HH.Thermal.SH.Biomass</t>
  </si>
  <si>
    <t>FEC_per_household.kWh.LV.Res.HH.Thermal.SH.Biomass.SH</t>
  </si>
  <si>
    <t>FEC_per_household.kWh.LV.Res.HH.Thermal.SH.Biomass.SH.Biomass</t>
  </si>
  <si>
    <t>FEC_per_household.kWh.LV.Res.HH.Thermal.SH.Biomass.SH.Elec</t>
  </si>
  <si>
    <t>FEC_per_household.kWh.LV.Res.HH.Thermal.SH.Biomass.SC</t>
  </si>
  <si>
    <t>FEC_per_household.kWh.LV.Res.HH.Thermal.SH.Biomass.SC.AC.Elec</t>
  </si>
  <si>
    <t>FEC_per_household.kWh.LV.Res.HH.Thermal.SH.Biomass.WH</t>
  </si>
  <si>
    <t>FEC_per_household.kWh.LV.Res.HH.Thermal.SH.Biomass.WH.Biomass.NoSolar.Biomass</t>
  </si>
  <si>
    <t>FEC_per_household.kWh.LV.Res.HH.Thermal.SH.Biomass.WH.Biomass.Solar</t>
  </si>
  <si>
    <t>FEC_per_household.kWh.LV.Res.HH.Thermal.SH.Biomass.WH.Biomass.Solar.Biomass</t>
  </si>
  <si>
    <t>FEC_per_household.kWh.LV.Res.HH.Thermal.SH.Biomass.WH.Biomass.Solar.Solar</t>
  </si>
  <si>
    <t>FEC_per_household.kWh.LV.Res.HH.Thermal.SH.Biomass.WH.LPG.NoSolar.LPG</t>
  </si>
  <si>
    <t>FEC_per_household.kWh.LV.Res.HH.Thermal.SH.Biomass.WH.LPG.Solar</t>
  </si>
  <si>
    <t>FEC_per_household.kWh.LV.Res.HH.Thermal.SH.Biomass.WH.LPG.Solar.LPG</t>
  </si>
  <si>
    <t>FEC_per_household.kWh.LV.Res.HH.Thermal.SH.Biomass.WH.LPG.Solar.Solar</t>
  </si>
  <si>
    <t>FEC_per_household.kWh.LV.Res.HH.Thermal.SH.Biomass.WH.Elc.NoSolar.Elec</t>
  </si>
  <si>
    <t>FEC_per_household.kWh.LV.Res.HH.Thermal.SH.Biomass.WH.Elc.Solar</t>
  </si>
  <si>
    <t>FEC_per_household.kWh.LV.Res.HH.Thermal.SH.Biomass.WH.Elc.Solar.Elec</t>
  </si>
  <si>
    <t>FEC_per_household.kWh.LV.Res.HH.Thermal.SH.Biomass.WH.Elc.Solar.Solar</t>
  </si>
  <si>
    <t>FEC_per_household.kWh.LV.Res.HH.Thermal.SH.Biomass.CO</t>
  </si>
  <si>
    <t>FEC_per_household.kWh.LV.Res.HH.Thermal.SH.Biomass.CO.Biomass.Biomass</t>
  </si>
  <si>
    <t>FEC_per_household.kWh.LV.Res.HH.Thermal.SH.Biomass.CO.LPG.LPG</t>
  </si>
  <si>
    <t>FEC_per_household.kWh.LV.Res.HH.Thermal.SH.Biomass.CO.Elc.Elec</t>
  </si>
  <si>
    <t>FEC_per_household.kWh.LV.Res.HH.Thermal.SH.Geo</t>
  </si>
  <si>
    <t>FEC_per_household.kWh.LV.Res.HH.Thermal.SH.Geo.SH</t>
  </si>
  <si>
    <t>FEC_per_household.kWh.LV.Res.HH.Thermal.SH.Geo.SH.Geo</t>
  </si>
  <si>
    <t>FEC_per_household.kWh.LV.Res.HH.Thermal.SH.Geo.SH.Elec</t>
  </si>
  <si>
    <t>FEC_per_household.kWh.LV.Res.HH.Thermal.SH.Geo.SC</t>
  </si>
  <si>
    <t>FEC_per_household.kWh.LV.Res.HH.Thermal.SH.Geo.SC.AC.Elec</t>
  </si>
  <si>
    <t>FEC_per_household.kWh.LV.Res.HH.Thermal.SH.Geo.WH</t>
  </si>
  <si>
    <t>FEC_per_household.kWh.LV.Res.HH.Thermal.SH.Geo.WH.Geo.NoSolar.Geo</t>
  </si>
  <si>
    <t>FEC_per_household.kWh.LV.Res.HH.Thermal.SH.Geo.WH.Geo.Solar</t>
  </si>
  <si>
    <t>FEC_per_household.kWh.LV.Res.HH.Thermal.SH.Geo.WH.Geo.Solar.Geo</t>
  </si>
  <si>
    <t>FEC_per_household.kWh.LV.Res.HH.Thermal.SH.Geo.WH.Geo.Solar.Solar</t>
  </si>
  <si>
    <t>FEC_per_household.kWh.LV.Res.HH.Thermal.SH.Geo.WH.Elc.NoSolar.Elec</t>
  </si>
  <si>
    <t>FEC_per_household.kWh.LV.Res.HH.Thermal.SH.Geo.WH.Elc.Solar</t>
  </si>
  <si>
    <t>FEC_per_household.kWh.LV.Res.HH.Thermal.SH.Geo.WH.Elc.Solar.Elec</t>
  </si>
  <si>
    <t>FEC_per_household.kWh.LV.Res.HH.Thermal.SH.Geo.WH.Elc.Solar.Solar</t>
  </si>
  <si>
    <t>FEC_per_household.kWh.LV.Res.HH.Thermal.SH.Geo.CO</t>
  </si>
  <si>
    <t>FEC_per_household.kWh.LV.Res.HH.Thermal.SH.Geo.CO.LPG.LPG</t>
  </si>
  <si>
    <t>FEC_per_household.kWh.LV.Res.HH.Thermal.SH.Geo.CO.Elc.Elec</t>
  </si>
  <si>
    <t>FEC_per_household.kWh.LV.Res.HH.Thermal.SH.DistrHeat</t>
  </si>
  <si>
    <t>FEC_per_household.kWh.LV.Res.HH.Thermal.SH.DistrHeat.SH</t>
  </si>
  <si>
    <t>FEC_per_household.kWh.LV.Res.HH.Thermal.SH.DistrHeat.SH.Steam_Distr</t>
  </si>
  <si>
    <t>FEC_per_household.kWh.LV.Res.HH.Thermal.SH.DistrHeat.SH.Elec</t>
  </si>
  <si>
    <t>FEC_per_household.kWh.LV.Res.HH.Thermal.SH.DistrHeat.SC</t>
  </si>
  <si>
    <t>FEC_per_household.kWh.LV.Res.HH.Thermal.SH.DistrHeat.SC.AC.Elec</t>
  </si>
  <si>
    <t>FEC_per_household.kWh.LV.Res.HH.Thermal.SH.DistrHeat.WH</t>
  </si>
  <si>
    <t>FEC_per_household.kWh.LV.Res.HH.Thermal.SH.DistrHeat.WH.DistrHeat.NoSolar.Steam_Distr</t>
  </si>
  <si>
    <t>FEC_per_household.kWh.LV.Res.HH.Thermal.SH.DistrHeat.WH.DistrHeat.Solar</t>
  </si>
  <si>
    <t>FEC_per_household.kWh.LV.Res.HH.Thermal.SH.DistrHeat.WH.DistrHeat.Solar.Steam_Distr</t>
  </si>
  <si>
    <t>FEC_per_household.kWh.LV.Res.HH.Thermal.SH.DistrHeat.WH.DistrHeat.Solar.Solar</t>
  </si>
  <si>
    <t>FEC_per_household.kWh.LV.Res.HH.Thermal.SH.DistrHeat.WH.Elc.NoSolar.Elec</t>
  </si>
  <si>
    <t>FEC_per_household.kWh.LV.Res.HH.Thermal.SH.DistrHeat.WH.Elc.Solar</t>
  </si>
  <si>
    <t>FEC_per_household.kWh.LV.Res.HH.Thermal.SH.DistrHeat.WH.Elc.Solar.Elec</t>
  </si>
  <si>
    <t>FEC_per_household.kWh.LV.Res.HH.Thermal.SH.DistrHeat.WH.Elc.Solar.Solar</t>
  </si>
  <si>
    <t>FEC_per_household.kWh.LV.Res.HH.Thermal.SH.DistrHeat.CO</t>
  </si>
  <si>
    <t>FEC_per_household.kWh.LV.Res.HH.Thermal.SH.DistrHeat.CO.LPG.LPG</t>
  </si>
  <si>
    <t>FEC_per_household.kWh.LV.Res.HH.Thermal.SH.DistrHeat.CO.Elc.Elec</t>
  </si>
  <si>
    <t>FEC_per_household.kWh.LV.Res.HH.Thermal.SH.AdvElc</t>
  </si>
  <si>
    <t>FEC_per_household.kWh.LV.Res.HH.Thermal.SH.AdvElc.SH</t>
  </si>
  <si>
    <t>FEC_per_household.kWh.LV.Res.HH.Thermal.SH.AdvElc.SH.Elec</t>
  </si>
  <si>
    <t>FEC_per_household.kWh.LV.Res.HH.Thermal.SH.AdvElc.SC</t>
  </si>
  <si>
    <t>FEC_per_household.kWh.LV.Res.HH.Thermal.SH.AdvElc.SC.AC.Elec</t>
  </si>
  <si>
    <t>FEC_per_household.kWh.LV.Res.HH.Thermal.SH.AdvElc.WH</t>
  </si>
  <si>
    <t>FEC_per_household.kWh.LV.Res.HH.Thermal.SH.AdvElc.WH.LPG.NoSolar.LPG</t>
  </si>
  <si>
    <t>FEC_per_household.kWh.LV.Res.HH.Thermal.SH.AdvElc.WH.LPG.Solar</t>
  </si>
  <si>
    <t>FEC_per_household.kWh.LV.Res.HH.Thermal.SH.AdvElc.WH.LPG.Solar.LPG</t>
  </si>
  <si>
    <t>FEC_per_household.kWh.LV.Res.HH.Thermal.SH.AdvElc.WH.LPG.Solar.Solar</t>
  </si>
  <si>
    <t>FEC_per_household.kWh.LV.Res.HH.Thermal.SH.AdvElc.WH.Elc.NoSolar.Elec</t>
  </si>
  <si>
    <t>FEC_per_household.kWh.LV.Res.HH.Thermal.SH.AdvElc.WH.Elc.Solar</t>
  </si>
  <si>
    <t>FEC_per_household.kWh.LV.Res.HH.Thermal.SH.AdvElc.WH.Elc.Solar.Elec</t>
  </si>
  <si>
    <t>FEC_per_household.kWh.LV.Res.HH.Thermal.SH.AdvElc.WH.Elc.Solar.Solar</t>
  </si>
  <si>
    <t>FEC_per_household.kWh.LV.Res.HH.Thermal.SH.AdvElc.CO</t>
  </si>
  <si>
    <t>FEC_per_household.kWh.LV.Res.HH.Thermal.SH.AdvElc.CO.LPG.LPG</t>
  </si>
  <si>
    <t>FEC_per_household.kWh.LV.Res.HH.Thermal.SH.AdvElc.CO.Elc.Elec</t>
  </si>
  <si>
    <t>FEC_per_household.kWh.LV.Res.HH.Thermal.SH.ConvElc</t>
  </si>
  <si>
    <t>FEC_per_household.kWh.LV.Res.HH.Thermal.SH.ConvElc.SH</t>
  </si>
  <si>
    <t>FEC_per_household.kWh.LV.Res.HH.Thermal.SH.ConvElc.SH.Elec</t>
  </si>
  <si>
    <t>FEC_per_household.kWh.LV.Res.HH.Thermal.SH.ConvElc.SC</t>
  </si>
  <si>
    <t>FEC_per_household.kWh.LV.Res.HH.Thermal.SH.ConvElc.SC.AC.Elec</t>
  </si>
  <si>
    <t>FEC_per_household.kWh.LV.Res.HH.Thermal.SH.ConvElc.WH</t>
  </si>
  <si>
    <t>FEC_per_household.kWh.LV.Res.HH.Thermal.SH.ConvElc.WH.LPG.NoSolar.LPG</t>
  </si>
  <si>
    <t>FEC_per_household.kWh.LV.Res.HH.Thermal.SH.ConvElc.WH.LPG.Solar</t>
  </si>
  <si>
    <t>FEC_per_household.kWh.LV.Res.HH.Thermal.SH.ConvElc.WH.LPG.Solar.LPG</t>
  </si>
  <si>
    <t>FEC_per_household.kWh.LV.Res.HH.Thermal.SH.ConvElc.WH.LPG.Solar.Solar</t>
  </si>
  <si>
    <t>FEC_per_household.kWh.LV.Res.HH.Thermal.SH.ConvElc.WH.Elc.NoSolar.Elec</t>
  </si>
  <si>
    <t>FEC_per_household.kWh.LV.Res.HH.Thermal.SH.ConvElc.WH.Elc.Solar</t>
  </si>
  <si>
    <t>FEC_per_household.kWh.LV.Res.HH.Thermal.SH.ConvElc.WH.Elc.Solar.Elec</t>
  </si>
  <si>
    <t>FEC_per_household.kWh.LV.Res.HH.Thermal.SH.ConvElc.WH.Elc.Solar.Solar</t>
  </si>
  <si>
    <t>FEC_per_household.kWh.LV.Res.HH.Thermal.SH.ConvElc.CO</t>
  </si>
  <si>
    <t>FEC_per_household.kWh.LV.Res.HH.Thermal.SH.ConvElc.CO.LPG.LPG</t>
  </si>
  <si>
    <t>FEC_per_household.kWh.LV.Res.HH.Thermal.SH.ConvElc.CO.Elc.Elec</t>
  </si>
  <si>
    <t>LV - Thermal energy service per household (detailed structure)</t>
  </si>
  <si>
    <t>TES_per_household.kWh.LV.Res.HH.Thermal.SH.Solids</t>
  </si>
  <si>
    <t>TES_per_household.kWh.LV.Res.HH.Thermal.SH.Solids.SH</t>
  </si>
  <si>
    <t>TES_per_household.kWh.LV.Res.HH.Thermal.SH.Solids.SH.Solids</t>
  </si>
  <si>
    <t>TES_per_household.kWh.LV.Res.HH.Thermal.SH.Solids.SH.Elec</t>
  </si>
  <si>
    <t>TES_per_household.kWh.LV.Res.HH.Thermal.SH.Solids.SC</t>
  </si>
  <si>
    <t>TES_per_household.kWh.LV.Res.HH.Thermal.SH.Solids.SC.AC.Elec</t>
  </si>
  <si>
    <t>TES_per_household.kWh.LV.Res.HH.Thermal.SH.Solids.WH</t>
  </si>
  <si>
    <t>TES_per_household.kWh.LV.Res.HH.Thermal.SH.Solids.WH.Solids.NoSolar.Solids</t>
  </si>
  <si>
    <t>TES_per_household.kWh.LV.Res.HH.Thermal.SH.Solids.WH.LPG.NoSolar.LPG</t>
  </si>
  <si>
    <t>TES_per_household.kWh.LV.Res.HH.Thermal.SH.Solids.WH.LPG.Solar</t>
  </si>
  <si>
    <t>TES_per_household.kWh.LV.Res.HH.Thermal.SH.Solids.WH.LPG.Solar.LPG</t>
  </si>
  <si>
    <t>TES_per_household.kWh.LV.Res.HH.Thermal.SH.Solids.WH.LPG.Solar.Solar</t>
  </si>
  <si>
    <t>TES_per_household.kWh.LV.Res.HH.Thermal.SH.Solids.WH.Elc.NoSolar.Elec</t>
  </si>
  <si>
    <t>TES_per_household.kWh.LV.Res.HH.Thermal.SH.Solids.WH.Elc.Solar</t>
  </si>
  <si>
    <t>TES_per_household.kWh.LV.Res.HH.Thermal.SH.Solids.WH.Elc.Solar.Elec</t>
  </si>
  <si>
    <t>TES_per_household.kWh.LV.Res.HH.Thermal.SH.Solids.WH.Elc.Solar.Solar</t>
  </si>
  <si>
    <t>TES_per_household.kWh.LV.Res.HH.Thermal.SH.Solids.CO</t>
  </si>
  <si>
    <t>TES_per_household.kWh.LV.Res.HH.Thermal.SH.Solids.CO.Solids.Solids</t>
  </si>
  <si>
    <t>TES_per_household.kWh.LV.Res.HH.Thermal.SH.Solids.CO.LPG.LPG</t>
  </si>
  <si>
    <t>TES_per_household.kWh.LV.Res.HH.Thermal.SH.Solids.CO.Elc.Elec</t>
  </si>
  <si>
    <t>TES_per_household.kWh.LV.Res.HH.Thermal.SH.LPG</t>
  </si>
  <si>
    <t>TES_per_household.kWh.LV.Res.HH.Thermal.SH.LPG.SH</t>
  </si>
  <si>
    <t>TES_per_household.kWh.LV.Res.HH.Thermal.SH.LPG.SH.LPG</t>
  </si>
  <si>
    <t>TES_per_household.kWh.LV.Res.HH.Thermal.SH.LPG.SH.Elec</t>
  </si>
  <si>
    <t>TES_per_household.kWh.LV.Res.HH.Thermal.SH.LPG.SC</t>
  </si>
  <si>
    <t>TES_per_household.kWh.LV.Res.HH.Thermal.SH.LPG.SC.AC.Elec</t>
  </si>
  <si>
    <t>TES_per_household.kWh.LV.Res.HH.Thermal.SH.LPG.WH</t>
  </si>
  <si>
    <t>TES_per_household.kWh.LV.Res.HH.Thermal.SH.LPG.WH.LPG.NoSolar.LPG</t>
  </si>
  <si>
    <t>TES_per_household.kWh.LV.Res.HH.Thermal.SH.LPG.WH.LPG.Solar</t>
  </si>
  <si>
    <t>TES_per_household.kWh.LV.Res.HH.Thermal.SH.LPG.WH.LPG.Solar.LPG</t>
  </si>
  <si>
    <t>TES_per_household.kWh.LV.Res.HH.Thermal.SH.LPG.WH.LPG.Solar.Solar</t>
  </si>
  <si>
    <t>TES_per_household.kWh.LV.Res.HH.Thermal.SH.LPG.WH.Elc.NoSolar.Elec</t>
  </si>
  <si>
    <t>TES_per_household.kWh.LV.Res.HH.Thermal.SH.LPG.WH.Elc.Solar</t>
  </si>
  <si>
    <t>TES_per_household.kWh.LV.Res.HH.Thermal.SH.LPG.WH.Elc.Solar.Elec</t>
  </si>
  <si>
    <t>TES_per_household.kWh.LV.Res.HH.Thermal.SH.LPG.WH.Elc.Solar.Solar</t>
  </si>
  <si>
    <t>TES_per_household.kWh.LV.Res.HH.Thermal.SH.LPG.CO</t>
  </si>
  <si>
    <t>TES_per_household.kWh.LV.Res.HH.Thermal.SH.LPG.CO.LPG.LPG</t>
  </si>
  <si>
    <t>TES_per_household.kWh.LV.Res.HH.Thermal.SH.LPG.CO.Elc.Elec</t>
  </si>
  <si>
    <t>TES_per_household.kWh.LV.Res.HH.Thermal.SH.Oil</t>
  </si>
  <si>
    <t>TES_per_household.kWh.LV.Res.HH.Thermal.SH.Oil.SH</t>
  </si>
  <si>
    <t>TES_per_household.kWh.LV.Res.HH.Thermal.SH.Oil.SH.Oil</t>
  </si>
  <si>
    <t>TES_per_household.kWh.LV.Res.HH.Thermal.SH.Oil.SH.Elec</t>
  </si>
  <si>
    <t>TES_per_household.kWh.LV.Res.HH.Thermal.SH.Oil.SC</t>
  </si>
  <si>
    <t>TES_per_household.kWh.LV.Res.HH.Thermal.SH.Oil.SC.AC.Elec</t>
  </si>
  <si>
    <t>TES_per_household.kWh.LV.Res.HH.Thermal.SH.Oil.WH</t>
  </si>
  <si>
    <t>TES_per_household.kWh.LV.Res.HH.Thermal.SH.Oil.WH.Oil.NoSolar.Oil</t>
  </si>
  <si>
    <t>TES_per_household.kWh.LV.Res.HH.Thermal.SH.Oil.WH.Oil.Solar</t>
  </si>
  <si>
    <t>TES_per_household.kWh.LV.Res.HH.Thermal.SH.Oil.WH.Oil.Solar.Oil</t>
  </si>
  <si>
    <t>TES_per_household.kWh.LV.Res.HH.Thermal.SH.Oil.WH.Oil.Solar.Solar</t>
  </si>
  <si>
    <t>TES_per_household.kWh.LV.Res.HH.Thermal.SH.Oil.WH.Elc.NoSolar.Elec</t>
  </si>
  <si>
    <t>TES_per_household.kWh.LV.Res.HH.Thermal.SH.Oil.WH.Elc.Solar</t>
  </si>
  <si>
    <t>TES_per_household.kWh.LV.Res.HH.Thermal.SH.Oil.WH.Elc.Solar.Elec</t>
  </si>
  <si>
    <t>TES_per_household.kWh.LV.Res.HH.Thermal.SH.Oil.WH.Elc.Solar.Solar</t>
  </si>
  <si>
    <t>TES_per_household.kWh.LV.Res.HH.Thermal.SH.Oil.CO</t>
  </si>
  <si>
    <t>TES_per_household.kWh.LV.Res.HH.Thermal.SH.Oil.CO.LPG.LPG</t>
  </si>
  <si>
    <t>TES_per_household.kWh.LV.Res.HH.Thermal.SH.Oil.CO.Elc.Elec</t>
  </si>
  <si>
    <t>TES_per_household.kWh.LV.Res.HH.Thermal.SH.Gas</t>
  </si>
  <si>
    <t>TES_per_household.kWh.LV.Res.HH.Thermal.SH.Gas.SH</t>
  </si>
  <si>
    <t>TES_per_household.kWh.LV.Res.HH.Thermal.SH.Gas.SH.Gas</t>
  </si>
  <si>
    <t>TES_per_household.kWh.LV.Res.HH.Thermal.SH.Gas.SH.Elec</t>
  </si>
  <si>
    <t>TES_per_household.kWh.LV.Res.HH.Thermal.SH.Gas.SC</t>
  </si>
  <si>
    <t>TES_per_household.kWh.LV.Res.HH.Thermal.SH.Gas.SC.AC.Elec</t>
  </si>
  <si>
    <t>TES_per_household.kWh.LV.Res.HH.Thermal.SH.Gas.WH</t>
  </si>
  <si>
    <t>TES_per_household.kWh.LV.Res.HH.Thermal.SH.Gas.WH.Gas.NoSolar.Gas</t>
  </si>
  <si>
    <t>TES_per_household.kWh.LV.Res.HH.Thermal.SH.Gas.WH.Gas.Solar</t>
  </si>
  <si>
    <t>TES_per_household.kWh.LV.Res.HH.Thermal.SH.Gas.WH.Gas.Solar.Gas</t>
  </si>
  <si>
    <t>TES_per_household.kWh.LV.Res.HH.Thermal.SH.Gas.WH.Gas.Solar.Solar</t>
  </si>
  <si>
    <t>TES_per_household.kWh.LV.Res.HH.Thermal.SH.Gas.WH.Elc.NoSolar.Elec</t>
  </si>
  <si>
    <t>TES_per_household.kWh.LV.Res.HH.Thermal.SH.Gas.WH.Elc.Solar</t>
  </si>
  <si>
    <t>TES_per_household.kWh.LV.Res.HH.Thermal.SH.Gas.WH.Elc.Solar.Elec</t>
  </si>
  <si>
    <t>TES_per_household.kWh.LV.Res.HH.Thermal.SH.Gas.WH.Elc.Solar.Solar</t>
  </si>
  <si>
    <t>TES_per_household.kWh.LV.Res.HH.Thermal.SH.Gas.CO</t>
  </si>
  <si>
    <t>TES_per_household.kWh.LV.Res.HH.Thermal.SH.Gas.CO.Gas.Gas</t>
  </si>
  <si>
    <t>TES_per_household.kWh.LV.Res.HH.Thermal.SH.Gas.CO.Elc.Elec</t>
  </si>
  <si>
    <t>TES_per_household.kWh.LV.Res.HH.Thermal.SH.Biomass</t>
  </si>
  <si>
    <t>TES_per_household.kWh.LV.Res.HH.Thermal.SH.Biomass.SH</t>
  </si>
  <si>
    <t>TES_per_household.kWh.LV.Res.HH.Thermal.SH.Biomass.SH.Biomass</t>
  </si>
  <si>
    <t>TES_per_household.kWh.LV.Res.HH.Thermal.SH.Biomass.SH.Elec</t>
  </si>
  <si>
    <t>TES_per_household.kWh.LV.Res.HH.Thermal.SH.Biomass.SC</t>
  </si>
  <si>
    <t>TES_per_household.kWh.LV.Res.HH.Thermal.SH.Biomass.SC.AC.Elec</t>
  </si>
  <si>
    <t>TES_per_household.kWh.LV.Res.HH.Thermal.SH.Biomass.WH</t>
  </si>
  <si>
    <t>TES_per_household.kWh.LV.Res.HH.Thermal.SH.Biomass.WH.Biomass.NoSolar.Biomass</t>
  </si>
  <si>
    <t>TES_per_household.kWh.LV.Res.HH.Thermal.SH.Biomass.WH.Biomass.Solar</t>
  </si>
  <si>
    <t>TES_per_household.kWh.LV.Res.HH.Thermal.SH.Biomass.WH.Biomass.Solar.Biomass</t>
  </si>
  <si>
    <t>TES_per_household.kWh.LV.Res.HH.Thermal.SH.Biomass.WH.Biomass.Solar.Solar</t>
  </si>
  <si>
    <t>TES_per_household.kWh.LV.Res.HH.Thermal.SH.Biomass.WH.LPG.NoSolar.LPG</t>
  </si>
  <si>
    <t>TES_per_household.kWh.LV.Res.HH.Thermal.SH.Biomass.WH.LPG.Solar</t>
  </si>
  <si>
    <t>TES_per_household.kWh.LV.Res.HH.Thermal.SH.Biomass.WH.LPG.Solar.LPG</t>
  </si>
  <si>
    <t>TES_per_household.kWh.LV.Res.HH.Thermal.SH.Biomass.WH.LPG.Solar.Solar</t>
  </si>
  <si>
    <t>TES_per_household.kWh.LV.Res.HH.Thermal.SH.Biomass.WH.Elc.NoSolar.Elec</t>
  </si>
  <si>
    <t>TES_per_household.kWh.LV.Res.HH.Thermal.SH.Biomass.WH.Elc.Solar</t>
  </si>
  <si>
    <t>TES_per_household.kWh.LV.Res.HH.Thermal.SH.Biomass.WH.Elc.Solar.Elec</t>
  </si>
  <si>
    <t>TES_per_household.kWh.LV.Res.HH.Thermal.SH.Biomass.WH.Elc.Solar.Solar</t>
  </si>
  <si>
    <t>TES_per_household.kWh.LV.Res.HH.Thermal.SH.Biomass.CO</t>
  </si>
  <si>
    <t>TES_per_household.kWh.LV.Res.HH.Thermal.SH.Biomass.CO.Biomass.Biomass</t>
  </si>
  <si>
    <t>TES_per_household.kWh.LV.Res.HH.Thermal.SH.Biomass.CO.LPG.LPG</t>
  </si>
  <si>
    <t>TES_per_household.kWh.LV.Res.HH.Thermal.SH.Biomass.CO.Elc.Elec</t>
  </si>
  <si>
    <t>TES_per_household.kWh.LV.Res.HH.Thermal.SH.Geo</t>
  </si>
  <si>
    <t>TES_per_household.kWh.LV.Res.HH.Thermal.SH.Geo.SH</t>
  </si>
  <si>
    <t>TES_per_household.kWh.LV.Res.HH.Thermal.SH.Geo.SH.Geo</t>
  </si>
  <si>
    <t>TES_per_household.kWh.LV.Res.HH.Thermal.SH.Geo.SH.Elec</t>
  </si>
  <si>
    <t>TES_per_household.kWh.LV.Res.HH.Thermal.SH.Geo.SC</t>
  </si>
  <si>
    <t>TES_per_household.kWh.LV.Res.HH.Thermal.SH.Geo.SC.AC.Elec</t>
  </si>
  <si>
    <t>TES_per_household.kWh.LV.Res.HH.Thermal.SH.Geo.WH</t>
  </si>
  <si>
    <t>TES_per_household.kWh.LV.Res.HH.Thermal.SH.Geo.WH.Geo.NoSolar.Geo</t>
  </si>
  <si>
    <t>TES_per_household.kWh.LV.Res.HH.Thermal.SH.Geo.WH.Geo.Solar</t>
  </si>
  <si>
    <t>TES_per_household.kWh.LV.Res.HH.Thermal.SH.Geo.WH.Geo.Solar.Geo</t>
  </si>
  <si>
    <t>TES_per_household.kWh.LV.Res.HH.Thermal.SH.Geo.WH.Geo.Solar.Solar</t>
  </si>
  <si>
    <t>TES_per_household.kWh.LV.Res.HH.Thermal.SH.Geo.WH.Elc.NoSolar.Elec</t>
  </si>
  <si>
    <t>TES_per_household.kWh.LV.Res.HH.Thermal.SH.Geo.WH.Elc.Solar</t>
  </si>
  <si>
    <t>TES_per_household.kWh.LV.Res.HH.Thermal.SH.Geo.WH.Elc.Solar.Elec</t>
  </si>
  <si>
    <t>TES_per_household.kWh.LV.Res.HH.Thermal.SH.Geo.WH.Elc.Solar.Solar</t>
  </si>
  <si>
    <t>TES_per_household.kWh.LV.Res.HH.Thermal.SH.Geo.CO</t>
  </si>
  <si>
    <t>TES_per_household.kWh.LV.Res.HH.Thermal.SH.Geo.CO.LPG.LPG</t>
  </si>
  <si>
    <t>TES_per_household.kWh.LV.Res.HH.Thermal.SH.Geo.CO.Elc.Elec</t>
  </si>
  <si>
    <t>TES_per_household.kWh.LV.Res.HH.Thermal.SH.DistrHeat</t>
  </si>
  <si>
    <t>TES_per_household.kWh.LV.Res.HH.Thermal.SH.DistrHeat.SH</t>
  </si>
  <si>
    <t>TES_per_household.kWh.LV.Res.HH.Thermal.SH.DistrHeat.SH.Steam_Distr</t>
  </si>
  <si>
    <t>TES_per_household.kWh.LV.Res.HH.Thermal.SH.DistrHeat.SH.Elec</t>
  </si>
  <si>
    <t>TES_per_household.kWh.LV.Res.HH.Thermal.SH.DistrHeat.SC</t>
  </si>
  <si>
    <t>TES_per_household.kWh.LV.Res.HH.Thermal.SH.DistrHeat.SC.AC.Elec</t>
  </si>
  <si>
    <t>TES_per_household.kWh.LV.Res.HH.Thermal.SH.DistrHeat.WH</t>
  </si>
  <si>
    <t>TES_per_household.kWh.LV.Res.HH.Thermal.SH.DistrHeat.WH.DistrHeat.NoSolar.Steam_Distr</t>
  </si>
  <si>
    <t>TES_per_household.kWh.LV.Res.HH.Thermal.SH.DistrHeat.WH.DistrHeat.Solar</t>
  </si>
  <si>
    <t>TES_per_household.kWh.LV.Res.HH.Thermal.SH.DistrHeat.WH.DistrHeat.Solar.Steam_Distr</t>
  </si>
  <si>
    <t>TES_per_household.kWh.LV.Res.HH.Thermal.SH.DistrHeat.WH.DistrHeat.Solar.Solar</t>
  </si>
  <si>
    <t>TES_per_household.kWh.LV.Res.HH.Thermal.SH.DistrHeat.WH.Elc.NoSolar.Elec</t>
  </si>
  <si>
    <t>TES_per_household.kWh.LV.Res.HH.Thermal.SH.DistrHeat.WH.Elc.Solar</t>
  </si>
  <si>
    <t>TES_per_household.kWh.LV.Res.HH.Thermal.SH.DistrHeat.WH.Elc.Solar.Elec</t>
  </si>
  <si>
    <t>TES_per_household.kWh.LV.Res.HH.Thermal.SH.DistrHeat.WH.Elc.Solar.Solar</t>
  </si>
  <si>
    <t>TES_per_household.kWh.LV.Res.HH.Thermal.SH.DistrHeat.CO</t>
  </si>
  <si>
    <t>TES_per_household.kWh.LV.Res.HH.Thermal.SH.DistrHeat.CO.LPG.LPG</t>
  </si>
  <si>
    <t>TES_per_household.kWh.LV.Res.HH.Thermal.SH.DistrHeat.CO.Elc.Elec</t>
  </si>
  <si>
    <t>TES_per_household.kWh.LV.Res.HH.Thermal.SH.AdvElc</t>
  </si>
  <si>
    <t>TES_per_household.kWh.LV.Res.HH.Thermal.SH.AdvElc.SH</t>
  </si>
  <si>
    <t>TES_per_household.kWh.LV.Res.HH.Thermal.SH.AdvElc.SH.Elec</t>
  </si>
  <si>
    <t>TES_per_household.kWh.LV.Res.HH.Thermal.SH.AdvElc.SC</t>
  </si>
  <si>
    <t>TES_per_household.kWh.LV.Res.HH.Thermal.SH.AdvElc.SC.AC.Elec</t>
  </si>
  <si>
    <t>TES_per_household.kWh.LV.Res.HH.Thermal.SH.AdvElc.WH</t>
  </si>
  <si>
    <t>TES_per_household.kWh.LV.Res.HH.Thermal.SH.AdvElc.WH.LPG.NoSolar.LPG</t>
  </si>
  <si>
    <t>TES_per_household.kWh.LV.Res.HH.Thermal.SH.AdvElc.WH.LPG.Solar</t>
  </si>
  <si>
    <t>TES_per_household.kWh.LV.Res.HH.Thermal.SH.AdvElc.WH.LPG.Solar.LPG</t>
  </si>
  <si>
    <t>TES_per_household.kWh.LV.Res.HH.Thermal.SH.AdvElc.WH.LPG.Solar.Solar</t>
  </si>
  <si>
    <t>TES_per_household.kWh.LV.Res.HH.Thermal.SH.AdvElc.WH.Elc.NoSolar.Elec</t>
  </si>
  <si>
    <t>TES_per_household.kWh.LV.Res.HH.Thermal.SH.AdvElc.WH.Elc.Solar</t>
  </si>
  <si>
    <t>TES_per_household.kWh.LV.Res.HH.Thermal.SH.AdvElc.WH.Elc.Solar.Elec</t>
  </si>
  <si>
    <t>TES_per_household.kWh.LV.Res.HH.Thermal.SH.AdvElc.WH.Elc.Solar.Solar</t>
  </si>
  <si>
    <t>TES_per_household.kWh.LV.Res.HH.Thermal.SH.AdvElc.CO</t>
  </si>
  <si>
    <t>TES_per_household.kWh.LV.Res.HH.Thermal.SH.AdvElc.CO.LPG.LPG</t>
  </si>
  <si>
    <t>TES_per_household.kWh.LV.Res.HH.Thermal.SH.AdvElc.CO.Elc.Elec</t>
  </si>
  <si>
    <t>TES_per_household.kWh.LV.Res.HH.Thermal.SH.ConvElc</t>
  </si>
  <si>
    <t>TES_per_household.kWh.LV.Res.HH.Thermal.SH.ConvElc.SH</t>
  </si>
  <si>
    <t>TES_per_household.kWh.LV.Res.HH.Thermal.SH.ConvElc.SH.Elec</t>
  </si>
  <si>
    <t>TES_per_household.kWh.LV.Res.HH.Thermal.SH.ConvElc.SC</t>
  </si>
  <si>
    <t>TES_per_household.kWh.LV.Res.HH.Thermal.SH.ConvElc.SC.AC.Elec</t>
  </si>
  <si>
    <t>TES_per_household.kWh.LV.Res.HH.Thermal.SH.ConvElc.WH</t>
  </si>
  <si>
    <t>TES_per_household.kWh.LV.Res.HH.Thermal.SH.ConvElc.WH.LPG.NoSolar.LPG</t>
  </si>
  <si>
    <t>TES_per_household.kWh.LV.Res.HH.Thermal.SH.ConvElc.WH.LPG.Solar</t>
  </si>
  <si>
    <t>TES_per_household.kWh.LV.Res.HH.Thermal.SH.ConvElc.WH.LPG.Solar.LPG</t>
  </si>
  <si>
    <t>TES_per_household.kWh.LV.Res.HH.Thermal.SH.ConvElc.WH.LPG.Solar.Solar</t>
  </si>
  <si>
    <t>TES_per_household.kWh.LV.Res.HH.Thermal.SH.ConvElc.WH.Elc.NoSolar.Elec</t>
  </si>
  <si>
    <t>TES_per_household.kWh.LV.Res.HH.Thermal.SH.ConvElc.WH.Elc.Solar</t>
  </si>
  <si>
    <t>TES_per_household.kWh.LV.Res.HH.Thermal.SH.ConvElc.WH.Elc.Solar.Elec</t>
  </si>
  <si>
    <t>TES_per_household.kWh.LV.Res.HH.Thermal.SH.ConvElc.WH.Elc.Solar.Solar</t>
  </si>
  <si>
    <t>TES_per_household.kWh.LV.Res.HH.Thermal.SH.ConvElc.CO</t>
  </si>
  <si>
    <t>TES_per_household.kWh.LV.Res.HH.Thermal.SH.ConvElc.CO.LPG.LPG</t>
  </si>
  <si>
    <t>TES_per_household.kWh.LV.Res.HH.Thermal.SH.ConvElc.CO.Elc.Elec</t>
  </si>
  <si>
    <t>LV - CO2 emissions per household (detailed structure)</t>
  </si>
  <si>
    <t>EMI_per_household.kgCO2.LV.Res.HH.Thermal.SH.Solids</t>
  </si>
  <si>
    <t>EMI_per_household.kgCO2.LV.Res.HH.Thermal.SH.Solids.SH</t>
  </si>
  <si>
    <t>EMI_per_household.kgCO2.LV.Res.HH.Thermal.SH.Solids.SH.Solids</t>
  </si>
  <si>
    <t>EMI_per_household.kgCO2.LV.Res.HH.Thermal.SH.Solids.SH.Elec</t>
  </si>
  <si>
    <t>EMI_per_household.kgCO2.LV.Res.HH.Thermal.SH.Solids.SC</t>
  </si>
  <si>
    <t>EMI_per_household.kgCO2.LV.Res.HH.Thermal.SH.Solids.SC.AC.Elec</t>
  </si>
  <si>
    <t>EMI_per_household.kgCO2.LV.Res.HH.Thermal.SH.Solids.WH</t>
  </si>
  <si>
    <t>EMI_per_household.kgCO2.LV.Res.HH.Thermal.SH.Solids.WH.Solids.NoSolar.Solids</t>
  </si>
  <si>
    <t>EMI_per_household.kgCO2.LV.Res.HH.Thermal.SH.Solids.WH.LPG.NoSolar.LPG</t>
  </si>
  <si>
    <t>EMI_per_household.kgCO2.LV.Res.HH.Thermal.SH.Solids.WH.LPG.Solar</t>
  </si>
  <si>
    <t>EMI_per_household.kgCO2.LV.Res.HH.Thermal.SH.Solids.WH.LPG.Solar.LPG</t>
  </si>
  <si>
    <t>EMI_per_household.kgCO2.LV.Res.HH.Thermal.SH.Solids.WH.LPG.Solar.Solar</t>
  </si>
  <si>
    <t>EMI_per_household.kgCO2.LV.Res.HH.Thermal.SH.Solids.WH.Elc.NoSolar.Elec</t>
  </si>
  <si>
    <t>EMI_per_household.kgCO2.LV.Res.HH.Thermal.SH.Solids.WH.Elc.Solar</t>
  </si>
  <si>
    <t>EMI_per_household.kgCO2.LV.Res.HH.Thermal.SH.Solids.WH.Elc.Solar.Elec</t>
  </si>
  <si>
    <t>EMI_per_household.kgCO2.LV.Res.HH.Thermal.SH.Solids.WH.Elc.Solar.Solar</t>
  </si>
  <si>
    <t>EMI_per_household.kgCO2.LV.Res.HH.Thermal.SH.Solids.CO</t>
  </si>
  <si>
    <t>EMI_per_household.kgCO2.LV.Res.HH.Thermal.SH.Solids.CO.Solids.Solids</t>
  </si>
  <si>
    <t>EMI_per_household.kgCO2.LV.Res.HH.Thermal.SH.Solids.CO.LPG.LPG</t>
  </si>
  <si>
    <t>EMI_per_household.kgCO2.LV.Res.HH.Thermal.SH.Solids.CO.Elc.Elec</t>
  </si>
  <si>
    <t>EMI_per_household.kgCO2.LV.Res.HH.Thermal.SH.LPG</t>
  </si>
  <si>
    <t>EMI_per_household.kgCO2.LV.Res.HH.Thermal.SH.LPG.SH</t>
  </si>
  <si>
    <t>EMI_per_household.kgCO2.LV.Res.HH.Thermal.SH.LPG.SH.LPG</t>
  </si>
  <si>
    <t>EMI_per_household.kgCO2.LV.Res.HH.Thermal.SH.LPG.SH.Elec</t>
  </si>
  <si>
    <t>EMI_per_household.kgCO2.LV.Res.HH.Thermal.SH.LPG.SC</t>
  </si>
  <si>
    <t>EMI_per_household.kgCO2.LV.Res.HH.Thermal.SH.LPG.SC.AC.Elec</t>
  </si>
  <si>
    <t>EMI_per_household.kgCO2.LV.Res.HH.Thermal.SH.LPG.WH</t>
  </si>
  <si>
    <t>EMI_per_household.kgCO2.LV.Res.HH.Thermal.SH.LPG.WH.LPG.NoSolar.LPG</t>
  </si>
  <si>
    <t>EMI_per_household.kgCO2.LV.Res.HH.Thermal.SH.LPG.WH.LPG.Solar</t>
  </si>
  <si>
    <t>EMI_per_household.kgCO2.LV.Res.HH.Thermal.SH.LPG.WH.LPG.Solar.LPG</t>
  </si>
  <si>
    <t>EMI_per_household.kgCO2.LV.Res.HH.Thermal.SH.LPG.WH.LPG.Solar.Solar</t>
  </si>
  <si>
    <t>EMI_per_household.kgCO2.LV.Res.HH.Thermal.SH.LPG.WH.Elc.NoSolar.Elec</t>
  </si>
  <si>
    <t>EMI_per_household.kgCO2.LV.Res.HH.Thermal.SH.LPG.WH.Elc.Solar</t>
  </si>
  <si>
    <t>EMI_per_household.kgCO2.LV.Res.HH.Thermal.SH.LPG.WH.Elc.Solar.Elec</t>
  </si>
  <si>
    <t>EMI_per_household.kgCO2.LV.Res.HH.Thermal.SH.LPG.WH.Elc.Solar.Solar</t>
  </si>
  <si>
    <t>EMI_per_household.kgCO2.LV.Res.HH.Thermal.SH.LPG.CO</t>
  </si>
  <si>
    <t>EMI_per_household.kgCO2.LV.Res.HH.Thermal.SH.LPG.CO.LPG.LPG</t>
  </si>
  <si>
    <t>EMI_per_household.kgCO2.LV.Res.HH.Thermal.SH.LPG.CO.Elc.Elec</t>
  </si>
  <si>
    <t>EMI_per_household.kgCO2.LV.Res.HH.Thermal.SH.Oil</t>
  </si>
  <si>
    <t>EMI_per_household.kgCO2.LV.Res.HH.Thermal.SH.Oil.SH</t>
  </si>
  <si>
    <t>EMI_per_household.kgCO2.LV.Res.HH.Thermal.SH.Oil.SH.Oil</t>
  </si>
  <si>
    <t>EMI_per_household.kgCO2.LV.Res.HH.Thermal.SH.Oil.SH.Elec</t>
  </si>
  <si>
    <t>EMI_per_household.kgCO2.LV.Res.HH.Thermal.SH.Oil.SC</t>
  </si>
  <si>
    <t>EMI_per_household.kgCO2.LV.Res.HH.Thermal.SH.Oil.SC.AC.Elec</t>
  </si>
  <si>
    <t>EMI_per_household.kgCO2.LV.Res.HH.Thermal.SH.Oil.WH</t>
  </si>
  <si>
    <t>EMI_per_household.kgCO2.LV.Res.HH.Thermal.SH.Oil.WH.Oil.NoSolar.Oil</t>
  </si>
  <si>
    <t>EMI_per_household.kgCO2.LV.Res.HH.Thermal.SH.Oil.WH.Oil.Solar</t>
  </si>
  <si>
    <t>EMI_per_household.kgCO2.LV.Res.HH.Thermal.SH.Oil.WH.Oil.Solar.Oil</t>
  </si>
  <si>
    <t>EMI_per_household.kgCO2.LV.Res.HH.Thermal.SH.Oil.WH.Oil.Solar.Solar</t>
  </si>
  <si>
    <t>EMI_per_household.kgCO2.LV.Res.HH.Thermal.SH.Oil.WH.Elc.NoSolar.Elec</t>
  </si>
  <si>
    <t>EMI_per_household.kgCO2.LV.Res.HH.Thermal.SH.Oil.WH.Elc.Solar</t>
  </si>
  <si>
    <t>EMI_per_household.kgCO2.LV.Res.HH.Thermal.SH.Oil.WH.Elc.Solar.Elec</t>
  </si>
  <si>
    <t>EMI_per_household.kgCO2.LV.Res.HH.Thermal.SH.Oil.WH.Elc.Solar.Solar</t>
  </si>
  <si>
    <t>EMI_per_household.kgCO2.LV.Res.HH.Thermal.SH.Oil.CO</t>
  </si>
  <si>
    <t>EMI_per_household.kgCO2.LV.Res.HH.Thermal.SH.Oil.CO.LPG.LPG</t>
  </si>
  <si>
    <t>EMI_per_household.kgCO2.LV.Res.HH.Thermal.SH.Oil.CO.Elc.Elec</t>
  </si>
  <si>
    <t>EMI_per_household.kgCO2.LV.Res.HH.Thermal.SH.Gas</t>
  </si>
  <si>
    <t>EMI_per_household.kgCO2.LV.Res.HH.Thermal.SH.Gas.SH</t>
  </si>
  <si>
    <t>EMI_per_household.kgCO2.LV.Res.HH.Thermal.SH.Gas.SH.Gas</t>
  </si>
  <si>
    <t>EMI_per_household.kgCO2.LV.Res.HH.Thermal.SH.Gas.SH.Elec</t>
  </si>
  <si>
    <t>EMI_per_household.kgCO2.LV.Res.HH.Thermal.SH.Gas.SC</t>
  </si>
  <si>
    <t>EMI_per_household.kgCO2.LV.Res.HH.Thermal.SH.Gas.SC.AC.Elec</t>
  </si>
  <si>
    <t>EMI_per_household.kgCO2.LV.Res.HH.Thermal.SH.Gas.WH</t>
  </si>
  <si>
    <t>EMI_per_household.kgCO2.LV.Res.HH.Thermal.SH.Gas.WH.Gas.NoSolar.Gas</t>
  </si>
  <si>
    <t>EMI_per_household.kgCO2.LV.Res.HH.Thermal.SH.Gas.WH.Gas.Solar</t>
  </si>
  <si>
    <t>EMI_per_household.kgCO2.LV.Res.HH.Thermal.SH.Gas.WH.Gas.Solar.Gas</t>
  </si>
  <si>
    <t>EMI_per_household.kgCO2.LV.Res.HH.Thermal.SH.Gas.WH.Gas.Solar.Solar</t>
  </si>
  <si>
    <t>EMI_per_household.kgCO2.LV.Res.HH.Thermal.SH.Gas.WH.Elc.NoSolar.Elec</t>
  </si>
  <si>
    <t>EMI_per_household.kgCO2.LV.Res.HH.Thermal.SH.Gas.WH.Elc.Solar</t>
  </si>
  <si>
    <t>EMI_per_household.kgCO2.LV.Res.HH.Thermal.SH.Gas.WH.Elc.Solar.Elec</t>
  </si>
  <si>
    <t>EMI_per_household.kgCO2.LV.Res.HH.Thermal.SH.Gas.WH.Elc.Solar.Solar</t>
  </si>
  <si>
    <t>EMI_per_household.kgCO2.LV.Res.HH.Thermal.SH.Gas.CO</t>
  </si>
  <si>
    <t>EMI_per_household.kgCO2.LV.Res.HH.Thermal.SH.Gas.CO.Gas.Gas</t>
  </si>
  <si>
    <t>EMI_per_household.kgCO2.LV.Res.HH.Thermal.SH.Gas.CO.Elc.Elec</t>
  </si>
  <si>
    <t>EMI_per_household.kgCO2.LV.Res.HH.Thermal.SH.Biomass</t>
  </si>
  <si>
    <t>EMI_per_household.kgCO2.LV.Res.HH.Thermal.SH.Biomass.SH</t>
  </si>
  <si>
    <t>EMI_per_household.kgCO2.LV.Res.HH.Thermal.SH.Biomass.SH.Biomass</t>
  </si>
  <si>
    <t>EMI_per_household.kgCO2.LV.Res.HH.Thermal.SH.Biomass.SH.Elec</t>
  </si>
  <si>
    <t>EMI_per_household.kgCO2.LV.Res.HH.Thermal.SH.Biomass.SC</t>
  </si>
  <si>
    <t>EMI_per_household.kgCO2.LV.Res.HH.Thermal.SH.Biomass.SC.AC.Elec</t>
  </si>
  <si>
    <t>EMI_per_household.kgCO2.LV.Res.HH.Thermal.SH.Biomass.WH</t>
  </si>
  <si>
    <t>EMI_per_household.kgCO2.LV.Res.HH.Thermal.SH.Biomass.WH.Biomass.NoSolar.Biomass</t>
  </si>
  <si>
    <t>EMI_per_household.kgCO2.LV.Res.HH.Thermal.SH.Biomass.WH.Biomass.Solar</t>
  </si>
  <si>
    <t>EMI_per_household.kgCO2.LV.Res.HH.Thermal.SH.Biomass.WH.Biomass.Solar.Biomass</t>
  </si>
  <si>
    <t>EMI_per_household.kgCO2.LV.Res.HH.Thermal.SH.Biomass.WH.Biomass.Solar.Solar</t>
  </si>
  <si>
    <t>EMI_per_household.kgCO2.LV.Res.HH.Thermal.SH.Biomass.WH.LPG.NoSolar.LPG</t>
  </si>
  <si>
    <t>EMI_per_household.kgCO2.LV.Res.HH.Thermal.SH.Biomass.WH.LPG.Solar</t>
  </si>
  <si>
    <t>EMI_per_household.kgCO2.LV.Res.HH.Thermal.SH.Biomass.WH.LPG.Solar.LPG</t>
  </si>
  <si>
    <t>EMI_per_household.kgCO2.LV.Res.HH.Thermal.SH.Biomass.WH.LPG.Solar.Solar</t>
  </si>
  <si>
    <t>EMI_per_household.kgCO2.LV.Res.HH.Thermal.SH.Biomass.WH.Elc.NoSolar.Elec</t>
  </si>
  <si>
    <t>EMI_per_household.kgCO2.LV.Res.HH.Thermal.SH.Biomass.WH.Elc.Solar</t>
  </si>
  <si>
    <t>EMI_per_household.kgCO2.LV.Res.HH.Thermal.SH.Biomass.WH.Elc.Solar.Elec</t>
  </si>
  <si>
    <t>EMI_per_household.kgCO2.LV.Res.HH.Thermal.SH.Biomass.WH.Elc.Solar.Solar</t>
  </si>
  <si>
    <t>EMI_per_household.kgCO2.LV.Res.HH.Thermal.SH.Biomass.CO</t>
  </si>
  <si>
    <t>EMI_per_household.kgCO2.LV.Res.HH.Thermal.SH.Biomass.CO.Biomass.Biomass</t>
  </si>
  <si>
    <t>EMI_per_household.kgCO2.LV.Res.HH.Thermal.SH.Biomass.CO.LPG.LPG</t>
  </si>
  <si>
    <t>EMI_per_household.kgCO2.LV.Res.HH.Thermal.SH.Biomass.CO.Elc.Elec</t>
  </si>
  <si>
    <t>EMI_per_household.kgCO2.LV.Res.HH.Thermal.SH.Geo</t>
  </si>
  <si>
    <t>EMI_per_household.kgCO2.LV.Res.HH.Thermal.SH.Geo.SH</t>
  </si>
  <si>
    <t>EMI_per_household.kgCO2.LV.Res.HH.Thermal.SH.Geo.SH.Geo</t>
  </si>
  <si>
    <t>EMI_per_household.kgCO2.LV.Res.HH.Thermal.SH.Geo.SH.Elec</t>
  </si>
  <si>
    <t>EMI_per_household.kgCO2.LV.Res.HH.Thermal.SH.Geo.SC</t>
  </si>
  <si>
    <t>EMI_per_household.kgCO2.LV.Res.HH.Thermal.SH.Geo.SC.AC.Elec</t>
  </si>
  <si>
    <t>EMI_per_household.kgCO2.LV.Res.HH.Thermal.SH.Geo.WH</t>
  </si>
  <si>
    <t>EMI_per_household.kgCO2.LV.Res.HH.Thermal.SH.Geo.WH.Geo.NoSolar.Geo</t>
  </si>
  <si>
    <t>EMI_per_household.kgCO2.LV.Res.HH.Thermal.SH.Geo.WH.Geo.Solar</t>
  </si>
  <si>
    <t>EMI_per_household.kgCO2.LV.Res.HH.Thermal.SH.Geo.WH.Geo.Solar.Geo</t>
  </si>
  <si>
    <t>EMI_per_household.kgCO2.LV.Res.HH.Thermal.SH.Geo.WH.Geo.Solar.Solar</t>
  </si>
  <si>
    <t>EMI_per_household.kgCO2.LV.Res.HH.Thermal.SH.Geo.WH.Elc.NoSolar.Elec</t>
  </si>
  <si>
    <t>EMI_per_household.kgCO2.LV.Res.HH.Thermal.SH.Geo.WH.Elc.Solar</t>
  </si>
  <si>
    <t>EMI_per_household.kgCO2.LV.Res.HH.Thermal.SH.Geo.WH.Elc.Solar.Elec</t>
  </si>
  <si>
    <t>EMI_per_household.kgCO2.LV.Res.HH.Thermal.SH.Geo.WH.Elc.Solar.Solar</t>
  </si>
  <si>
    <t>EMI_per_household.kgCO2.LV.Res.HH.Thermal.SH.Geo.CO</t>
  </si>
  <si>
    <t>EMI_per_household.kgCO2.LV.Res.HH.Thermal.SH.Geo.CO.LPG.LPG</t>
  </si>
  <si>
    <t>EMI_per_household.kgCO2.LV.Res.HH.Thermal.SH.Geo.CO.Elc.Elec</t>
  </si>
  <si>
    <t>EMI_per_household.kgCO2.LV.Res.HH.Thermal.SH.DistrHeat</t>
  </si>
  <si>
    <t>EMI_per_household.kgCO2.LV.Res.HH.Thermal.SH.DistrHeat.SH</t>
  </si>
  <si>
    <t>EMI_per_household.kgCO2.LV.Res.HH.Thermal.SH.DistrHeat.SH.Steam_Distr</t>
  </si>
  <si>
    <t>EMI_per_household.kgCO2.LV.Res.HH.Thermal.SH.DistrHeat.SH.Elec</t>
  </si>
  <si>
    <t>EMI_per_household.kgCO2.LV.Res.HH.Thermal.SH.DistrHeat.SC</t>
  </si>
  <si>
    <t>EMI_per_household.kgCO2.LV.Res.HH.Thermal.SH.DistrHeat.SC.AC.Elec</t>
  </si>
  <si>
    <t>EMI_per_household.kgCO2.LV.Res.HH.Thermal.SH.DistrHeat.WH</t>
  </si>
  <si>
    <t>EMI_per_household.kgCO2.LV.Res.HH.Thermal.SH.DistrHeat.WH.DistrHeat.NoSolar.Steam_Distr</t>
  </si>
  <si>
    <t>EMI_per_household.kgCO2.LV.Res.HH.Thermal.SH.DistrHeat.WH.DistrHeat.Solar</t>
  </si>
  <si>
    <t>EMI_per_household.kgCO2.LV.Res.HH.Thermal.SH.DistrHeat.WH.DistrHeat.Solar.Steam_Distr</t>
  </si>
  <si>
    <t>EMI_per_household.kgCO2.LV.Res.HH.Thermal.SH.DistrHeat.WH.DistrHeat.Solar.Solar</t>
  </si>
  <si>
    <t>EMI_per_household.kgCO2.LV.Res.HH.Thermal.SH.DistrHeat.WH.Elc.NoSolar.Elec</t>
  </si>
  <si>
    <t>EMI_per_household.kgCO2.LV.Res.HH.Thermal.SH.DistrHeat.WH.Elc.Solar</t>
  </si>
  <si>
    <t>EMI_per_household.kgCO2.LV.Res.HH.Thermal.SH.DistrHeat.WH.Elc.Solar.Elec</t>
  </si>
  <si>
    <t>EMI_per_household.kgCO2.LV.Res.HH.Thermal.SH.DistrHeat.WH.Elc.Solar.Solar</t>
  </si>
  <si>
    <t>EMI_per_household.kgCO2.LV.Res.HH.Thermal.SH.DistrHeat.CO</t>
  </si>
  <si>
    <t>EMI_per_household.kgCO2.LV.Res.HH.Thermal.SH.DistrHeat.CO.LPG.LPG</t>
  </si>
  <si>
    <t>EMI_per_household.kgCO2.LV.Res.HH.Thermal.SH.DistrHeat.CO.Elc.Elec</t>
  </si>
  <si>
    <t>EMI_per_household.kgCO2.LV.Res.HH.Thermal.SH.AdvElc</t>
  </si>
  <si>
    <t>EMI_per_household.kgCO2.LV.Res.HH.Thermal.SH.AdvElc.SH</t>
  </si>
  <si>
    <t>EMI_per_household.kgCO2.LV.Res.HH.Thermal.SH.AdvElc.SH.Elec</t>
  </si>
  <si>
    <t>EMI_per_household.kgCO2.LV.Res.HH.Thermal.SH.AdvElc.SC</t>
  </si>
  <si>
    <t>EMI_per_household.kgCO2.LV.Res.HH.Thermal.SH.AdvElc.SC.AC.Elec</t>
  </si>
  <si>
    <t>EMI_per_household.kgCO2.LV.Res.HH.Thermal.SH.AdvElc.WH</t>
  </si>
  <si>
    <t>EMI_per_household.kgCO2.LV.Res.HH.Thermal.SH.AdvElc.WH.LPG.NoSolar.LPG</t>
  </si>
  <si>
    <t>EMI_per_household.kgCO2.LV.Res.HH.Thermal.SH.AdvElc.WH.LPG.Solar</t>
  </si>
  <si>
    <t>EMI_per_household.kgCO2.LV.Res.HH.Thermal.SH.AdvElc.WH.LPG.Solar.LPG</t>
  </si>
  <si>
    <t>EMI_per_household.kgCO2.LV.Res.HH.Thermal.SH.AdvElc.WH.LPG.Solar.Solar</t>
  </si>
  <si>
    <t>EMI_per_household.kgCO2.LV.Res.HH.Thermal.SH.AdvElc.WH.Elc.NoSolar.Elec</t>
  </si>
  <si>
    <t>EMI_per_household.kgCO2.LV.Res.HH.Thermal.SH.AdvElc.WH.Elc.Solar</t>
  </si>
  <si>
    <t>EMI_per_household.kgCO2.LV.Res.HH.Thermal.SH.AdvElc.WH.Elc.Solar.Elec</t>
  </si>
  <si>
    <t>EMI_per_household.kgCO2.LV.Res.HH.Thermal.SH.AdvElc.WH.Elc.Solar.Solar</t>
  </si>
  <si>
    <t>EMI_per_household.kgCO2.LV.Res.HH.Thermal.SH.AdvElc.CO</t>
  </si>
  <si>
    <t>EMI_per_household.kgCO2.LV.Res.HH.Thermal.SH.AdvElc.CO.LPG.LPG</t>
  </si>
  <si>
    <t>EMI_per_household.kgCO2.LV.Res.HH.Thermal.SH.AdvElc.CO.Elc.Elec</t>
  </si>
  <si>
    <t>EMI_per_household.kgCO2.LV.Res.HH.Thermal.SH.ConvElc</t>
  </si>
  <si>
    <t>EMI_per_household.kgCO2.LV.Res.HH.Thermal.SH.ConvElc.SH</t>
  </si>
  <si>
    <t>EMI_per_household.kgCO2.LV.Res.HH.Thermal.SH.ConvElc.SH.Elec</t>
  </si>
  <si>
    <t>EMI_per_household.kgCO2.LV.Res.HH.Thermal.SH.ConvElc.SC</t>
  </si>
  <si>
    <t>EMI_per_household.kgCO2.LV.Res.HH.Thermal.SH.ConvElc.SC.AC.Elec</t>
  </si>
  <si>
    <t>EMI_per_household.kgCO2.LV.Res.HH.Thermal.SH.ConvElc.WH</t>
  </si>
  <si>
    <t>EMI_per_household.kgCO2.LV.Res.HH.Thermal.SH.ConvElc.WH.LPG.NoSolar.LPG</t>
  </si>
  <si>
    <t>EMI_per_household.kgCO2.LV.Res.HH.Thermal.SH.ConvElc.WH.LPG.Solar</t>
  </si>
  <si>
    <t>EMI_per_household.kgCO2.LV.Res.HH.Thermal.SH.ConvElc.WH.LPG.Solar.LPG</t>
  </si>
  <si>
    <t>EMI_per_household.kgCO2.LV.Res.HH.Thermal.SH.ConvElc.WH.LPG.Solar.Solar</t>
  </si>
  <si>
    <t>EMI_per_household.kgCO2.LV.Res.HH.Thermal.SH.ConvElc.WH.Elc.NoSolar.Elec</t>
  </si>
  <si>
    <t>EMI_per_household.kgCO2.LV.Res.HH.Thermal.SH.ConvElc.WH.Elc.Solar</t>
  </si>
  <si>
    <t>EMI_per_household.kgCO2.LV.Res.HH.Thermal.SH.ConvElc.WH.Elc.Solar.Elec</t>
  </si>
  <si>
    <t>EMI_per_household.kgCO2.LV.Res.HH.Thermal.SH.ConvElc.WH.Elc.Solar.Solar</t>
  </si>
  <si>
    <t>EMI_per_household.kgCO2.LV.Res.HH.Thermal.SH.ConvElc.CO</t>
  </si>
  <si>
    <t>EMI_per_household.kgCO2.LV.Res.HH.Thermal.SH.ConvElc.CO.LPG.LPG</t>
  </si>
  <si>
    <t>EMI_per_household.kgCO2.LV.Res.HH.Thermal.SH.ConvElc.CO.Elc.Elec</t>
  </si>
  <si>
    <t>LV - Final energy consumption per surface area (detailed structure)</t>
  </si>
  <si>
    <t>FEC_per_sqm.kWh.LV.Res.HH.Thermal.SH.Solids</t>
  </si>
  <si>
    <t>FEC_per_sqm.kWh.LV.Res.HH.Thermal.SH.Solids.SH</t>
  </si>
  <si>
    <t>FEC_per_sqm.kWh.LV.Res.HH.Thermal.SH.Solids.SH.Solids</t>
  </si>
  <si>
    <t>FEC_per_sqm.kWh.LV.Res.HH.Thermal.SH.Solids.SH.Elec</t>
  </si>
  <si>
    <t>FEC_per_sqm.kWh.LV.Res.HH.Thermal.SH.Solids.SC</t>
  </si>
  <si>
    <t>FEC_per_sqm.kWh.LV.Res.HH.Thermal.SH.Solids.SC.AC.Elec</t>
  </si>
  <si>
    <t>FEC_per_sqm.kWh.LV.Res.HH.Thermal.SH.Solids.WH</t>
  </si>
  <si>
    <t>FEC_per_sqm.kWh.LV.Res.HH.Thermal.SH.Solids.WH.Solids.NoSolar.Solids</t>
  </si>
  <si>
    <t>FEC_per_sqm.kWh.LV.Res.HH.Thermal.SH.Solids.WH.LPG.NoSolar.LPG</t>
  </si>
  <si>
    <t>FEC_per_sqm.kWh.LV.Res.HH.Thermal.SH.Solids.WH.LPG.Solar</t>
  </si>
  <si>
    <t>FEC_per_sqm.kWh.LV.Res.HH.Thermal.SH.Solids.WH.LPG.Solar.LPG</t>
  </si>
  <si>
    <t>FEC_per_sqm.kWh.LV.Res.HH.Thermal.SH.Solids.WH.LPG.Solar.Solar</t>
  </si>
  <si>
    <t>FEC_per_sqm.kWh.LV.Res.HH.Thermal.SH.Solids.WH.Elc.NoSolar.Elec</t>
  </si>
  <si>
    <t>FEC_per_sqm.kWh.LV.Res.HH.Thermal.SH.Solids.WH.Elc.Solar</t>
  </si>
  <si>
    <t>FEC_per_sqm.kWh.LV.Res.HH.Thermal.SH.Solids.WH.Elc.Solar.Elec</t>
  </si>
  <si>
    <t>FEC_per_sqm.kWh.LV.Res.HH.Thermal.SH.Solids.WH.Elc.Solar.Solar</t>
  </si>
  <si>
    <t>FEC_per_sqm.kWh.LV.Res.HH.Thermal.SH.Solids.CO</t>
  </si>
  <si>
    <t>FEC_per_sqm.kWh.LV.Res.HH.Thermal.SH.Solids.CO.Solids.Solids</t>
  </si>
  <si>
    <t>FEC_per_sqm.kWh.LV.Res.HH.Thermal.SH.Solids.CO.LPG.LPG</t>
  </si>
  <si>
    <t>FEC_per_sqm.kWh.LV.Res.HH.Thermal.SH.Solids.CO.Elc.Elec</t>
  </si>
  <si>
    <t>FEC_per_sqm.kWh.LV.Res.HH.Thermal.SH.LPG</t>
  </si>
  <si>
    <t>FEC_per_sqm.kWh.LV.Res.HH.Thermal.SH.LPG.SH</t>
  </si>
  <si>
    <t>FEC_per_sqm.kWh.LV.Res.HH.Thermal.SH.LPG.SH.LPG</t>
  </si>
  <si>
    <t>FEC_per_sqm.kWh.LV.Res.HH.Thermal.SH.LPG.SH.Elec</t>
  </si>
  <si>
    <t>FEC_per_sqm.kWh.LV.Res.HH.Thermal.SH.LPG.SC</t>
  </si>
  <si>
    <t>FEC_per_sqm.kWh.LV.Res.HH.Thermal.SH.LPG.SC.AC.Elec</t>
  </si>
  <si>
    <t>FEC_per_sqm.kWh.LV.Res.HH.Thermal.SH.LPG.WH</t>
  </si>
  <si>
    <t>FEC_per_sqm.kWh.LV.Res.HH.Thermal.SH.LPG.WH.LPG.NoSolar.LPG</t>
  </si>
  <si>
    <t>FEC_per_sqm.kWh.LV.Res.HH.Thermal.SH.LPG.WH.LPG.Solar</t>
  </si>
  <si>
    <t>FEC_per_sqm.kWh.LV.Res.HH.Thermal.SH.LPG.WH.LPG.Solar.LPG</t>
  </si>
  <si>
    <t>FEC_per_sqm.kWh.LV.Res.HH.Thermal.SH.LPG.WH.LPG.Solar.Solar</t>
  </si>
  <si>
    <t>FEC_per_sqm.kWh.LV.Res.HH.Thermal.SH.LPG.WH.Elc.NoSolar.Elec</t>
  </si>
  <si>
    <t>FEC_per_sqm.kWh.LV.Res.HH.Thermal.SH.LPG.WH.Elc.Solar</t>
  </si>
  <si>
    <t>FEC_per_sqm.kWh.LV.Res.HH.Thermal.SH.LPG.WH.Elc.Solar.Elec</t>
  </si>
  <si>
    <t>FEC_per_sqm.kWh.LV.Res.HH.Thermal.SH.LPG.WH.Elc.Solar.Solar</t>
  </si>
  <si>
    <t>FEC_per_sqm.kWh.LV.Res.HH.Thermal.SH.LPG.CO</t>
  </si>
  <si>
    <t>FEC_per_sqm.kWh.LV.Res.HH.Thermal.SH.LPG.CO.LPG.LPG</t>
  </si>
  <si>
    <t>FEC_per_sqm.kWh.LV.Res.HH.Thermal.SH.LPG.CO.Elc.Elec</t>
  </si>
  <si>
    <t>FEC_per_sqm.kWh.LV.Res.HH.Thermal.SH.Oil</t>
  </si>
  <si>
    <t>FEC_per_sqm.kWh.LV.Res.HH.Thermal.SH.Oil.SH</t>
  </si>
  <si>
    <t>FEC_per_sqm.kWh.LV.Res.HH.Thermal.SH.Oil.SH.Oil</t>
  </si>
  <si>
    <t>FEC_per_sqm.kWh.LV.Res.HH.Thermal.SH.Oil.SH.Elec</t>
  </si>
  <si>
    <t>FEC_per_sqm.kWh.LV.Res.HH.Thermal.SH.Oil.SC</t>
  </si>
  <si>
    <t>FEC_per_sqm.kWh.LV.Res.HH.Thermal.SH.Oil.SC.AC.Elec</t>
  </si>
  <si>
    <t>FEC_per_sqm.kWh.LV.Res.HH.Thermal.SH.Oil.WH</t>
  </si>
  <si>
    <t>FEC_per_sqm.kWh.LV.Res.HH.Thermal.SH.Oil.WH.Oil.NoSolar.Oil</t>
  </si>
  <si>
    <t>FEC_per_sqm.kWh.LV.Res.HH.Thermal.SH.Oil.WH.Oil.Solar</t>
  </si>
  <si>
    <t>FEC_per_sqm.kWh.LV.Res.HH.Thermal.SH.Oil.WH.Oil.Solar.Oil</t>
  </si>
  <si>
    <t>FEC_per_sqm.kWh.LV.Res.HH.Thermal.SH.Oil.WH.Oil.Solar.Solar</t>
  </si>
  <si>
    <t>FEC_per_sqm.kWh.LV.Res.HH.Thermal.SH.Oil.WH.Elc.NoSolar.Elec</t>
  </si>
  <si>
    <t>FEC_per_sqm.kWh.LV.Res.HH.Thermal.SH.Oil.WH.Elc.Solar</t>
  </si>
  <si>
    <t>FEC_per_sqm.kWh.LV.Res.HH.Thermal.SH.Oil.WH.Elc.Solar.Elec</t>
  </si>
  <si>
    <t>FEC_per_sqm.kWh.LV.Res.HH.Thermal.SH.Oil.WH.Elc.Solar.Solar</t>
  </si>
  <si>
    <t>FEC_per_sqm.kWh.LV.Res.HH.Thermal.SH.Oil.CO</t>
  </si>
  <si>
    <t>FEC_per_sqm.kWh.LV.Res.HH.Thermal.SH.Oil.CO.LPG.LPG</t>
  </si>
  <si>
    <t>FEC_per_sqm.kWh.LV.Res.HH.Thermal.SH.Oil.CO.Elc.Elec</t>
  </si>
  <si>
    <t>FEC_per_sqm.kWh.LV.Res.HH.Thermal.SH.Gas</t>
  </si>
  <si>
    <t>FEC_per_sqm.kWh.LV.Res.HH.Thermal.SH.Gas.SH</t>
  </si>
  <si>
    <t>FEC_per_sqm.kWh.LV.Res.HH.Thermal.SH.Gas.SH.Gas</t>
  </si>
  <si>
    <t>FEC_per_sqm.kWh.LV.Res.HH.Thermal.SH.Gas.SH.Elec</t>
  </si>
  <si>
    <t>FEC_per_sqm.kWh.LV.Res.HH.Thermal.SH.Gas.SC</t>
  </si>
  <si>
    <t>FEC_per_sqm.kWh.LV.Res.HH.Thermal.SH.Gas.SC.AC.Elec</t>
  </si>
  <si>
    <t>FEC_per_sqm.kWh.LV.Res.HH.Thermal.SH.Gas.WH</t>
  </si>
  <si>
    <t>FEC_per_sqm.kWh.LV.Res.HH.Thermal.SH.Gas.WH.Gas.NoSolar.Gas</t>
  </si>
  <si>
    <t>FEC_per_sqm.kWh.LV.Res.HH.Thermal.SH.Gas.WH.Gas.Solar</t>
  </si>
  <si>
    <t>FEC_per_sqm.kWh.LV.Res.HH.Thermal.SH.Gas.WH.Gas.Solar.Gas</t>
  </si>
  <si>
    <t>FEC_per_sqm.kWh.LV.Res.HH.Thermal.SH.Gas.WH.Gas.Solar.Solar</t>
  </si>
  <si>
    <t>FEC_per_sqm.kWh.LV.Res.HH.Thermal.SH.Gas.WH.Elc.NoSolar.Elec</t>
  </si>
  <si>
    <t>FEC_per_sqm.kWh.LV.Res.HH.Thermal.SH.Gas.WH.Elc.Solar</t>
  </si>
  <si>
    <t>FEC_per_sqm.kWh.LV.Res.HH.Thermal.SH.Gas.WH.Elc.Solar.Elec</t>
  </si>
  <si>
    <t>FEC_per_sqm.kWh.LV.Res.HH.Thermal.SH.Gas.WH.Elc.Solar.Solar</t>
  </si>
  <si>
    <t>FEC_per_sqm.kWh.LV.Res.HH.Thermal.SH.Gas.CO</t>
  </si>
  <si>
    <t>FEC_per_sqm.kWh.LV.Res.HH.Thermal.SH.Gas.CO.Gas.Gas</t>
  </si>
  <si>
    <t>FEC_per_sqm.kWh.LV.Res.HH.Thermal.SH.Gas.CO.Elc.Elec</t>
  </si>
  <si>
    <t>FEC_per_sqm.kWh.LV.Res.HH.Thermal.SH.Biomass</t>
  </si>
  <si>
    <t>FEC_per_sqm.kWh.LV.Res.HH.Thermal.SH.Biomass.SH</t>
  </si>
  <si>
    <t>FEC_per_sqm.kWh.LV.Res.HH.Thermal.SH.Biomass.SH.Biomass</t>
  </si>
  <si>
    <t>FEC_per_sqm.kWh.LV.Res.HH.Thermal.SH.Biomass.SH.Elec</t>
  </si>
  <si>
    <t>FEC_per_sqm.kWh.LV.Res.HH.Thermal.SH.Biomass.SC</t>
  </si>
  <si>
    <t>FEC_per_sqm.kWh.LV.Res.HH.Thermal.SH.Biomass.SC.AC.Elec</t>
  </si>
  <si>
    <t>FEC_per_sqm.kWh.LV.Res.HH.Thermal.SH.Biomass.WH</t>
  </si>
  <si>
    <t>FEC_per_sqm.kWh.LV.Res.HH.Thermal.SH.Biomass.WH.Biomass.NoSolar.Biomass</t>
  </si>
  <si>
    <t>FEC_per_sqm.kWh.LV.Res.HH.Thermal.SH.Biomass.WH.Biomass.Solar</t>
  </si>
  <si>
    <t>FEC_per_sqm.kWh.LV.Res.HH.Thermal.SH.Biomass.WH.Biomass.Solar.Biomass</t>
  </si>
  <si>
    <t>FEC_per_sqm.kWh.LV.Res.HH.Thermal.SH.Biomass.WH.Biomass.Solar.Solar</t>
  </si>
  <si>
    <t>FEC_per_sqm.kWh.LV.Res.HH.Thermal.SH.Biomass.WH.LPG.NoSolar.LPG</t>
  </si>
  <si>
    <t>FEC_per_sqm.kWh.LV.Res.HH.Thermal.SH.Biomass.WH.LPG.Solar</t>
  </si>
  <si>
    <t>FEC_per_sqm.kWh.LV.Res.HH.Thermal.SH.Biomass.WH.LPG.Solar.LPG</t>
  </si>
  <si>
    <t>FEC_per_sqm.kWh.LV.Res.HH.Thermal.SH.Biomass.WH.LPG.Solar.Solar</t>
  </si>
  <si>
    <t>FEC_per_sqm.kWh.LV.Res.HH.Thermal.SH.Biomass.WH.Elc.NoSolar.Elec</t>
  </si>
  <si>
    <t>FEC_per_sqm.kWh.LV.Res.HH.Thermal.SH.Biomass.WH.Elc.Solar</t>
  </si>
  <si>
    <t>FEC_per_sqm.kWh.LV.Res.HH.Thermal.SH.Biomass.WH.Elc.Solar.Elec</t>
  </si>
  <si>
    <t>FEC_per_sqm.kWh.LV.Res.HH.Thermal.SH.Biomass.WH.Elc.Solar.Solar</t>
  </si>
  <si>
    <t>FEC_per_sqm.kWh.LV.Res.HH.Thermal.SH.Biomass.CO</t>
  </si>
  <si>
    <t>FEC_per_sqm.kWh.LV.Res.HH.Thermal.SH.Biomass.CO.Biomass.Biomass</t>
  </si>
  <si>
    <t>FEC_per_sqm.kWh.LV.Res.HH.Thermal.SH.Biomass.CO.LPG.LPG</t>
  </si>
  <si>
    <t>FEC_per_sqm.kWh.LV.Res.HH.Thermal.SH.Biomass.CO.Elc.Elec</t>
  </si>
  <si>
    <t>FEC_per_sqm.kWh.LV.Res.HH.Thermal.SH.Geo</t>
  </si>
  <si>
    <t>FEC_per_sqm.kWh.LV.Res.HH.Thermal.SH.Geo.SH</t>
  </si>
  <si>
    <t>FEC_per_sqm.kWh.LV.Res.HH.Thermal.SH.Geo.SH.Geo</t>
  </si>
  <si>
    <t>FEC_per_sqm.kWh.LV.Res.HH.Thermal.SH.Geo.SH.Elec</t>
  </si>
  <si>
    <t>FEC_per_sqm.kWh.LV.Res.HH.Thermal.SH.Geo.SC</t>
  </si>
  <si>
    <t>FEC_per_sqm.kWh.LV.Res.HH.Thermal.SH.Geo.SC.AC.Elec</t>
  </si>
  <si>
    <t>FEC_per_sqm.kWh.LV.Res.HH.Thermal.SH.Geo.WH</t>
  </si>
  <si>
    <t>FEC_per_sqm.kWh.LV.Res.HH.Thermal.SH.Geo.WH.Geo.NoSolar.Geo</t>
  </si>
  <si>
    <t>FEC_per_sqm.kWh.LV.Res.HH.Thermal.SH.Geo.WH.Geo.Solar</t>
  </si>
  <si>
    <t>FEC_per_sqm.kWh.LV.Res.HH.Thermal.SH.Geo.WH.Geo.Solar.Geo</t>
  </si>
  <si>
    <t>FEC_per_sqm.kWh.LV.Res.HH.Thermal.SH.Geo.WH.Geo.Solar.Solar</t>
  </si>
  <si>
    <t>FEC_per_sqm.kWh.LV.Res.HH.Thermal.SH.Geo.WH.Elc.NoSolar.Elec</t>
  </si>
  <si>
    <t>FEC_per_sqm.kWh.LV.Res.HH.Thermal.SH.Geo.WH.Elc.Solar</t>
  </si>
  <si>
    <t>FEC_per_sqm.kWh.LV.Res.HH.Thermal.SH.Geo.WH.Elc.Solar.Elec</t>
  </si>
  <si>
    <t>FEC_per_sqm.kWh.LV.Res.HH.Thermal.SH.Geo.WH.Elc.Solar.Solar</t>
  </si>
  <si>
    <t>FEC_per_sqm.kWh.LV.Res.HH.Thermal.SH.Geo.CO</t>
  </si>
  <si>
    <t>FEC_per_sqm.kWh.LV.Res.HH.Thermal.SH.Geo.CO.LPG.LPG</t>
  </si>
  <si>
    <t>FEC_per_sqm.kWh.LV.Res.HH.Thermal.SH.Geo.CO.Elc.Elec</t>
  </si>
  <si>
    <t>FEC_per_sqm.kWh.LV.Res.HH.Thermal.SH.DistrHeat</t>
  </si>
  <si>
    <t>FEC_per_sqm.kWh.LV.Res.HH.Thermal.SH.DistrHeat.SH</t>
  </si>
  <si>
    <t>FEC_per_sqm.kWh.LV.Res.HH.Thermal.SH.DistrHeat.SH.Steam_Distr</t>
  </si>
  <si>
    <t>FEC_per_sqm.kWh.LV.Res.HH.Thermal.SH.DistrHeat.SH.Elec</t>
  </si>
  <si>
    <t>FEC_per_sqm.kWh.LV.Res.HH.Thermal.SH.DistrHeat.SC</t>
  </si>
  <si>
    <t>FEC_per_sqm.kWh.LV.Res.HH.Thermal.SH.DistrHeat.SC.AC.Elec</t>
  </si>
  <si>
    <t>FEC_per_sqm.kWh.LV.Res.HH.Thermal.SH.DistrHeat.WH</t>
  </si>
  <si>
    <t>FEC_per_sqm.kWh.LV.Res.HH.Thermal.SH.DistrHeat.WH.DistrHeat.NoSolar.Steam_Distr</t>
  </si>
  <si>
    <t>FEC_per_sqm.kWh.LV.Res.HH.Thermal.SH.DistrHeat.WH.DistrHeat.Solar</t>
  </si>
  <si>
    <t>FEC_per_sqm.kWh.LV.Res.HH.Thermal.SH.DistrHeat.WH.DistrHeat.Solar.Steam_Distr</t>
  </si>
  <si>
    <t>FEC_per_sqm.kWh.LV.Res.HH.Thermal.SH.DistrHeat.WH.DistrHeat.Solar.Solar</t>
  </si>
  <si>
    <t>FEC_per_sqm.kWh.LV.Res.HH.Thermal.SH.DistrHeat.WH.Elc.NoSolar.Elec</t>
  </si>
  <si>
    <t>FEC_per_sqm.kWh.LV.Res.HH.Thermal.SH.DistrHeat.WH.Elc.Solar</t>
  </si>
  <si>
    <t>FEC_per_sqm.kWh.LV.Res.HH.Thermal.SH.DistrHeat.WH.Elc.Solar.Elec</t>
  </si>
  <si>
    <t>FEC_per_sqm.kWh.LV.Res.HH.Thermal.SH.DistrHeat.WH.Elc.Solar.Solar</t>
  </si>
  <si>
    <t>FEC_per_sqm.kWh.LV.Res.HH.Thermal.SH.DistrHeat.CO</t>
  </si>
  <si>
    <t>FEC_per_sqm.kWh.LV.Res.HH.Thermal.SH.DistrHeat.CO.LPG.LPG</t>
  </si>
  <si>
    <t>FEC_per_sqm.kWh.LV.Res.HH.Thermal.SH.DistrHeat.CO.Elc.Elec</t>
  </si>
  <si>
    <t>FEC_per_sqm.kWh.LV.Res.HH.Thermal.SH.AdvElc</t>
  </si>
  <si>
    <t>FEC_per_sqm.kWh.LV.Res.HH.Thermal.SH.AdvElc.SH</t>
  </si>
  <si>
    <t>FEC_per_sqm.kWh.LV.Res.HH.Thermal.SH.AdvElc.SH.Elec</t>
  </si>
  <si>
    <t>FEC_per_sqm.kWh.LV.Res.HH.Thermal.SH.AdvElc.SC</t>
  </si>
  <si>
    <t>FEC_per_sqm.kWh.LV.Res.HH.Thermal.SH.AdvElc.SC.AC.Elec</t>
  </si>
  <si>
    <t>FEC_per_sqm.kWh.LV.Res.HH.Thermal.SH.AdvElc.WH</t>
  </si>
  <si>
    <t>FEC_per_sqm.kWh.LV.Res.HH.Thermal.SH.AdvElc.WH.LPG.NoSolar.LPG</t>
  </si>
  <si>
    <t>FEC_per_sqm.kWh.LV.Res.HH.Thermal.SH.AdvElc.WH.LPG.Solar</t>
  </si>
  <si>
    <t>FEC_per_sqm.kWh.LV.Res.HH.Thermal.SH.AdvElc.WH.LPG.Solar.LPG</t>
  </si>
  <si>
    <t>FEC_per_sqm.kWh.LV.Res.HH.Thermal.SH.AdvElc.WH.LPG.Solar.Solar</t>
  </si>
  <si>
    <t>FEC_per_sqm.kWh.LV.Res.HH.Thermal.SH.AdvElc.WH.Elc.NoSolar.Elec</t>
  </si>
  <si>
    <t>FEC_per_sqm.kWh.LV.Res.HH.Thermal.SH.AdvElc.WH.Elc.Solar</t>
  </si>
  <si>
    <t>FEC_per_sqm.kWh.LV.Res.HH.Thermal.SH.AdvElc.WH.Elc.Solar.Elec</t>
  </si>
  <si>
    <t>FEC_per_sqm.kWh.LV.Res.HH.Thermal.SH.AdvElc.WH.Elc.Solar.Solar</t>
  </si>
  <si>
    <t>FEC_per_sqm.kWh.LV.Res.HH.Thermal.SH.AdvElc.CO</t>
  </si>
  <si>
    <t>FEC_per_sqm.kWh.LV.Res.HH.Thermal.SH.AdvElc.CO.LPG.LPG</t>
  </si>
  <si>
    <t>FEC_per_sqm.kWh.LV.Res.HH.Thermal.SH.AdvElc.CO.Elc.Elec</t>
  </si>
  <si>
    <t>FEC_per_sqm.kWh.LV.Res.HH.Thermal.SH.ConvElc</t>
  </si>
  <si>
    <t>FEC_per_sqm.kWh.LV.Res.HH.Thermal.SH.ConvElc.SH</t>
  </si>
  <si>
    <t>FEC_per_sqm.kWh.LV.Res.HH.Thermal.SH.ConvElc.SH.Elec</t>
  </si>
  <si>
    <t>FEC_per_sqm.kWh.LV.Res.HH.Thermal.SH.ConvElc.SC</t>
  </si>
  <si>
    <t>FEC_per_sqm.kWh.LV.Res.HH.Thermal.SH.ConvElc.SC.AC.Elec</t>
  </si>
  <si>
    <t>FEC_per_sqm.kWh.LV.Res.HH.Thermal.SH.ConvElc.WH</t>
  </si>
  <si>
    <t>FEC_per_sqm.kWh.LV.Res.HH.Thermal.SH.ConvElc.WH.LPG.NoSolar.LPG</t>
  </si>
  <si>
    <t>FEC_per_sqm.kWh.LV.Res.HH.Thermal.SH.ConvElc.WH.LPG.Solar</t>
  </si>
  <si>
    <t>FEC_per_sqm.kWh.LV.Res.HH.Thermal.SH.ConvElc.WH.LPG.Solar.LPG</t>
  </si>
  <si>
    <t>FEC_per_sqm.kWh.LV.Res.HH.Thermal.SH.ConvElc.WH.LPG.Solar.Solar</t>
  </si>
  <si>
    <t>FEC_per_sqm.kWh.LV.Res.HH.Thermal.SH.ConvElc.WH.Elc.NoSolar.Elec</t>
  </si>
  <si>
    <t>FEC_per_sqm.kWh.LV.Res.HH.Thermal.SH.ConvElc.WH.Elc.Solar</t>
  </si>
  <si>
    <t>FEC_per_sqm.kWh.LV.Res.HH.Thermal.SH.ConvElc.WH.Elc.Solar.Elec</t>
  </si>
  <si>
    <t>FEC_per_sqm.kWh.LV.Res.HH.Thermal.SH.ConvElc.WH.Elc.Solar.Solar</t>
  </si>
  <si>
    <t>FEC_per_sqm.kWh.LV.Res.HH.Thermal.SH.ConvElc.CO</t>
  </si>
  <si>
    <t>FEC_per_sqm.kWh.LV.Res.HH.Thermal.SH.ConvElc.CO.LPG.LPG</t>
  </si>
  <si>
    <t>FEC_per_sqm.kWh.LV.Res.HH.Thermal.SH.ConvElc.CO.Elc.Elec</t>
  </si>
  <si>
    <t>LV - Thermal energy service per surface area (detailed structure)</t>
  </si>
  <si>
    <t>TES_per_sqm.kWh.LV.Res.HH.Thermal.SH.Solids</t>
  </si>
  <si>
    <t>TES_per_sqm.kWh.LV.Res.HH.Thermal.SH.Solids.SH</t>
  </si>
  <si>
    <t>TES_per_sqm.kWh.LV.Res.HH.Thermal.SH.Solids.SH.Solids</t>
  </si>
  <si>
    <t>TES_per_sqm.kWh.LV.Res.HH.Thermal.SH.Solids.SH.Elec</t>
  </si>
  <si>
    <t>TES_per_sqm.kWh.LV.Res.HH.Thermal.SH.Solids.SC</t>
  </si>
  <si>
    <t>TES_per_sqm.kWh.LV.Res.HH.Thermal.SH.Solids.SC.AC.Elec</t>
  </si>
  <si>
    <t>TES_per_sqm.kWh.LV.Res.HH.Thermal.SH.Solids.WH</t>
  </si>
  <si>
    <t>TES_per_sqm.kWh.LV.Res.HH.Thermal.SH.Solids.WH.Solids.NoSolar.Solids</t>
  </si>
  <si>
    <t>TES_per_sqm.kWh.LV.Res.HH.Thermal.SH.Solids.WH.LPG.NoSolar.LPG</t>
  </si>
  <si>
    <t>TES_per_sqm.kWh.LV.Res.HH.Thermal.SH.Solids.WH.LPG.Solar</t>
  </si>
  <si>
    <t>TES_per_sqm.kWh.LV.Res.HH.Thermal.SH.Solids.WH.LPG.Solar.LPG</t>
  </si>
  <si>
    <t>TES_per_sqm.kWh.LV.Res.HH.Thermal.SH.Solids.WH.LPG.Solar.Solar</t>
  </si>
  <si>
    <t>TES_per_sqm.kWh.LV.Res.HH.Thermal.SH.Solids.WH.Elc.NoSolar.Elec</t>
  </si>
  <si>
    <t>TES_per_sqm.kWh.LV.Res.HH.Thermal.SH.Solids.WH.Elc.Solar</t>
  </si>
  <si>
    <t>TES_per_sqm.kWh.LV.Res.HH.Thermal.SH.Solids.WH.Elc.Solar.Elec</t>
  </si>
  <si>
    <t>TES_per_sqm.kWh.LV.Res.HH.Thermal.SH.Solids.WH.Elc.Solar.Solar</t>
  </si>
  <si>
    <t>TES_per_sqm.kWh.LV.Res.HH.Thermal.SH.Solids.CO</t>
  </si>
  <si>
    <t>TES_per_sqm.kWh.LV.Res.HH.Thermal.SH.Solids.CO.Solids.Solids</t>
  </si>
  <si>
    <t>TES_per_sqm.kWh.LV.Res.HH.Thermal.SH.Solids.CO.LPG.LPG</t>
  </si>
  <si>
    <t>TES_per_sqm.kWh.LV.Res.HH.Thermal.SH.Solids.CO.Elc.Elec</t>
  </si>
  <si>
    <t>TES_per_sqm.kWh.LV.Res.HH.Thermal.SH.LPG</t>
  </si>
  <si>
    <t>TES_per_sqm.kWh.LV.Res.HH.Thermal.SH.LPG.SH</t>
  </si>
  <si>
    <t>TES_per_sqm.kWh.LV.Res.HH.Thermal.SH.LPG.SH.LPG</t>
  </si>
  <si>
    <t>TES_per_sqm.kWh.LV.Res.HH.Thermal.SH.LPG.SH.Elec</t>
  </si>
  <si>
    <t>TES_per_sqm.kWh.LV.Res.HH.Thermal.SH.LPG.SC</t>
  </si>
  <si>
    <t>TES_per_sqm.kWh.LV.Res.HH.Thermal.SH.LPG.SC.AC.Elec</t>
  </si>
  <si>
    <t>TES_per_sqm.kWh.LV.Res.HH.Thermal.SH.LPG.WH</t>
  </si>
  <si>
    <t>TES_per_sqm.kWh.LV.Res.HH.Thermal.SH.LPG.WH.LPG.NoSolar.LPG</t>
  </si>
  <si>
    <t>TES_per_sqm.kWh.LV.Res.HH.Thermal.SH.LPG.WH.LPG.Solar</t>
  </si>
  <si>
    <t>TES_per_sqm.kWh.LV.Res.HH.Thermal.SH.LPG.WH.LPG.Solar.LPG</t>
  </si>
  <si>
    <t>TES_per_sqm.kWh.LV.Res.HH.Thermal.SH.LPG.WH.LPG.Solar.Solar</t>
  </si>
  <si>
    <t>TES_per_sqm.kWh.LV.Res.HH.Thermal.SH.LPG.WH.Elc.NoSolar.Elec</t>
  </si>
  <si>
    <t>TES_per_sqm.kWh.LV.Res.HH.Thermal.SH.LPG.WH.Elc.Solar</t>
  </si>
  <si>
    <t>TES_per_sqm.kWh.LV.Res.HH.Thermal.SH.LPG.WH.Elc.Solar.Elec</t>
  </si>
  <si>
    <t>TES_per_sqm.kWh.LV.Res.HH.Thermal.SH.LPG.WH.Elc.Solar.Solar</t>
  </si>
  <si>
    <t>TES_per_sqm.kWh.LV.Res.HH.Thermal.SH.LPG.CO</t>
  </si>
  <si>
    <t>TES_per_sqm.kWh.LV.Res.HH.Thermal.SH.LPG.CO.LPG.LPG</t>
  </si>
  <si>
    <t>TES_per_sqm.kWh.LV.Res.HH.Thermal.SH.LPG.CO.Elc.Elec</t>
  </si>
  <si>
    <t>TES_per_sqm.kWh.LV.Res.HH.Thermal.SH.Oil</t>
  </si>
  <si>
    <t>TES_per_sqm.kWh.LV.Res.HH.Thermal.SH.Oil.SH</t>
  </si>
  <si>
    <t>TES_per_sqm.kWh.LV.Res.HH.Thermal.SH.Oil.SH.Oil</t>
  </si>
  <si>
    <t>TES_per_sqm.kWh.LV.Res.HH.Thermal.SH.Oil.SH.Elec</t>
  </si>
  <si>
    <t>TES_per_sqm.kWh.LV.Res.HH.Thermal.SH.Oil.SC</t>
  </si>
  <si>
    <t>TES_per_sqm.kWh.LV.Res.HH.Thermal.SH.Oil.SC.AC.Elec</t>
  </si>
  <si>
    <t>TES_per_sqm.kWh.LV.Res.HH.Thermal.SH.Oil.WH</t>
  </si>
  <si>
    <t>TES_per_sqm.kWh.LV.Res.HH.Thermal.SH.Oil.WH.Oil.NoSolar.Oil</t>
  </si>
  <si>
    <t>TES_per_sqm.kWh.LV.Res.HH.Thermal.SH.Oil.WH.Oil.Solar</t>
  </si>
  <si>
    <t>TES_per_sqm.kWh.LV.Res.HH.Thermal.SH.Oil.WH.Oil.Solar.Oil</t>
  </si>
  <si>
    <t>TES_per_sqm.kWh.LV.Res.HH.Thermal.SH.Oil.WH.Oil.Solar.Solar</t>
  </si>
  <si>
    <t>TES_per_sqm.kWh.LV.Res.HH.Thermal.SH.Oil.WH.Elc.NoSolar.Elec</t>
  </si>
  <si>
    <t>TES_per_sqm.kWh.LV.Res.HH.Thermal.SH.Oil.WH.Elc.Solar</t>
  </si>
  <si>
    <t>TES_per_sqm.kWh.LV.Res.HH.Thermal.SH.Oil.WH.Elc.Solar.Elec</t>
  </si>
  <si>
    <t>TES_per_sqm.kWh.LV.Res.HH.Thermal.SH.Oil.WH.Elc.Solar.Solar</t>
  </si>
  <si>
    <t>TES_per_sqm.kWh.LV.Res.HH.Thermal.SH.Oil.CO</t>
  </si>
  <si>
    <t>TES_per_sqm.kWh.LV.Res.HH.Thermal.SH.Oil.CO.LPG.LPG</t>
  </si>
  <si>
    <t>TES_per_sqm.kWh.LV.Res.HH.Thermal.SH.Oil.CO.Elc.Elec</t>
  </si>
  <si>
    <t>TES_per_sqm.kWh.LV.Res.HH.Thermal.SH.Gas</t>
  </si>
  <si>
    <t>TES_per_sqm.kWh.LV.Res.HH.Thermal.SH.Gas.SH</t>
  </si>
  <si>
    <t>TES_per_sqm.kWh.LV.Res.HH.Thermal.SH.Gas.SH.Gas</t>
  </si>
  <si>
    <t>TES_per_sqm.kWh.LV.Res.HH.Thermal.SH.Gas.SH.Elec</t>
  </si>
  <si>
    <t>TES_per_sqm.kWh.LV.Res.HH.Thermal.SH.Gas.SC</t>
  </si>
  <si>
    <t>TES_per_sqm.kWh.LV.Res.HH.Thermal.SH.Gas.SC.AC.Elec</t>
  </si>
  <si>
    <t>TES_per_sqm.kWh.LV.Res.HH.Thermal.SH.Gas.WH</t>
  </si>
  <si>
    <t>TES_per_sqm.kWh.LV.Res.HH.Thermal.SH.Gas.WH.Gas.NoSolar.Gas</t>
  </si>
  <si>
    <t>TES_per_sqm.kWh.LV.Res.HH.Thermal.SH.Gas.WH.Gas.Solar</t>
  </si>
  <si>
    <t>TES_per_sqm.kWh.LV.Res.HH.Thermal.SH.Gas.WH.Gas.Solar.Gas</t>
  </si>
  <si>
    <t>TES_per_sqm.kWh.LV.Res.HH.Thermal.SH.Gas.WH.Gas.Solar.Solar</t>
  </si>
  <si>
    <t>TES_per_sqm.kWh.LV.Res.HH.Thermal.SH.Gas.WH.Elc.NoSolar.Elec</t>
  </si>
  <si>
    <t>TES_per_sqm.kWh.LV.Res.HH.Thermal.SH.Gas.WH.Elc.Solar</t>
  </si>
  <si>
    <t>TES_per_sqm.kWh.LV.Res.HH.Thermal.SH.Gas.WH.Elc.Solar.Elec</t>
  </si>
  <si>
    <t>TES_per_sqm.kWh.LV.Res.HH.Thermal.SH.Gas.WH.Elc.Solar.Solar</t>
  </si>
  <si>
    <t>TES_per_sqm.kWh.LV.Res.HH.Thermal.SH.Gas.CO</t>
  </si>
  <si>
    <t>TES_per_sqm.kWh.LV.Res.HH.Thermal.SH.Gas.CO.Gas.Gas</t>
  </si>
  <si>
    <t>TES_per_sqm.kWh.LV.Res.HH.Thermal.SH.Gas.CO.Elc.Elec</t>
  </si>
  <si>
    <t>TES_per_sqm.kWh.LV.Res.HH.Thermal.SH.Biomass</t>
  </si>
  <si>
    <t>TES_per_sqm.kWh.LV.Res.HH.Thermal.SH.Biomass.SH</t>
  </si>
  <si>
    <t>TES_per_sqm.kWh.LV.Res.HH.Thermal.SH.Biomass.SH.Biomass</t>
  </si>
  <si>
    <t>TES_per_sqm.kWh.LV.Res.HH.Thermal.SH.Biomass.SH.Elec</t>
  </si>
  <si>
    <t>TES_per_sqm.kWh.LV.Res.HH.Thermal.SH.Biomass.SC</t>
  </si>
  <si>
    <t>TES_per_sqm.kWh.LV.Res.HH.Thermal.SH.Biomass.SC.AC.Elec</t>
  </si>
  <si>
    <t>TES_per_sqm.kWh.LV.Res.HH.Thermal.SH.Biomass.WH</t>
  </si>
  <si>
    <t>TES_per_sqm.kWh.LV.Res.HH.Thermal.SH.Biomass.WH.Biomass.NoSolar.Biomass</t>
  </si>
  <si>
    <t>TES_per_sqm.kWh.LV.Res.HH.Thermal.SH.Biomass.WH.Biomass.Solar</t>
  </si>
  <si>
    <t>TES_per_sqm.kWh.LV.Res.HH.Thermal.SH.Biomass.WH.Biomass.Solar.Biomass</t>
  </si>
  <si>
    <t>TES_per_sqm.kWh.LV.Res.HH.Thermal.SH.Biomass.WH.Biomass.Solar.Solar</t>
  </si>
  <si>
    <t>TES_per_sqm.kWh.LV.Res.HH.Thermal.SH.Biomass.WH.LPG.NoSolar.LPG</t>
  </si>
  <si>
    <t>TES_per_sqm.kWh.LV.Res.HH.Thermal.SH.Biomass.WH.LPG.Solar</t>
  </si>
  <si>
    <t>TES_per_sqm.kWh.LV.Res.HH.Thermal.SH.Biomass.WH.LPG.Solar.LPG</t>
  </si>
  <si>
    <t>TES_per_sqm.kWh.LV.Res.HH.Thermal.SH.Biomass.WH.LPG.Solar.Solar</t>
  </si>
  <si>
    <t>TES_per_sqm.kWh.LV.Res.HH.Thermal.SH.Biomass.WH.Elc.NoSolar.Elec</t>
  </si>
  <si>
    <t>TES_per_sqm.kWh.LV.Res.HH.Thermal.SH.Biomass.WH.Elc.Solar</t>
  </si>
  <si>
    <t>TES_per_sqm.kWh.LV.Res.HH.Thermal.SH.Biomass.WH.Elc.Solar.Elec</t>
  </si>
  <si>
    <t>TES_per_sqm.kWh.LV.Res.HH.Thermal.SH.Biomass.WH.Elc.Solar.Solar</t>
  </si>
  <si>
    <t>TES_per_sqm.kWh.LV.Res.HH.Thermal.SH.Biomass.CO</t>
  </si>
  <si>
    <t>TES_per_sqm.kWh.LV.Res.HH.Thermal.SH.Biomass.CO.Biomass.Biomass</t>
  </si>
  <si>
    <t>TES_per_sqm.kWh.LV.Res.HH.Thermal.SH.Biomass.CO.LPG.LPG</t>
  </si>
  <si>
    <t>TES_per_sqm.kWh.LV.Res.HH.Thermal.SH.Biomass.CO.Elc.Elec</t>
  </si>
  <si>
    <t>TES_per_sqm.kWh.LV.Res.HH.Thermal.SH.Geo</t>
  </si>
  <si>
    <t>TES_per_sqm.kWh.LV.Res.HH.Thermal.SH.Geo.SH</t>
  </si>
  <si>
    <t>TES_per_sqm.kWh.LV.Res.HH.Thermal.SH.Geo.SH.Geo</t>
  </si>
  <si>
    <t>TES_per_sqm.kWh.LV.Res.HH.Thermal.SH.Geo.SH.Elec</t>
  </si>
  <si>
    <t>TES_per_sqm.kWh.LV.Res.HH.Thermal.SH.Geo.SC</t>
  </si>
  <si>
    <t>TES_per_sqm.kWh.LV.Res.HH.Thermal.SH.Geo.SC.AC.Elec</t>
  </si>
  <si>
    <t>TES_per_sqm.kWh.LV.Res.HH.Thermal.SH.Geo.WH</t>
  </si>
  <si>
    <t>TES_per_sqm.kWh.LV.Res.HH.Thermal.SH.Geo.WH.Geo.NoSolar.Geo</t>
  </si>
  <si>
    <t>TES_per_sqm.kWh.LV.Res.HH.Thermal.SH.Geo.WH.Geo.Solar</t>
  </si>
  <si>
    <t>TES_per_sqm.kWh.LV.Res.HH.Thermal.SH.Geo.WH.Geo.Solar.Geo</t>
  </si>
  <si>
    <t>TES_per_sqm.kWh.LV.Res.HH.Thermal.SH.Geo.WH.Geo.Solar.Solar</t>
  </si>
  <si>
    <t>TES_per_sqm.kWh.LV.Res.HH.Thermal.SH.Geo.WH.Elc.NoSolar.Elec</t>
  </si>
  <si>
    <t>TES_per_sqm.kWh.LV.Res.HH.Thermal.SH.Geo.WH.Elc.Solar</t>
  </si>
  <si>
    <t>TES_per_sqm.kWh.LV.Res.HH.Thermal.SH.Geo.WH.Elc.Solar.Elec</t>
  </si>
  <si>
    <t>TES_per_sqm.kWh.LV.Res.HH.Thermal.SH.Geo.WH.Elc.Solar.Solar</t>
  </si>
  <si>
    <t>TES_per_sqm.kWh.LV.Res.HH.Thermal.SH.Geo.CO</t>
  </si>
  <si>
    <t>TES_per_sqm.kWh.LV.Res.HH.Thermal.SH.Geo.CO.LPG.LPG</t>
  </si>
  <si>
    <t>TES_per_sqm.kWh.LV.Res.HH.Thermal.SH.Geo.CO.Elc.Elec</t>
  </si>
  <si>
    <t>TES_per_sqm.kWh.LV.Res.HH.Thermal.SH.DistrHeat</t>
  </si>
  <si>
    <t>TES_per_sqm.kWh.LV.Res.HH.Thermal.SH.DistrHeat.SH</t>
  </si>
  <si>
    <t>TES_per_sqm.kWh.LV.Res.HH.Thermal.SH.DistrHeat.SH.Steam_Distr</t>
  </si>
  <si>
    <t>TES_per_sqm.kWh.LV.Res.HH.Thermal.SH.DistrHeat.SH.Elec</t>
  </si>
  <si>
    <t>TES_per_sqm.kWh.LV.Res.HH.Thermal.SH.DistrHeat.SC</t>
  </si>
  <si>
    <t>TES_per_sqm.kWh.LV.Res.HH.Thermal.SH.DistrHeat.SC.AC.Elec</t>
  </si>
  <si>
    <t>TES_per_sqm.kWh.LV.Res.HH.Thermal.SH.DistrHeat.WH</t>
  </si>
  <si>
    <t>TES_per_sqm.kWh.LV.Res.HH.Thermal.SH.DistrHeat.WH.DistrHeat.NoSolar.Steam_Distr</t>
  </si>
  <si>
    <t>TES_per_sqm.kWh.LV.Res.HH.Thermal.SH.DistrHeat.WH.DistrHeat.Solar</t>
  </si>
  <si>
    <t>TES_per_sqm.kWh.LV.Res.HH.Thermal.SH.DistrHeat.WH.DistrHeat.Solar.Steam_Distr</t>
  </si>
  <si>
    <t>TES_per_sqm.kWh.LV.Res.HH.Thermal.SH.DistrHeat.WH.DistrHeat.Solar.Solar</t>
  </si>
  <si>
    <t>TES_per_sqm.kWh.LV.Res.HH.Thermal.SH.DistrHeat.WH.Elc.NoSolar.Elec</t>
  </si>
  <si>
    <t>TES_per_sqm.kWh.LV.Res.HH.Thermal.SH.DistrHeat.WH.Elc.Solar</t>
  </si>
  <si>
    <t>TES_per_sqm.kWh.LV.Res.HH.Thermal.SH.DistrHeat.WH.Elc.Solar.Elec</t>
  </si>
  <si>
    <t>TES_per_sqm.kWh.LV.Res.HH.Thermal.SH.DistrHeat.WH.Elc.Solar.Solar</t>
  </si>
  <si>
    <t>TES_per_sqm.kWh.LV.Res.HH.Thermal.SH.DistrHeat.CO</t>
  </si>
  <si>
    <t>TES_per_sqm.kWh.LV.Res.HH.Thermal.SH.DistrHeat.CO.LPG.LPG</t>
  </si>
  <si>
    <t>TES_per_sqm.kWh.LV.Res.HH.Thermal.SH.DistrHeat.CO.Elc.Elec</t>
  </si>
  <si>
    <t>TES_per_sqm.kWh.LV.Res.HH.Thermal.SH.AdvElc</t>
  </si>
  <si>
    <t>TES_per_sqm.kWh.LV.Res.HH.Thermal.SH.AdvElc.SH</t>
  </si>
  <si>
    <t>TES_per_sqm.kWh.LV.Res.HH.Thermal.SH.AdvElc.SH.Elec</t>
  </si>
  <si>
    <t>TES_per_sqm.kWh.LV.Res.HH.Thermal.SH.AdvElc.SC</t>
  </si>
  <si>
    <t>TES_per_sqm.kWh.LV.Res.HH.Thermal.SH.AdvElc.SC.AC.Elec</t>
  </si>
  <si>
    <t>TES_per_sqm.kWh.LV.Res.HH.Thermal.SH.AdvElc.WH</t>
  </si>
  <si>
    <t>TES_per_sqm.kWh.LV.Res.HH.Thermal.SH.AdvElc.WH.LPG.NoSolar.LPG</t>
  </si>
  <si>
    <t>TES_per_sqm.kWh.LV.Res.HH.Thermal.SH.AdvElc.WH.LPG.Solar</t>
  </si>
  <si>
    <t>TES_per_sqm.kWh.LV.Res.HH.Thermal.SH.AdvElc.WH.LPG.Solar.LPG</t>
  </si>
  <si>
    <t>TES_per_sqm.kWh.LV.Res.HH.Thermal.SH.AdvElc.WH.LPG.Solar.Solar</t>
  </si>
  <si>
    <t>TES_per_sqm.kWh.LV.Res.HH.Thermal.SH.AdvElc.WH.Elc.NoSolar.Elec</t>
  </si>
  <si>
    <t>TES_per_sqm.kWh.LV.Res.HH.Thermal.SH.AdvElc.WH.Elc.Solar</t>
  </si>
  <si>
    <t>TES_per_sqm.kWh.LV.Res.HH.Thermal.SH.AdvElc.WH.Elc.Solar.Elec</t>
  </si>
  <si>
    <t>TES_per_sqm.kWh.LV.Res.HH.Thermal.SH.AdvElc.WH.Elc.Solar.Solar</t>
  </si>
  <si>
    <t>TES_per_sqm.kWh.LV.Res.HH.Thermal.SH.AdvElc.CO</t>
  </si>
  <si>
    <t>TES_per_sqm.kWh.LV.Res.HH.Thermal.SH.AdvElc.CO.LPG.LPG</t>
  </si>
  <si>
    <t>TES_per_sqm.kWh.LV.Res.HH.Thermal.SH.AdvElc.CO.Elc.Elec</t>
  </si>
  <si>
    <t>TES_per_sqm.kWh.LV.Res.HH.Thermal.SH.ConvElc</t>
  </si>
  <si>
    <t>TES_per_sqm.kWh.LV.Res.HH.Thermal.SH.ConvElc.SH</t>
  </si>
  <si>
    <t>TES_per_sqm.kWh.LV.Res.HH.Thermal.SH.ConvElc.SH.Elec</t>
  </si>
  <si>
    <t>TES_per_sqm.kWh.LV.Res.HH.Thermal.SH.ConvElc.SC</t>
  </si>
  <si>
    <t>TES_per_sqm.kWh.LV.Res.HH.Thermal.SH.ConvElc.SC.AC.Elec</t>
  </si>
  <si>
    <t>TES_per_sqm.kWh.LV.Res.HH.Thermal.SH.ConvElc.WH</t>
  </si>
  <si>
    <t>TES_per_sqm.kWh.LV.Res.HH.Thermal.SH.ConvElc.WH.LPG.NoSolar.LPG</t>
  </si>
  <si>
    <t>TES_per_sqm.kWh.LV.Res.HH.Thermal.SH.ConvElc.WH.LPG.Solar</t>
  </si>
  <si>
    <t>TES_per_sqm.kWh.LV.Res.HH.Thermal.SH.ConvElc.WH.LPG.Solar.LPG</t>
  </si>
  <si>
    <t>TES_per_sqm.kWh.LV.Res.HH.Thermal.SH.ConvElc.WH.LPG.Solar.Solar</t>
  </si>
  <si>
    <t>TES_per_sqm.kWh.LV.Res.HH.Thermal.SH.ConvElc.WH.Elc.NoSolar.Elec</t>
  </si>
  <si>
    <t>TES_per_sqm.kWh.LV.Res.HH.Thermal.SH.ConvElc.WH.Elc.Solar</t>
  </si>
  <si>
    <t>TES_per_sqm.kWh.LV.Res.HH.Thermal.SH.ConvElc.WH.Elc.Solar.Elec</t>
  </si>
  <si>
    <t>TES_per_sqm.kWh.LV.Res.HH.Thermal.SH.ConvElc.WH.Elc.Solar.Solar</t>
  </si>
  <si>
    <t>TES_per_sqm.kWh.LV.Res.HH.Thermal.SH.ConvElc.CO</t>
  </si>
  <si>
    <t>TES_per_sqm.kWh.LV.Res.HH.Thermal.SH.ConvElc.CO.LPG.LPG</t>
  </si>
  <si>
    <t>TES_per_sqm.kWh.LV.Res.HH.Thermal.SH.ConvElc.CO.Elc.Elec</t>
  </si>
  <si>
    <t>LV - CO2 emissions per surface area (detailed structure)</t>
  </si>
  <si>
    <t>EMI_per_sqm.kgCO2.LV.Res.HH.Thermal.SH.Solids</t>
  </si>
  <si>
    <t>EMI_per_sqm.kgCO2.LV.Res.HH.Thermal.SH.Solids.SH</t>
  </si>
  <si>
    <t>EMI_per_sqm.kgCO2.LV.Res.HH.Thermal.SH.Solids.SH.Solids</t>
  </si>
  <si>
    <t>EMI_per_sqm.kgCO2.LV.Res.HH.Thermal.SH.Solids.SH.Elec</t>
  </si>
  <si>
    <t>EMI_per_sqm.kgCO2.LV.Res.HH.Thermal.SH.Solids.SC</t>
  </si>
  <si>
    <t>EMI_per_sqm.kgCO2.LV.Res.HH.Thermal.SH.Solids.SC.AC.Elec</t>
  </si>
  <si>
    <t>EMI_per_sqm.kgCO2.LV.Res.HH.Thermal.SH.Solids.WH</t>
  </si>
  <si>
    <t>EMI_per_sqm.kgCO2.LV.Res.HH.Thermal.SH.Solids.WH.Solids.NoSolar.Solids</t>
  </si>
  <si>
    <t>EMI_per_sqm.kgCO2.LV.Res.HH.Thermal.SH.Solids.WH.LPG.NoSolar.LPG</t>
  </si>
  <si>
    <t>EMI_per_sqm.kgCO2.LV.Res.HH.Thermal.SH.Solids.WH.LPG.Solar</t>
  </si>
  <si>
    <t>EMI_per_sqm.kgCO2.LV.Res.HH.Thermal.SH.Solids.WH.LPG.Solar.LPG</t>
  </si>
  <si>
    <t>EMI_per_sqm.kgCO2.LV.Res.HH.Thermal.SH.Solids.WH.LPG.Solar.Solar</t>
  </si>
  <si>
    <t>EMI_per_sqm.kgCO2.LV.Res.HH.Thermal.SH.Solids.WH.Elc.NoSolar.Elec</t>
  </si>
  <si>
    <t>EMI_per_sqm.kgCO2.LV.Res.HH.Thermal.SH.Solids.WH.Elc.Solar</t>
  </si>
  <si>
    <t>EMI_per_sqm.kgCO2.LV.Res.HH.Thermal.SH.Solids.WH.Elc.Solar.Elec</t>
  </si>
  <si>
    <t>EMI_per_sqm.kgCO2.LV.Res.HH.Thermal.SH.Solids.WH.Elc.Solar.Solar</t>
  </si>
  <si>
    <t>EMI_per_sqm.kgCO2.LV.Res.HH.Thermal.SH.Solids.CO</t>
  </si>
  <si>
    <t>EMI_per_sqm.kgCO2.LV.Res.HH.Thermal.SH.Solids.CO.Solids.Solids</t>
  </si>
  <si>
    <t>EMI_per_sqm.kgCO2.LV.Res.HH.Thermal.SH.Solids.CO.LPG.LPG</t>
  </si>
  <si>
    <t>EMI_per_sqm.kgCO2.LV.Res.HH.Thermal.SH.Solids.CO.Elc.Elec</t>
  </si>
  <si>
    <t>EMI_per_sqm.kgCO2.LV.Res.HH.Thermal.SH.LPG</t>
  </si>
  <si>
    <t>EMI_per_sqm.kgCO2.LV.Res.HH.Thermal.SH.LPG.SH</t>
  </si>
  <si>
    <t>EMI_per_sqm.kgCO2.LV.Res.HH.Thermal.SH.LPG.SH.LPG</t>
  </si>
  <si>
    <t>EMI_per_sqm.kgCO2.LV.Res.HH.Thermal.SH.LPG.SH.Elec</t>
  </si>
  <si>
    <t>EMI_per_sqm.kgCO2.LV.Res.HH.Thermal.SH.LPG.SC</t>
  </si>
  <si>
    <t>EMI_per_sqm.kgCO2.LV.Res.HH.Thermal.SH.LPG.SC.AC.Elec</t>
  </si>
  <si>
    <t>EMI_per_sqm.kgCO2.LV.Res.HH.Thermal.SH.LPG.WH</t>
  </si>
  <si>
    <t>EMI_per_sqm.kgCO2.LV.Res.HH.Thermal.SH.LPG.WH.LPG.NoSolar.LPG</t>
  </si>
  <si>
    <t>EMI_per_sqm.kgCO2.LV.Res.HH.Thermal.SH.LPG.WH.LPG.Solar</t>
  </si>
  <si>
    <t>EMI_per_sqm.kgCO2.LV.Res.HH.Thermal.SH.LPG.WH.LPG.Solar.LPG</t>
  </si>
  <si>
    <t>EMI_per_sqm.kgCO2.LV.Res.HH.Thermal.SH.LPG.WH.LPG.Solar.Solar</t>
  </si>
  <si>
    <t>EMI_per_sqm.kgCO2.LV.Res.HH.Thermal.SH.LPG.WH.Elc.NoSolar.Elec</t>
  </si>
  <si>
    <t>EMI_per_sqm.kgCO2.LV.Res.HH.Thermal.SH.LPG.WH.Elc.Solar</t>
  </si>
  <si>
    <t>EMI_per_sqm.kgCO2.LV.Res.HH.Thermal.SH.LPG.WH.Elc.Solar.Elec</t>
  </si>
  <si>
    <t>EMI_per_sqm.kgCO2.LV.Res.HH.Thermal.SH.LPG.WH.Elc.Solar.Solar</t>
  </si>
  <si>
    <t>EMI_per_sqm.kgCO2.LV.Res.HH.Thermal.SH.LPG.CO</t>
  </si>
  <si>
    <t>EMI_per_sqm.kgCO2.LV.Res.HH.Thermal.SH.LPG.CO.LPG.LPG</t>
  </si>
  <si>
    <t>EMI_per_sqm.kgCO2.LV.Res.HH.Thermal.SH.LPG.CO.Elc.Elec</t>
  </si>
  <si>
    <t>EMI_per_sqm.kgCO2.LV.Res.HH.Thermal.SH.Oil</t>
  </si>
  <si>
    <t>EMI_per_sqm.kgCO2.LV.Res.HH.Thermal.SH.Oil.SH</t>
  </si>
  <si>
    <t>EMI_per_sqm.kgCO2.LV.Res.HH.Thermal.SH.Oil.SH.Oil</t>
  </si>
  <si>
    <t>EMI_per_sqm.kgCO2.LV.Res.HH.Thermal.SH.Oil.SH.Elec</t>
  </si>
  <si>
    <t>EMI_per_sqm.kgCO2.LV.Res.HH.Thermal.SH.Oil.SC</t>
  </si>
  <si>
    <t>EMI_per_sqm.kgCO2.LV.Res.HH.Thermal.SH.Oil.SC.AC.Elec</t>
  </si>
  <si>
    <t>EMI_per_sqm.kgCO2.LV.Res.HH.Thermal.SH.Oil.WH</t>
  </si>
  <si>
    <t>EMI_per_sqm.kgCO2.LV.Res.HH.Thermal.SH.Oil.WH.Oil.NoSolar.Oil</t>
  </si>
  <si>
    <t>EMI_per_sqm.kgCO2.LV.Res.HH.Thermal.SH.Oil.WH.Oil.Solar</t>
  </si>
  <si>
    <t>EMI_per_sqm.kgCO2.LV.Res.HH.Thermal.SH.Oil.WH.Oil.Solar.Oil</t>
  </si>
  <si>
    <t>EMI_per_sqm.kgCO2.LV.Res.HH.Thermal.SH.Oil.WH.Oil.Solar.Solar</t>
  </si>
  <si>
    <t>EMI_per_sqm.kgCO2.LV.Res.HH.Thermal.SH.Oil.WH.Elc.NoSolar.Elec</t>
  </si>
  <si>
    <t>EMI_per_sqm.kgCO2.LV.Res.HH.Thermal.SH.Oil.WH.Elc.Solar</t>
  </si>
  <si>
    <t>EMI_per_sqm.kgCO2.LV.Res.HH.Thermal.SH.Oil.WH.Elc.Solar.Elec</t>
  </si>
  <si>
    <t>EMI_per_sqm.kgCO2.LV.Res.HH.Thermal.SH.Oil.WH.Elc.Solar.Solar</t>
  </si>
  <si>
    <t>EMI_per_sqm.kgCO2.LV.Res.HH.Thermal.SH.Oil.CO</t>
  </si>
  <si>
    <t>EMI_per_sqm.kgCO2.LV.Res.HH.Thermal.SH.Oil.CO.LPG.LPG</t>
  </si>
  <si>
    <t>EMI_per_sqm.kgCO2.LV.Res.HH.Thermal.SH.Oil.CO.Elc.Elec</t>
  </si>
  <si>
    <t>EMI_per_sqm.kgCO2.LV.Res.HH.Thermal.SH.Gas</t>
  </si>
  <si>
    <t>EMI_per_sqm.kgCO2.LV.Res.HH.Thermal.SH.Gas.SH</t>
  </si>
  <si>
    <t>EMI_per_sqm.kgCO2.LV.Res.HH.Thermal.SH.Gas.SH.Gas</t>
  </si>
  <si>
    <t>EMI_per_sqm.kgCO2.LV.Res.HH.Thermal.SH.Gas.SH.Elec</t>
  </si>
  <si>
    <t>EMI_per_sqm.kgCO2.LV.Res.HH.Thermal.SH.Gas.SC</t>
  </si>
  <si>
    <t>EMI_per_sqm.kgCO2.LV.Res.HH.Thermal.SH.Gas.SC.AC.Elec</t>
  </si>
  <si>
    <t>EMI_per_sqm.kgCO2.LV.Res.HH.Thermal.SH.Gas.WH</t>
  </si>
  <si>
    <t>EMI_per_sqm.kgCO2.LV.Res.HH.Thermal.SH.Gas.WH.Gas.NoSolar.Gas</t>
  </si>
  <si>
    <t>EMI_per_sqm.kgCO2.LV.Res.HH.Thermal.SH.Gas.WH.Gas.Solar</t>
  </si>
  <si>
    <t>EMI_per_sqm.kgCO2.LV.Res.HH.Thermal.SH.Gas.WH.Gas.Solar.Gas</t>
  </si>
  <si>
    <t>EMI_per_sqm.kgCO2.LV.Res.HH.Thermal.SH.Gas.WH.Gas.Solar.Solar</t>
  </si>
  <si>
    <t>EMI_per_sqm.kgCO2.LV.Res.HH.Thermal.SH.Gas.WH.Elc.NoSolar.Elec</t>
  </si>
  <si>
    <t>EMI_per_sqm.kgCO2.LV.Res.HH.Thermal.SH.Gas.WH.Elc.Solar</t>
  </si>
  <si>
    <t>EMI_per_sqm.kgCO2.LV.Res.HH.Thermal.SH.Gas.WH.Elc.Solar.Elec</t>
  </si>
  <si>
    <t>EMI_per_sqm.kgCO2.LV.Res.HH.Thermal.SH.Gas.WH.Elc.Solar.Solar</t>
  </si>
  <si>
    <t>EMI_per_sqm.kgCO2.LV.Res.HH.Thermal.SH.Gas.CO</t>
  </si>
  <si>
    <t>EMI_per_sqm.kgCO2.LV.Res.HH.Thermal.SH.Gas.CO.Gas.Gas</t>
  </si>
  <si>
    <t>EMI_per_sqm.kgCO2.LV.Res.HH.Thermal.SH.Gas.CO.Elc.Elec</t>
  </si>
  <si>
    <t>EMI_per_sqm.kgCO2.LV.Res.HH.Thermal.SH.Biomass</t>
  </si>
  <si>
    <t>EMI_per_sqm.kgCO2.LV.Res.HH.Thermal.SH.Biomass.SH</t>
  </si>
  <si>
    <t>EMI_per_sqm.kgCO2.LV.Res.HH.Thermal.SH.Biomass.SH.Biomass</t>
  </si>
  <si>
    <t>EMI_per_sqm.kgCO2.LV.Res.HH.Thermal.SH.Biomass.SH.Elec</t>
  </si>
  <si>
    <t>EMI_per_sqm.kgCO2.LV.Res.HH.Thermal.SH.Biomass.SC</t>
  </si>
  <si>
    <t>EMI_per_sqm.kgCO2.LV.Res.HH.Thermal.SH.Biomass.SC.AC.Elec</t>
  </si>
  <si>
    <t>EMI_per_sqm.kgCO2.LV.Res.HH.Thermal.SH.Biomass.WH</t>
  </si>
  <si>
    <t>EMI_per_sqm.kgCO2.LV.Res.HH.Thermal.SH.Biomass.WH.Biomass.NoSolar.Biomass</t>
  </si>
  <si>
    <t>EMI_per_sqm.kgCO2.LV.Res.HH.Thermal.SH.Biomass.WH.Biomass.Solar</t>
  </si>
  <si>
    <t>EMI_per_sqm.kgCO2.LV.Res.HH.Thermal.SH.Biomass.WH.Biomass.Solar.Biomass</t>
  </si>
  <si>
    <t>EMI_per_sqm.kgCO2.LV.Res.HH.Thermal.SH.Biomass.WH.Biomass.Solar.Solar</t>
  </si>
  <si>
    <t>EMI_per_sqm.kgCO2.LV.Res.HH.Thermal.SH.Biomass.WH.LPG.NoSolar.LPG</t>
  </si>
  <si>
    <t>EMI_per_sqm.kgCO2.LV.Res.HH.Thermal.SH.Biomass.WH.LPG.Solar</t>
  </si>
  <si>
    <t>EMI_per_sqm.kgCO2.LV.Res.HH.Thermal.SH.Biomass.WH.LPG.Solar.LPG</t>
  </si>
  <si>
    <t>EMI_per_sqm.kgCO2.LV.Res.HH.Thermal.SH.Biomass.WH.LPG.Solar.Solar</t>
  </si>
  <si>
    <t>EMI_per_sqm.kgCO2.LV.Res.HH.Thermal.SH.Biomass.WH.Elc.NoSolar.Elec</t>
  </si>
  <si>
    <t>EMI_per_sqm.kgCO2.LV.Res.HH.Thermal.SH.Biomass.WH.Elc.Solar</t>
  </si>
  <si>
    <t>EMI_per_sqm.kgCO2.LV.Res.HH.Thermal.SH.Biomass.WH.Elc.Solar.Elec</t>
  </si>
  <si>
    <t>EMI_per_sqm.kgCO2.LV.Res.HH.Thermal.SH.Biomass.WH.Elc.Solar.Solar</t>
  </si>
  <si>
    <t>EMI_per_sqm.kgCO2.LV.Res.HH.Thermal.SH.Biomass.CO</t>
  </si>
  <si>
    <t>EMI_per_sqm.kgCO2.LV.Res.HH.Thermal.SH.Biomass.CO.Biomass.Biomass</t>
  </si>
  <si>
    <t>EMI_per_sqm.kgCO2.LV.Res.HH.Thermal.SH.Biomass.CO.LPG.LPG</t>
  </si>
  <si>
    <t>EMI_per_sqm.kgCO2.LV.Res.HH.Thermal.SH.Biomass.CO.Elc.Elec</t>
  </si>
  <si>
    <t>EMI_per_sqm.kgCO2.LV.Res.HH.Thermal.SH.Geo</t>
  </si>
  <si>
    <t>EMI_per_sqm.kgCO2.LV.Res.HH.Thermal.SH.Geo.SH</t>
  </si>
  <si>
    <t>EMI_per_sqm.kgCO2.LV.Res.HH.Thermal.SH.Geo.SH.Geo</t>
  </si>
  <si>
    <t>EMI_per_sqm.kgCO2.LV.Res.HH.Thermal.SH.Geo.SH.Elec</t>
  </si>
  <si>
    <t>EMI_per_sqm.kgCO2.LV.Res.HH.Thermal.SH.Geo.SC</t>
  </si>
  <si>
    <t>EMI_per_sqm.kgCO2.LV.Res.HH.Thermal.SH.Geo.SC.AC.Elec</t>
  </si>
  <si>
    <t>EMI_per_sqm.kgCO2.LV.Res.HH.Thermal.SH.Geo.WH</t>
  </si>
  <si>
    <t>EMI_per_sqm.kgCO2.LV.Res.HH.Thermal.SH.Geo.WH.Geo.NoSolar.Geo</t>
  </si>
  <si>
    <t>EMI_per_sqm.kgCO2.LV.Res.HH.Thermal.SH.Geo.WH.Geo.Solar</t>
  </si>
  <si>
    <t>EMI_per_sqm.kgCO2.LV.Res.HH.Thermal.SH.Geo.WH.Geo.Solar.Geo</t>
  </si>
  <si>
    <t>EMI_per_sqm.kgCO2.LV.Res.HH.Thermal.SH.Geo.WH.Geo.Solar.Solar</t>
  </si>
  <si>
    <t>EMI_per_sqm.kgCO2.LV.Res.HH.Thermal.SH.Geo.WH.Elc.NoSolar.Elec</t>
  </si>
  <si>
    <t>EMI_per_sqm.kgCO2.LV.Res.HH.Thermal.SH.Geo.WH.Elc.Solar</t>
  </si>
  <si>
    <t>EMI_per_sqm.kgCO2.LV.Res.HH.Thermal.SH.Geo.WH.Elc.Solar.Elec</t>
  </si>
  <si>
    <t>EMI_per_sqm.kgCO2.LV.Res.HH.Thermal.SH.Geo.WH.Elc.Solar.Solar</t>
  </si>
  <si>
    <t>EMI_per_sqm.kgCO2.LV.Res.HH.Thermal.SH.Geo.CO</t>
  </si>
  <si>
    <t>EMI_per_sqm.kgCO2.LV.Res.HH.Thermal.SH.Geo.CO.LPG.LPG</t>
  </si>
  <si>
    <t>EMI_per_sqm.kgCO2.LV.Res.HH.Thermal.SH.Geo.CO.Elc.Elec</t>
  </si>
  <si>
    <t>EMI_per_sqm.kgCO2.LV.Res.HH.Thermal.SH.DistrHeat</t>
  </si>
  <si>
    <t>EMI_per_sqm.kgCO2.LV.Res.HH.Thermal.SH.DistrHeat.SH</t>
  </si>
  <si>
    <t>EMI_per_sqm.kgCO2.LV.Res.HH.Thermal.SH.DistrHeat.SH.Steam_Distr</t>
  </si>
  <si>
    <t>EMI_per_sqm.kgCO2.LV.Res.HH.Thermal.SH.DistrHeat.SH.Elec</t>
  </si>
  <si>
    <t>EMI_per_sqm.kgCO2.LV.Res.HH.Thermal.SH.DistrHeat.SC</t>
  </si>
  <si>
    <t>EMI_per_sqm.kgCO2.LV.Res.HH.Thermal.SH.DistrHeat.SC.AC.Elec</t>
  </si>
  <si>
    <t>EMI_per_sqm.kgCO2.LV.Res.HH.Thermal.SH.DistrHeat.WH</t>
  </si>
  <si>
    <t>EMI_per_sqm.kgCO2.LV.Res.HH.Thermal.SH.DistrHeat.WH.DistrHeat.NoSolar.Steam_Distr</t>
  </si>
  <si>
    <t>EMI_per_sqm.kgCO2.LV.Res.HH.Thermal.SH.DistrHeat.WH.DistrHeat.Solar</t>
  </si>
  <si>
    <t>EMI_per_sqm.kgCO2.LV.Res.HH.Thermal.SH.DistrHeat.WH.DistrHeat.Solar.Steam_Distr</t>
  </si>
  <si>
    <t>EMI_per_sqm.kgCO2.LV.Res.HH.Thermal.SH.DistrHeat.WH.DistrHeat.Solar.Solar</t>
  </si>
  <si>
    <t>EMI_per_sqm.kgCO2.LV.Res.HH.Thermal.SH.DistrHeat.WH.Elc.NoSolar.Elec</t>
  </si>
  <si>
    <t>EMI_per_sqm.kgCO2.LV.Res.HH.Thermal.SH.DistrHeat.WH.Elc.Solar</t>
  </si>
  <si>
    <t>EMI_per_sqm.kgCO2.LV.Res.HH.Thermal.SH.DistrHeat.WH.Elc.Solar.Elec</t>
  </si>
  <si>
    <t>EMI_per_sqm.kgCO2.LV.Res.HH.Thermal.SH.DistrHeat.WH.Elc.Solar.Solar</t>
  </si>
  <si>
    <t>EMI_per_sqm.kgCO2.LV.Res.HH.Thermal.SH.DistrHeat.CO</t>
  </si>
  <si>
    <t>EMI_per_sqm.kgCO2.LV.Res.HH.Thermal.SH.DistrHeat.CO.LPG.LPG</t>
  </si>
  <si>
    <t>EMI_per_sqm.kgCO2.LV.Res.HH.Thermal.SH.DistrHeat.CO.Elc.Elec</t>
  </si>
  <si>
    <t>EMI_per_sqm.kgCO2.LV.Res.HH.Thermal.SH.AdvElc</t>
  </si>
  <si>
    <t>EMI_per_sqm.kgCO2.LV.Res.HH.Thermal.SH.AdvElc.SH</t>
  </si>
  <si>
    <t>EMI_per_sqm.kgCO2.LV.Res.HH.Thermal.SH.AdvElc.SH.Elec</t>
  </si>
  <si>
    <t>EMI_per_sqm.kgCO2.LV.Res.HH.Thermal.SH.AdvElc.SC</t>
  </si>
  <si>
    <t>EMI_per_sqm.kgCO2.LV.Res.HH.Thermal.SH.AdvElc.SC.AC.Elec</t>
  </si>
  <si>
    <t>EMI_per_sqm.kgCO2.LV.Res.HH.Thermal.SH.AdvElc.WH</t>
  </si>
  <si>
    <t>EMI_per_sqm.kgCO2.LV.Res.HH.Thermal.SH.AdvElc.WH.LPG.NoSolar.LPG</t>
  </si>
  <si>
    <t>EMI_per_sqm.kgCO2.LV.Res.HH.Thermal.SH.AdvElc.WH.LPG.Solar</t>
  </si>
  <si>
    <t>EMI_per_sqm.kgCO2.LV.Res.HH.Thermal.SH.AdvElc.WH.LPG.Solar.LPG</t>
  </si>
  <si>
    <t>EMI_per_sqm.kgCO2.LV.Res.HH.Thermal.SH.AdvElc.WH.LPG.Solar.Solar</t>
  </si>
  <si>
    <t>EMI_per_sqm.kgCO2.LV.Res.HH.Thermal.SH.AdvElc.WH.Elc.NoSolar.Elec</t>
  </si>
  <si>
    <t>EMI_per_sqm.kgCO2.LV.Res.HH.Thermal.SH.AdvElc.WH.Elc.Solar</t>
  </si>
  <si>
    <t>EMI_per_sqm.kgCO2.LV.Res.HH.Thermal.SH.AdvElc.WH.Elc.Solar.Elec</t>
  </si>
  <si>
    <t>EMI_per_sqm.kgCO2.LV.Res.HH.Thermal.SH.AdvElc.WH.Elc.Solar.Solar</t>
  </si>
  <si>
    <t>EMI_per_sqm.kgCO2.LV.Res.HH.Thermal.SH.AdvElc.CO</t>
  </si>
  <si>
    <t>EMI_per_sqm.kgCO2.LV.Res.HH.Thermal.SH.AdvElc.CO.LPG.LPG</t>
  </si>
  <si>
    <t>EMI_per_sqm.kgCO2.LV.Res.HH.Thermal.SH.AdvElc.CO.Elc.Elec</t>
  </si>
  <si>
    <t>EMI_per_sqm.kgCO2.LV.Res.HH.Thermal.SH.ConvElc</t>
  </si>
  <si>
    <t>EMI_per_sqm.kgCO2.LV.Res.HH.Thermal.SH.ConvElc.SH</t>
  </si>
  <si>
    <t>EMI_per_sqm.kgCO2.LV.Res.HH.Thermal.SH.ConvElc.SH.Elec</t>
  </si>
  <si>
    <t>EMI_per_sqm.kgCO2.LV.Res.HH.Thermal.SH.ConvElc.SC</t>
  </si>
  <si>
    <t>EMI_per_sqm.kgCO2.LV.Res.HH.Thermal.SH.ConvElc.SC.AC.Elec</t>
  </si>
  <si>
    <t>EMI_per_sqm.kgCO2.LV.Res.HH.Thermal.SH.ConvElc.WH</t>
  </si>
  <si>
    <t>EMI_per_sqm.kgCO2.LV.Res.HH.Thermal.SH.ConvElc.WH.LPG.NoSolar.LPG</t>
  </si>
  <si>
    <t>EMI_per_sqm.kgCO2.LV.Res.HH.Thermal.SH.ConvElc.WH.LPG.Solar</t>
  </si>
  <si>
    <t>EMI_per_sqm.kgCO2.LV.Res.HH.Thermal.SH.ConvElc.WH.LPG.Solar.LPG</t>
  </si>
  <si>
    <t>EMI_per_sqm.kgCO2.LV.Res.HH.Thermal.SH.ConvElc.WH.LPG.Solar.Solar</t>
  </si>
  <si>
    <t>EMI_per_sqm.kgCO2.LV.Res.HH.Thermal.SH.ConvElc.WH.Elc.NoSolar.Elec</t>
  </si>
  <si>
    <t>EMI_per_sqm.kgCO2.LV.Res.HH.Thermal.SH.ConvElc.WH.Elc.Solar</t>
  </si>
  <si>
    <t>EMI_per_sqm.kgCO2.LV.Res.HH.Thermal.SH.ConvElc.WH.Elc.Solar.Elec</t>
  </si>
  <si>
    <t>EMI_per_sqm.kgCO2.LV.Res.HH.Thermal.SH.ConvElc.WH.Elc.Solar.Solar</t>
  </si>
  <si>
    <t>EMI_per_sqm.kgCO2.LV.Res.HH.Thermal.SH.ConvElc.CO</t>
  </si>
  <si>
    <t>EMI_per_sqm.kgCO2.LV.Res.HH.Thermal.SH.ConvElc.CO.LPG.LPG</t>
  </si>
  <si>
    <t>EMI_per_sqm.kgCO2.LV.Res.HH.Thermal.SH.ConvElc.CO.Elc.Elec</t>
  </si>
  <si>
    <t>LV - Final energy consumption in new and renovated households (detailed structure)</t>
  </si>
  <si>
    <t>FEC.ktoe.LV.Res.HHnew.Thermal.SH.Solids</t>
  </si>
  <si>
    <t>FEC.ktoe.LV.Res.HHnew.Thermal.SH.Solids.SH</t>
  </si>
  <si>
    <t>FEC.ktoe.LV.Res.HHnew.Thermal.SH.Solids.SH.Solids</t>
  </si>
  <si>
    <t>FEC.ktoe.LV.Res.HHnew.Thermal.SH.Solids.SH.Elec</t>
  </si>
  <si>
    <t>FEC.ktoe.LV.Res.HHnew.Thermal.SH.Solids.SC</t>
  </si>
  <si>
    <t>FEC.ktoe.LV.Res.HHnew.Thermal.SH.Solids.SC.AC.Elec</t>
  </si>
  <si>
    <t>FEC.ktoe.LV.Res.HHnew.Thermal.SH.Solids.WH</t>
  </si>
  <si>
    <t>FEC.ktoe.LV.Res.HHnew.Thermal.SH.Solids.WH.Solids.NoSolar.Solids</t>
  </si>
  <si>
    <t>FEC.ktoe.LV.Res.HHnew.Thermal.SH.Solids.WH.LPG.NoSolar.LPG</t>
  </si>
  <si>
    <t>FEC.ktoe.LV.Res.HHnew.Thermal.SH.Solids.WH.LPG.Solar</t>
  </si>
  <si>
    <t>FEC.ktoe.LV.Res.HHnew.Thermal.SH.Solids.WH.LPG.Solar.LPG</t>
  </si>
  <si>
    <t>FEC.ktoe.LV.Res.HHnew.Thermal.SH.Solids.WH.LPG.Solar.Solar</t>
  </si>
  <si>
    <t>FEC.ktoe.LV.Res.HHnew.Thermal.SH.Solids.WH.Elc.NoSolar.Elec</t>
  </si>
  <si>
    <t>FEC.ktoe.LV.Res.HHnew.Thermal.SH.Solids.WH.Elc.Solar</t>
  </si>
  <si>
    <t>FEC.ktoe.LV.Res.HHnew.Thermal.SH.Solids.WH.Elc.Solar.Elec</t>
  </si>
  <si>
    <t>FEC.ktoe.LV.Res.HHnew.Thermal.SH.Solids.WH.Elc.Solar.Solar</t>
  </si>
  <si>
    <t>FEC.ktoe.LV.Res.HHnew.Thermal.SH.Solids.CO</t>
  </si>
  <si>
    <t>FEC.ktoe.LV.Res.HHnew.Thermal.SH.Solids.CO.Solids.Solids</t>
  </si>
  <si>
    <t>FEC.ktoe.LV.Res.HHnew.Thermal.SH.Solids.CO.LPG.LPG</t>
  </si>
  <si>
    <t>FEC.ktoe.LV.Res.HHnew.Thermal.SH.Solids.CO.Elc.Elec</t>
  </si>
  <si>
    <t>FEC.ktoe.LV.Res.HHnew.Thermal.SH.LPG</t>
  </si>
  <si>
    <t>FEC.ktoe.LV.Res.HHnew.Thermal.SH.LPG.SH</t>
  </si>
  <si>
    <t>FEC.ktoe.LV.Res.HHnew.Thermal.SH.LPG.SH.LPG</t>
  </si>
  <si>
    <t>FEC.ktoe.LV.Res.HHnew.Thermal.SH.LPG.SH.Elec</t>
  </si>
  <si>
    <t>FEC.ktoe.LV.Res.HHnew.Thermal.SH.LPG.SC</t>
  </si>
  <si>
    <t>FEC.ktoe.LV.Res.HHnew.Thermal.SH.LPG.SC.AC.Elec</t>
  </si>
  <si>
    <t>FEC.ktoe.LV.Res.HHnew.Thermal.SH.LPG.WH</t>
  </si>
  <si>
    <t>FEC.ktoe.LV.Res.HHnew.Thermal.SH.LPG.WH.LPG.NoSolar.LPG</t>
  </si>
  <si>
    <t>FEC.ktoe.LV.Res.HHnew.Thermal.SH.LPG.WH.LPG.Solar</t>
  </si>
  <si>
    <t>FEC.ktoe.LV.Res.HHnew.Thermal.SH.LPG.WH.LPG.Solar.LPG</t>
  </si>
  <si>
    <t>FEC.ktoe.LV.Res.HHnew.Thermal.SH.LPG.WH.LPG.Solar.Solar</t>
  </si>
  <si>
    <t>FEC.ktoe.LV.Res.HHnew.Thermal.SH.LPG.WH.Elc.NoSolar.Elec</t>
  </si>
  <si>
    <t>FEC.ktoe.LV.Res.HHnew.Thermal.SH.LPG.WH.Elc.Solar</t>
  </si>
  <si>
    <t>FEC.ktoe.LV.Res.HHnew.Thermal.SH.LPG.WH.Elc.Solar.Elec</t>
  </si>
  <si>
    <t>FEC.ktoe.LV.Res.HHnew.Thermal.SH.LPG.WH.Elc.Solar.Solar</t>
  </si>
  <si>
    <t>FEC.ktoe.LV.Res.HHnew.Thermal.SH.LPG.CO</t>
  </si>
  <si>
    <t>FEC.ktoe.LV.Res.HHnew.Thermal.SH.LPG.CO.LPG.LPG</t>
  </si>
  <si>
    <t>FEC.ktoe.LV.Res.HHnew.Thermal.SH.LPG.CO.Elc.Elec</t>
  </si>
  <si>
    <t>FEC.ktoe.LV.Res.HHnew.Thermal.SH.Oil</t>
  </si>
  <si>
    <t>FEC.ktoe.LV.Res.HHnew.Thermal.SH.Oil.SH</t>
  </si>
  <si>
    <t>FEC.ktoe.LV.Res.HHnew.Thermal.SH.Oil.SH.Oil</t>
  </si>
  <si>
    <t>FEC.ktoe.LV.Res.HHnew.Thermal.SH.Oil.SH.Elec</t>
  </si>
  <si>
    <t>FEC.ktoe.LV.Res.HHnew.Thermal.SH.Oil.SC</t>
  </si>
  <si>
    <t>FEC.ktoe.LV.Res.HHnew.Thermal.SH.Oil.SC.AC.Elec</t>
  </si>
  <si>
    <t>FEC.ktoe.LV.Res.HHnew.Thermal.SH.Oil.WH</t>
  </si>
  <si>
    <t>FEC.ktoe.LV.Res.HHnew.Thermal.SH.Oil.WH.Oil.NoSolar.Oil</t>
  </si>
  <si>
    <t>FEC.ktoe.LV.Res.HHnew.Thermal.SH.Oil.WH.Oil.Solar</t>
  </si>
  <si>
    <t>FEC.ktoe.LV.Res.HHnew.Thermal.SH.Oil.WH.Oil.Solar.Oil</t>
  </si>
  <si>
    <t>FEC.ktoe.LV.Res.HHnew.Thermal.SH.Oil.WH.Oil.Solar.Solar</t>
  </si>
  <si>
    <t>FEC.ktoe.LV.Res.HHnew.Thermal.SH.Oil.WH.Elc.NoSolar.Elec</t>
  </si>
  <si>
    <t>FEC.ktoe.LV.Res.HHnew.Thermal.SH.Oil.WH.Elc.Solar</t>
  </si>
  <si>
    <t>FEC.ktoe.LV.Res.HHnew.Thermal.SH.Oil.WH.Elc.Solar.Elec</t>
  </si>
  <si>
    <t>FEC.ktoe.LV.Res.HHnew.Thermal.SH.Oil.WH.Elc.Solar.Solar</t>
  </si>
  <si>
    <t>FEC.ktoe.LV.Res.HHnew.Thermal.SH.Oil.CO</t>
  </si>
  <si>
    <t>FEC.ktoe.LV.Res.HHnew.Thermal.SH.Oil.CO.LPG.LPG</t>
  </si>
  <si>
    <t>FEC.ktoe.LV.Res.HHnew.Thermal.SH.Oil.CO.Elc.Elec</t>
  </si>
  <si>
    <t>FEC.ktoe.LV.Res.HHnew.Thermal.SH.Gas</t>
  </si>
  <si>
    <t>FEC.ktoe.LV.Res.HHnew.Thermal.SH.Gas.SH</t>
  </si>
  <si>
    <t>FEC.ktoe.LV.Res.HHnew.Thermal.SH.Gas.SH.Gas</t>
  </si>
  <si>
    <t>FEC.ktoe.LV.Res.HHnew.Thermal.SH.Gas.SH.Elec</t>
  </si>
  <si>
    <t>FEC.ktoe.LV.Res.HHnew.Thermal.SH.Gas.SC</t>
  </si>
  <si>
    <t>FEC.ktoe.LV.Res.HHnew.Thermal.SH.Gas.SC.AC.Elec</t>
  </si>
  <si>
    <t>FEC.ktoe.LV.Res.HHnew.Thermal.SH.Gas.WH</t>
  </si>
  <si>
    <t>FEC.ktoe.LV.Res.HHnew.Thermal.SH.Gas.WH.Gas.NoSolar.Gas</t>
  </si>
  <si>
    <t>FEC.ktoe.LV.Res.HHnew.Thermal.SH.Gas.WH.Gas.Solar</t>
  </si>
  <si>
    <t>FEC.ktoe.LV.Res.HHnew.Thermal.SH.Gas.WH.Gas.Solar.Gas</t>
  </si>
  <si>
    <t>FEC.ktoe.LV.Res.HHnew.Thermal.SH.Gas.WH.Gas.Solar.Solar</t>
  </si>
  <si>
    <t>FEC.ktoe.LV.Res.HHnew.Thermal.SH.Gas.WH.Elc.NoSolar.Elec</t>
  </si>
  <si>
    <t>FEC.ktoe.LV.Res.HHnew.Thermal.SH.Gas.WH.Elc.Solar</t>
  </si>
  <si>
    <t>FEC.ktoe.LV.Res.HHnew.Thermal.SH.Gas.WH.Elc.Solar.Elec</t>
  </si>
  <si>
    <t>FEC.ktoe.LV.Res.HHnew.Thermal.SH.Gas.WH.Elc.Solar.Solar</t>
  </si>
  <si>
    <t>FEC.ktoe.LV.Res.HHnew.Thermal.SH.Gas.CO</t>
  </si>
  <si>
    <t>FEC.ktoe.LV.Res.HHnew.Thermal.SH.Gas.CO.Gas.Gas</t>
  </si>
  <si>
    <t>FEC.ktoe.LV.Res.HHnew.Thermal.SH.Gas.CO.Elc.Elec</t>
  </si>
  <si>
    <t>FEC.ktoe.LV.Res.HHnew.Thermal.SH.Biomass</t>
  </si>
  <si>
    <t>FEC.ktoe.LV.Res.HHnew.Thermal.SH.Biomass.SH</t>
  </si>
  <si>
    <t>FEC.ktoe.LV.Res.HHnew.Thermal.SH.Biomass.SH.Biomass</t>
  </si>
  <si>
    <t>FEC.ktoe.LV.Res.HHnew.Thermal.SH.Biomass.SH.Elec</t>
  </si>
  <si>
    <t>FEC.ktoe.LV.Res.HHnew.Thermal.SH.Biomass.SC</t>
  </si>
  <si>
    <t>FEC.ktoe.LV.Res.HHnew.Thermal.SH.Biomass.SC.AC.Elec</t>
  </si>
  <si>
    <t>FEC.ktoe.LV.Res.HHnew.Thermal.SH.Biomass.WH</t>
  </si>
  <si>
    <t>FEC.ktoe.LV.Res.HHnew.Thermal.SH.Biomass.WH.Biomass.NoSolar.Biomass</t>
  </si>
  <si>
    <t>FEC.ktoe.LV.Res.HHnew.Thermal.SH.Biomass.WH.Biomass.Solar</t>
  </si>
  <si>
    <t>FEC.ktoe.LV.Res.HHnew.Thermal.SH.Biomass.WH.Biomass.Solar.Biomass</t>
  </si>
  <si>
    <t>FEC.ktoe.LV.Res.HHnew.Thermal.SH.Biomass.WH.Biomass.Solar.Solar</t>
  </si>
  <si>
    <t>FEC.ktoe.LV.Res.HHnew.Thermal.SH.Biomass.WH.LPG.NoSolar.LPG</t>
  </si>
  <si>
    <t>FEC.ktoe.LV.Res.HHnew.Thermal.SH.Biomass.WH.LPG.Solar</t>
  </si>
  <si>
    <t>FEC.ktoe.LV.Res.HHnew.Thermal.SH.Biomass.WH.LPG.Solar.LPG</t>
  </si>
  <si>
    <t>FEC.ktoe.LV.Res.HHnew.Thermal.SH.Biomass.WH.LPG.Solar.Solar</t>
  </si>
  <si>
    <t>FEC.ktoe.LV.Res.HHnew.Thermal.SH.Biomass.WH.Elc.NoSolar.Elec</t>
  </si>
  <si>
    <t>FEC.ktoe.LV.Res.HHnew.Thermal.SH.Biomass.WH.Elc.Solar</t>
  </si>
  <si>
    <t>FEC.ktoe.LV.Res.HHnew.Thermal.SH.Biomass.WH.Elc.Solar.Elec</t>
  </si>
  <si>
    <t>FEC.ktoe.LV.Res.HHnew.Thermal.SH.Biomass.WH.Elc.Solar.Solar</t>
  </si>
  <si>
    <t>FEC.ktoe.LV.Res.HHnew.Thermal.SH.Biomass.CO</t>
  </si>
  <si>
    <t>FEC.ktoe.LV.Res.HHnew.Thermal.SH.Biomass.CO.Biomass.Biomass</t>
  </si>
  <si>
    <t>FEC.ktoe.LV.Res.HHnew.Thermal.SH.Biomass.CO.LPG.LPG</t>
  </si>
  <si>
    <t>FEC.ktoe.LV.Res.HHnew.Thermal.SH.Biomass.CO.Elc.Elec</t>
  </si>
  <si>
    <t>FEC.ktoe.LV.Res.HHnew.Thermal.SH.Geo</t>
  </si>
  <si>
    <t>FEC.ktoe.LV.Res.HHnew.Thermal.SH.Geo.SH</t>
  </si>
  <si>
    <t>FEC.ktoe.LV.Res.HHnew.Thermal.SH.Geo.SH.Geo</t>
  </si>
  <si>
    <t>FEC.ktoe.LV.Res.HHnew.Thermal.SH.Geo.SH.Elec</t>
  </si>
  <si>
    <t>FEC.ktoe.LV.Res.HHnew.Thermal.SH.Geo.SC</t>
  </si>
  <si>
    <t>FEC.ktoe.LV.Res.HHnew.Thermal.SH.Geo.SC.AC.Elec</t>
  </si>
  <si>
    <t>FEC.ktoe.LV.Res.HHnew.Thermal.SH.Geo.WH</t>
  </si>
  <si>
    <t>FEC.ktoe.LV.Res.HHnew.Thermal.SH.Geo.WH.Geo.NoSolar.Geo</t>
  </si>
  <si>
    <t>FEC.ktoe.LV.Res.HHnew.Thermal.SH.Geo.WH.Geo.Solar</t>
  </si>
  <si>
    <t>FEC.ktoe.LV.Res.HHnew.Thermal.SH.Geo.WH.Geo.Solar.Geo</t>
  </si>
  <si>
    <t>FEC.ktoe.LV.Res.HHnew.Thermal.SH.Geo.WH.Geo.Solar.Solar</t>
  </si>
  <si>
    <t>FEC.ktoe.LV.Res.HHnew.Thermal.SH.Geo.WH.Elc.NoSolar.Elec</t>
  </si>
  <si>
    <t>FEC.ktoe.LV.Res.HHnew.Thermal.SH.Geo.WH.Elc.Solar</t>
  </si>
  <si>
    <t>FEC.ktoe.LV.Res.HHnew.Thermal.SH.Geo.WH.Elc.Solar.Elec</t>
  </si>
  <si>
    <t>FEC.ktoe.LV.Res.HHnew.Thermal.SH.Geo.WH.Elc.Solar.Solar</t>
  </si>
  <si>
    <t>FEC.ktoe.LV.Res.HHnew.Thermal.SH.Geo.CO</t>
  </si>
  <si>
    <t>FEC.ktoe.LV.Res.HHnew.Thermal.SH.Geo.CO.LPG.LPG</t>
  </si>
  <si>
    <t>FEC.ktoe.LV.Res.HHnew.Thermal.SH.Geo.CO.Elc.Elec</t>
  </si>
  <si>
    <t>FEC.ktoe.LV.Res.HHnew.Thermal.SH.DistrHeat</t>
  </si>
  <si>
    <t>FEC.ktoe.LV.Res.HHnew.Thermal.SH.DistrHeat.SH</t>
  </si>
  <si>
    <t>FEC.ktoe.LV.Res.HHnew.Thermal.SH.DistrHeat.SH.Steam_Distr</t>
  </si>
  <si>
    <t>FEC.ktoe.LV.Res.HHnew.Thermal.SH.DistrHeat.SH.Elec</t>
  </si>
  <si>
    <t>FEC.ktoe.LV.Res.HHnew.Thermal.SH.DistrHeat.SC</t>
  </si>
  <si>
    <t>FEC.ktoe.LV.Res.HHnew.Thermal.SH.DistrHeat.SC.AC.Elec</t>
  </si>
  <si>
    <t>FEC.ktoe.LV.Res.HHnew.Thermal.SH.DistrHeat.WH</t>
  </si>
  <si>
    <t>FEC.ktoe.LV.Res.HHnew.Thermal.SH.DistrHeat.WH.DistrHeat.NoSolar.Steam_Distr</t>
  </si>
  <si>
    <t>FEC.ktoe.LV.Res.HHnew.Thermal.SH.DistrHeat.WH.DistrHeat.Solar</t>
  </si>
  <si>
    <t>FEC.ktoe.LV.Res.HHnew.Thermal.SH.DistrHeat.WH.DistrHeat.Solar.Steam_Distr</t>
  </si>
  <si>
    <t>FEC.ktoe.LV.Res.HHnew.Thermal.SH.DistrHeat.WH.DistrHeat.Solar.Solar</t>
  </si>
  <si>
    <t>FEC.ktoe.LV.Res.HHnew.Thermal.SH.DistrHeat.WH.Elc.NoSolar.Elec</t>
  </si>
  <si>
    <t>FEC.ktoe.LV.Res.HHnew.Thermal.SH.DistrHeat.WH.Elc.Solar</t>
  </si>
  <si>
    <t>FEC.ktoe.LV.Res.HHnew.Thermal.SH.DistrHeat.WH.Elc.Solar.Elec</t>
  </si>
  <si>
    <t>FEC.ktoe.LV.Res.HHnew.Thermal.SH.DistrHeat.WH.Elc.Solar.Solar</t>
  </si>
  <si>
    <t>FEC.ktoe.LV.Res.HHnew.Thermal.SH.DistrHeat.CO</t>
  </si>
  <si>
    <t>FEC.ktoe.LV.Res.HHnew.Thermal.SH.DistrHeat.CO.LPG.LPG</t>
  </si>
  <si>
    <t>FEC.ktoe.LV.Res.HHnew.Thermal.SH.DistrHeat.CO.Elc.Elec</t>
  </si>
  <si>
    <t>FEC.ktoe.LV.Res.HHnew.Thermal.SH.AdvElc</t>
  </si>
  <si>
    <t>FEC.ktoe.LV.Res.HHnew.Thermal.SH.AdvElc.SH</t>
  </si>
  <si>
    <t>FEC.ktoe.LV.Res.HHnew.Thermal.SH.AdvElc.SH.Elec</t>
  </si>
  <si>
    <t>FEC.ktoe.LV.Res.HHnew.Thermal.SH.AdvElc.SC</t>
  </si>
  <si>
    <t>FEC.ktoe.LV.Res.HHnew.Thermal.SH.AdvElc.SC.AC.Elec</t>
  </si>
  <si>
    <t>FEC.ktoe.LV.Res.HHnew.Thermal.SH.AdvElc.WH</t>
  </si>
  <si>
    <t>FEC.ktoe.LV.Res.HHnew.Thermal.SH.AdvElc.WH.LPG.NoSolar.LPG</t>
  </si>
  <si>
    <t>FEC.ktoe.LV.Res.HHnew.Thermal.SH.AdvElc.WH.LPG.Solar</t>
  </si>
  <si>
    <t>FEC.ktoe.LV.Res.HHnew.Thermal.SH.AdvElc.WH.LPG.Solar.LPG</t>
  </si>
  <si>
    <t>FEC.ktoe.LV.Res.HHnew.Thermal.SH.AdvElc.WH.LPG.Solar.Solar</t>
  </si>
  <si>
    <t>FEC.ktoe.LV.Res.HHnew.Thermal.SH.AdvElc.WH.Elc.NoSolar.Elec</t>
  </si>
  <si>
    <t>FEC.ktoe.LV.Res.HHnew.Thermal.SH.AdvElc.WH.Elc.Solar</t>
  </si>
  <si>
    <t>FEC.ktoe.LV.Res.HHnew.Thermal.SH.AdvElc.WH.Elc.Solar.Elec</t>
  </si>
  <si>
    <t>FEC.ktoe.LV.Res.HHnew.Thermal.SH.AdvElc.WH.Elc.Solar.Solar</t>
  </si>
  <si>
    <t>FEC.ktoe.LV.Res.HHnew.Thermal.SH.AdvElc.CO</t>
  </si>
  <si>
    <t>FEC.ktoe.LV.Res.HHnew.Thermal.SH.AdvElc.CO.LPG.LPG</t>
  </si>
  <si>
    <t>FEC.ktoe.LV.Res.HHnew.Thermal.SH.AdvElc.CO.Elc.Elec</t>
  </si>
  <si>
    <t>FEC.ktoe.LV.Res.HHnew.Thermal.SH.ConvElc</t>
  </si>
  <si>
    <t>FEC.ktoe.LV.Res.HHnew.Thermal.SH.ConvElc.SH</t>
  </si>
  <si>
    <t>FEC.ktoe.LV.Res.HHnew.Thermal.SH.ConvElc.SH.Elec</t>
  </si>
  <si>
    <t>FEC.ktoe.LV.Res.HHnew.Thermal.SH.ConvElc.SC</t>
  </si>
  <si>
    <t>FEC.ktoe.LV.Res.HHnew.Thermal.SH.ConvElc.SC.AC.Elec</t>
  </si>
  <si>
    <t>FEC.ktoe.LV.Res.HHnew.Thermal.SH.ConvElc.WH</t>
  </si>
  <si>
    <t>FEC.ktoe.LV.Res.HHnew.Thermal.SH.ConvElc.WH.LPG.NoSolar.LPG</t>
  </si>
  <si>
    <t>FEC.ktoe.LV.Res.HHnew.Thermal.SH.ConvElc.WH.LPG.Solar</t>
  </si>
  <si>
    <t>FEC.ktoe.LV.Res.HHnew.Thermal.SH.ConvElc.WH.LPG.Solar.LPG</t>
  </si>
  <si>
    <t>FEC.ktoe.LV.Res.HHnew.Thermal.SH.ConvElc.WH.LPG.Solar.Solar</t>
  </si>
  <si>
    <t>FEC.ktoe.LV.Res.HHnew.Thermal.SH.ConvElc.WH.Elc.NoSolar.Elec</t>
  </si>
  <si>
    <t>FEC.ktoe.LV.Res.HHnew.Thermal.SH.ConvElc.WH.Elc.Solar</t>
  </si>
  <si>
    <t>FEC.ktoe.LV.Res.HHnew.Thermal.SH.ConvElc.WH.Elc.Solar.Elec</t>
  </si>
  <si>
    <t>FEC.ktoe.LV.Res.HHnew.Thermal.SH.ConvElc.WH.Elc.Solar.Solar</t>
  </si>
  <si>
    <t>FEC.ktoe.LV.Res.HHnew.Thermal.SH.ConvElc.CO</t>
  </si>
  <si>
    <t>FEC.ktoe.LV.Res.HHnew.Thermal.SH.ConvElc.CO.LPG.LPG</t>
  </si>
  <si>
    <t>FEC.ktoe.LV.Res.HHnew.Thermal.SH.ConvElc.CO.Elc.Elec</t>
  </si>
  <si>
    <t>LV - Thermal energy service in new and renovated households (detailed structure)</t>
  </si>
  <si>
    <t>TES.ktoe.LV.Res.HHnew.Thermal.SH.Solids</t>
  </si>
  <si>
    <t>TES.ktoe.LV.Res.HHnew.Thermal.SH.Solids.SH</t>
  </si>
  <si>
    <t>TES.ktoe.LV.Res.HHnew.Thermal.SH.Solids.SH.Solids</t>
  </si>
  <si>
    <t>TES.ktoe.LV.Res.HHnew.Thermal.SH.Solids.SH.Elec</t>
  </si>
  <si>
    <t>TES.ktoe.LV.Res.HHnew.Thermal.SH.Solids.SC</t>
  </si>
  <si>
    <t>TES.ktoe.LV.Res.HHnew.Thermal.SH.Solids.SC.AC.Elec</t>
  </si>
  <si>
    <t>TES.ktoe.LV.Res.HHnew.Thermal.SH.Solids.WH</t>
  </si>
  <si>
    <t>TES.ktoe.LV.Res.HHnew.Thermal.SH.Solids.WH.Solids.NoSolar.Solids</t>
  </si>
  <si>
    <t>TES.ktoe.LV.Res.HHnew.Thermal.SH.Solids.WH.LPG.NoSolar.LPG</t>
  </si>
  <si>
    <t>TES.ktoe.LV.Res.HHnew.Thermal.SH.Solids.WH.LPG.Solar</t>
  </si>
  <si>
    <t>TES.ktoe.LV.Res.HHnew.Thermal.SH.Solids.WH.LPG.Solar.LPG</t>
  </si>
  <si>
    <t>TES.ktoe.LV.Res.HHnew.Thermal.SH.Solids.WH.LPG.Solar.Solar</t>
  </si>
  <si>
    <t>TES.ktoe.LV.Res.HHnew.Thermal.SH.Solids.WH.Elc.NoSolar.Elec</t>
  </si>
  <si>
    <t>TES.ktoe.LV.Res.HHnew.Thermal.SH.Solids.WH.Elc.Solar</t>
  </si>
  <si>
    <t>TES.ktoe.LV.Res.HHnew.Thermal.SH.Solids.WH.Elc.Solar.Elec</t>
  </si>
  <si>
    <t>TES.ktoe.LV.Res.HHnew.Thermal.SH.Solids.WH.Elc.Solar.Solar</t>
  </si>
  <si>
    <t>TES.ktoe.LV.Res.HHnew.Thermal.SH.Solids.CO</t>
  </si>
  <si>
    <t>TES.ktoe.LV.Res.HHnew.Thermal.SH.Solids.CO.Solids.Solids</t>
  </si>
  <si>
    <t>TES.ktoe.LV.Res.HHnew.Thermal.SH.Solids.CO.LPG.LPG</t>
  </si>
  <si>
    <t>TES.ktoe.LV.Res.HHnew.Thermal.SH.Solids.CO.Elc.Elec</t>
  </si>
  <si>
    <t>TES.ktoe.LV.Res.HHnew.Thermal.SH.LPG</t>
  </si>
  <si>
    <t>TES.ktoe.LV.Res.HHnew.Thermal.SH.LPG.SH</t>
  </si>
  <si>
    <t>TES.ktoe.LV.Res.HHnew.Thermal.SH.LPG.SH.LPG</t>
  </si>
  <si>
    <t>TES.ktoe.LV.Res.HHnew.Thermal.SH.LPG.SH.Elec</t>
  </si>
  <si>
    <t>TES.ktoe.LV.Res.HHnew.Thermal.SH.LPG.SC</t>
  </si>
  <si>
    <t>TES.ktoe.LV.Res.HHnew.Thermal.SH.LPG.SC.AC.Elec</t>
  </si>
  <si>
    <t>TES.ktoe.LV.Res.HHnew.Thermal.SH.LPG.WH</t>
  </si>
  <si>
    <t>TES.ktoe.LV.Res.HHnew.Thermal.SH.LPG.WH.LPG.NoSolar.LPG</t>
  </si>
  <si>
    <t>TES.ktoe.LV.Res.HHnew.Thermal.SH.LPG.WH.LPG.Solar</t>
  </si>
  <si>
    <t>TES.ktoe.LV.Res.HHnew.Thermal.SH.LPG.WH.LPG.Solar.LPG</t>
  </si>
  <si>
    <t>TES.ktoe.LV.Res.HHnew.Thermal.SH.LPG.WH.LPG.Solar.Solar</t>
  </si>
  <si>
    <t>TES.ktoe.LV.Res.HHnew.Thermal.SH.LPG.WH.Elc.NoSolar.Elec</t>
  </si>
  <si>
    <t>TES.ktoe.LV.Res.HHnew.Thermal.SH.LPG.WH.Elc.Solar</t>
  </si>
  <si>
    <t>TES.ktoe.LV.Res.HHnew.Thermal.SH.LPG.WH.Elc.Solar.Elec</t>
  </si>
  <si>
    <t>TES.ktoe.LV.Res.HHnew.Thermal.SH.LPG.WH.Elc.Solar.Solar</t>
  </si>
  <si>
    <t>TES.ktoe.LV.Res.HHnew.Thermal.SH.LPG.CO</t>
  </si>
  <si>
    <t>TES.ktoe.LV.Res.HHnew.Thermal.SH.LPG.CO.LPG.LPG</t>
  </si>
  <si>
    <t>TES.ktoe.LV.Res.HHnew.Thermal.SH.LPG.CO.Elc.Elec</t>
  </si>
  <si>
    <t>TES.ktoe.LV.Res.HHnew.Thermal.SH.Oil</t>
  </si>
  <si>
    <t>TES.ktoe.LV.Res.HHnew.Thermal.SH.Oil.SH</t>
  </si>
  <si>
    <t>TES.ktoe.LV.Res.HHnew.Thermal.SH.Oil.SH.Oil</t>
  </si>
  <si>
    <t>TES.ktoe.LV.Res.HHnew.Thermal.SH.Oil.SH.Elec</t>
  </si>
  <si>
    <t>TES.ktoe.LV.Res.HHnew.Thermal.SH.Oil.SC</t>
  </si>
  <si>
    <t>TES.ktoe.LV.Res.HHnew.Thermal.SH.Oil.SC.AC.Elec</t>
  </si>
  <si>
    <t>TES.ktoe.LV.Res.HHnew.Thermal.SH.Oil.WH</t>
  </si>
  <si>
    <t>TES.ktoe.LV.Res.HHnew.Thermal.SH.Oil.WH.Oil.NoSolar.Oil</t>
  </si>
  <si>
    <t>TES.ktoe.LV.Res.HHnew.Thermal.SH.Oil.WH.Oil.Solar</t>
  </si>
  <si>
    <t>TES.ktoe.LV.Res.HHnew.Thermal.SH.Oil.WH.Oil.Solar.Oil</t>
  </si>
  <si>
    <t>TES.ktoe.LV.Res.HHnew.Thermal.SH.Oil.WH.Oil.Solar.Solar</t>
  </si>
  <si>
    <t>TES.ktoe.LV.Res.HHnew.Thermal.SH.Oil.WH.Elc.NoSolar.Elec</t>
  </si>
  <si>
    <t>TES.ktoe.LV.Res.HHnew.Thermal.SH.Oil.WH.Elc.Solar</t>
  </si>
  <si>
    <t>TES.ktoe.LV.Res.HHnew.Thermal.SH.Oil.WH.Elc.Solar.Elec</t>
  </si>
  <si>
    <t>TES.ktoe.LV.Res.HHnew.Thermal.SH.Oil.WH.Elc.Solar.Solar</t>
  </si>
  <si>
    <t>TES.ktoe.LV.Res.HHnew.Thermal.SH.Oil.CO</t>
  </si>
  <si>
    <t>TES.ktoe.LV.Res.HHnew.Thermal.SH.Oil.CO.LPG.LPG</t>
  </si>
  <si>
    <t>TES.ktoe.LV.Res.HHnew.Thermal.SH.Oil.CO.Elc.Elec</t>
  </si>
  <si>
    <t>TES.ktoe.LV.Res.HHnew.Thermal.SH.Gas</t>
  </si>
  <si>
    <t>TES.ktoe.LV.Res.HHnew.Thermal.SH.Gas.SH</t>
  </si>
  <si>
    <t>TES.ktoe.LV.Res.HHnew.Thermal.SH.Gas.SH.Gas</t>
  </si>
  <si>
    <t>TES.ktoe.LV.Res.HHnew.Thermal.SH.Gas.SH.Elec</t>
  </si>
  <si>
    <t>TES.ktoe.LV.Res.HHnew.Thermal.SH.Gas.SC</t>
  </si>
  <si>
    <t>TES.ktoe.LV.Res.HHnew.Thermal.SH.Gas.SC.AC.Elec</t>
  </si>
  <si>
    <t>TES.ktoe.LV.Res.HHnew.Thermal.SH.Gas.WH</t>
  </si>
  <si>
    <t>TES.ktoe.LV.Res.HHnew.Thermal.SH.Gas.WH.Gas.NoSolar.Gas</t>
  </si>
  <si>
    <t>TES.ktoe.LV.Res.HHnew.Thermal.SH.Gas.WH.Gas.Solar</t>
  </si>
  <si>
    <t>TES.ktoe.LV.Res.HHnew.Thermal.SH.Gas.WH.Gas.Solar.Gas</t>
  </si>
  <si>
    <t>TES.ktoe.LV.Res.HHnew.Thermal.SH.Gas.WH.Gas.Solar.Solar</t>
  </si>
  <si>
    <t>TES.ktoe.LV.Res.HHnew.Thermal.SH.Gas.WH.Elc.NoSolar.Elec</t>
  </si>
  <si>
    <t>TES.ktoe.LV.Res.HHnew.Thermal.SH.Gas.WH.Elc.Solar</t>
  </si>
  <si>
    <t>TES.ktoe.LV.Res.HHnew.Thermal.SH.Gas.WH.Elc.Solar.Elec</t>
  </si>
  <si>
    <t>TES.ktoe.LV.Res.HHnew.Thermal.SH.Gas.WH.Elc.Solar.Solar</t>
  </si>
  <si>
    <t>TES.ktoe.LV.Res.HHnew.Thermal.SH.Gas.CO</t>
  </si>
  <si>
    <t>TES.ktoe.LV.Res.HHnew.Thermal.SH.Gas.CO.Gas.Gas</t>
  </si>
  <si>
    <t>TES.ktoe.LV.Res.HHnew.Thermal.SH.Gas.CO.Elc.Elec</t>
  </si>
  <si>
    <t>TES.ktoe.LV.Res.HHnew.Thermal.SH.Biomass</t>
  </si>
  <si>
    <t>TES.ktoe.LV.Res.HHnew.Thermal.SH.Biomass.SH</t>
  </si>
  <si>
    <t>TES.ktoe.LV.Res.HHnew.Thermal.SH.Biomass.SH.Biomass</t>
  </si>
  <si>
    <t>TES.ktoe.LV.Res.HHnew.Thermal.SH.Biomass.SH.Elec</t>
  </si>
  <si>
    <t>TES.ktoe.LV.Res.HHnew.Thermal.SH.Biomass.SC</t>
  </si>
  <si>
    <t>TES.ktoe.LV.Res.HHnew.Thermal.SH.Biomass.SC.AC.Elec</t>
  </si>
  <si>
    <t>TES.ktoe.LV.Res.HHnew.Thermal.SH.Biomass.WH</t>
  </si>
  <si>
    <t>TES.ktoe.LV.Res.HHnew.Thermal.SH.Biomass.WH.Biomass.NoSolar.Biomass</t>
  </si>
  <si>
    <t>TES.ktoe.LV.Res.HHnew.Thermal.SH.Biomass.WH.Biomass.Solar</t>
  </si>
  <si>
    <t>TES.ktoe.LV.Res.HHnew.Thermal.SH.Biomass.WH.Biomass.Solar.Biomass</t>
  </si>
  <si>
    <t>TES.ktoe.LV.Res.HHnew.Thermal.SH.Biomass.WH.Biomass.Solar.Solar</t>
  </si>
  <si>
    <t>TES.ktoe.LV.Res.HHnew.Thermal.SH.Biomass.WH.LPG.NoSolar.LPG</t>
  </si>
  <si>
    <t>TES.ktoe.LV.Res.HHnew.Thermal.SH.Biomass.WH.LPG.Solar</t>
  </si>
  <si>
    <t>TES.ktoe.LV.Res.HHnew.Thermal.SH.Biomass.WH.LPG.Solar.LPG</t>
  </si>
  <si>
    <t>TES.ktoe.LV.Res.HHnew.Thermal.SH.Biomass.WH.LPG.Solar.Solar</t>
  </si>
  <si>
    <t>TES.ktoe.LV.Res.HHnew.Thermal.SH.Biomass.WH.Elc.NoSolar.Elec</t>
  </si>
  <si>
    <t>TES.ktoe.LV.Res.HHnew.Thermal.SH.Biomass.WH.Elc.Solar</t>
  </si>
  <si>
    <t>TES.ktoe.LV.Res.HHnew.Thermal.SH.Biomass.WH.Elc.Solar.Elec</t>
  </si>
  <si>
    <t>TES.ktoe.LV.Res.HHnew.Thermal.SH.Biomass.WH.Elc.Solar.Solar</t>
  </si>
  <si>
    <t>TES.ktoe.LV.Res.HHnew.Thermal.SH.Biomass.CO</t>
  </si>
  <si>
    <t>TES.ktoe.LV.Res.HHnew.Thermal.SH.Biomass.CO.Biomass.Biomass</t>
  </si>
  <si>
    <t>TES.ktoe.LV.Res.HHnew.Thermal.SH.Biomass.CO.LPG.LPG</t>
  </si>
  <si>
    <t>TES.ktoe.LV.Res.HHnew.Thermal.SH.Biomass.CO.Elc.Elec</t>
  </si>
  <si>
    <t>TES.ktoe.LV.Res.HHnew.Thermal.SH.Geo</t>
  </si>
  <si>
    <t>TES.ktoe.LV.Res.HHnew.Thermal.SH.Geo.SH</t>
  </si>
  <si>
    <t>TES.ktoe.LV.Res.HHnew.Thermal.SH.Geo.SH.Geo</t>
  </si>
  <si>
    <t>TES.ktoe.LV.Res.HHnew.Thermal.SH.Geo.SH.Elec</t>
  </si>
  <si>
    <t>TES.ktoe.LV.Res.HHnew.Thermal.SH.Geo.SC</t>
  </si>
  <si>
    <t>TES.ktoe.LV.Res.HHnew.Thermal.SH.Geo.SC.AC.Elec</t>
  </si>
  <si>
    <t>TES.ktoe.LV.Res.HHnew.Thermal.SH.Geo.WH</t>
  </si>
  <si>
    <t>TES.ktoe.LV.Res.HHnew.Thermal.SH.Geo.WH.Geo.NoSolar.Geo</t>
  </si>
  <si>
    <t>TES.ktoe.LV.Res.HHnew.Thermal.SH.Geo.WH.Geo.Solar</t>
  </si>
  <si>
    <t>TES.ktoe.LV.Res.HHnew.Thermal.SH.Geo.WH.Geo.Solar.Geo</t>
  </si>
  <si>
    <t>TES.ktoe.LV.Res.HHnew.Thermal.SH.Geo.WH.Geo.Solar.Solar</t>
  </si>
  <si>
    <t>TES.ktoe.LV.Res.HHnew.Thermal.SH.Geo.WH.Elc.NoSolar.Elec</t>
  </si>
  <si>
    <t>TES.ktoe.LV.Res.HHnew.Thermal.SH.Geo.WH.Elc.Solar</t>
  </si>
  <si>
    <t>TES.ktoe.LV.Res.HHnew.Thermal.SH.Geo.WH.Elc.Solar.Elec</t>
  </si>
  <si>
    <t>TES.ktoe.LV.Res.HHnew.Thermal.SH.Geo.WH.Elc.Solar.Solar</t>
  </si>
  <si>
    <t>TES.ktoe.LV.Res.HHnew.Thermal.SH.Geo.CO</t>
  </si>
  <si>
    <t>TES.ktoe.LV.Res.HHnew.Thermal.SH.Geo.CO.LPG.LPG</t>
  </si>
  <si>
    <t>TES.ktoe.LV.Res.HHnew.Thermal.SH.Geo.CO.Elc.Elec</t>
  </si>
  <si>
    <t>TES.ktoe.LV.Res.HHnew.Thermal.SH.DistrHeat</t>
  </si>
  <si>
    <t>TES.ktoe.LV.Res.HHnew.Thermal.SH.DistrHeat.SH</t>
  </si>
  <si>
    <t>TES.ktoe.LV.Res.HHnew.Thermal.SH.DistrHeat.SH.Steam_Distr</t>
  </si>
  <si>
    <t>TES.ktoe.LV.Res.HHnew.Thermal.SH.DistrHeat.SH.Elec</t>
  </si>
  <si>
    <t>TES.ktoe.LV.Res.HHnew.Thermal.SH.DistrHeat.SC</t>
  </si>
  <si>
    <t>TES.ktoe.LV.Res.HHnew.Thermal.SH.DistrHeat.SC.AC.Elec</t>
  </si>
  <si>
    <t>TES.ktoe.LV.Res.HHnew.Thermal.SH.DistrHeat.WH</t>
  </si>
  <si>
    <t>TES.ktoe.LV.Res.HHnew.Thermal.SH.DistrHeat.WH.DistrHeat.NoSolar.Steam_Distr</t>
  </si>
  <si>
    <t>TES.ktoe.LV.Res.HHnew.Thermal.SH.DistrHeat.WH.DistrHeat.Solar</t>
  </si>
  <si>
    <t>TES.ktoe.LV.Res.HHnew.Thermal.SH.DistrHeat.WH.DistrHeat.Solar.Steam_Distr</t>
  </si>
  <si>
    <t>TES.ktoe.LV.Res.HHnew.Thermal.SH.DistrHeat.WH.DistrHeat.Solar.Solar</t>
  </si>
  <si>
    <t>TES.ktoe.LV.Res.HHnew.Thermal.SH.DistrHeat.WH.Elc.NoSolar.Elec</t>
  </si>
  <si>
    <t>TES.ktoe.LV.Res.HHnew.Thermal.SH.DistrHeat.WH.Elc.Solar</t>
  </si>
  <si>
    <t>TES.ktoe.LV.Res.HHnew.Thermal.SH.DistrHeat.WH.Elc.Solar.Elec</t>
  </si>
  <si>
    <t>TES.ktoe.LV.Res.HHnew.Thermal.SH.DistrHeat.WH.Elc.Solar.Solar</t>
  </si>
  <si>
    <t>TES.ktoe.LV.Res.HHnew.Thermal.SH.DistrHeat.CO</t>
  </si>
  <si>
    <t>TES.ktoe.LV.Res.HHnew.Thermal.SH.DistrHeat.CO.LPG.LPG</t>
  </si>
  <si>
    <t>TES.ktoe.LV.Res.HHnew.Thermal.SH.DistrHeat.CO.Elc.Elec</t>
  </si>
  <si>
    <t>TES.ktoe.LV.Res.HHnew.Thermal.SH.AdvElc</t>
  </si>
  <si>
    <t>TES.ktoe.LV.Res.HHnew.Thermal.SH.AdvElc.SH</t>
  </si>
  <si>
    <t>TES.ktoe.LV.Res.HHnew.Thermal.SH.AdvElc.SH.Elec</t>
  </si>
  <si>
    <t>TES.ktoe.LV.Res.HHnew.Thermal.SH.AdvElc.SC</t>
  </si>
  <si>
    <t>TES.ktoe.LV.Res.HHnew.Thermal.SH.AdvElc.SC.AC.Elec</t>
  </si>
  <si>
    <t>TES.ktoe.LV.Res.HHnew.Thermal.SH.AdvElc.WH</t>
  </si>
  <si>
    <t>TES.ktoe.LV.Res.HHnew.Thermal.SH.AdvElc.WH.LPG.NoSolar.LPG</t>
  </si>
  <si>
    <t>TES.ktoe.LV.Res.HHnew.Thermal.SH.AdvElc.WH.LPG.Solar</t>
  </si>
  <si>
    <t>TES.ktoe.LV.Res.HHnew.Thermal.SH.AdvElc.WH.LPG.Solar.LPG</t>
  </si>
  <si>
    <t>TES.ktoe.LV.Res.HHnew.Thermal.SH.AdvElc.WH.LPG.Solar.Solar</t>
  </si>
  <si>
    <t>TES.ktoe.LV.Res.HHnew.Thermal.SH.AdvElc.WH.Elc.NoSolar.Elec</t>
  </si>
  <si>
    <t>TES.ktoe.LV.Res.HHnew.Thermal.SH.AdvElc.WH.Elc.Solar</t>
  </si>
  <si>
    <t>TES.ktoe.LV.Res.HHnew.Thermal.SH.AdvElc.WH.Elc.Solar.Elec</t>
  </si>
  <si>
    <t>TES.ktoe.LV.Res.HHnew.Thermal.SH.AdvElc.WH.Elc.Solar.Solar</t>
  </si>
  <si>
    <t>TES.ktoe.LV.Res.HHnew.Thermal.SH.AdvElc.CO</t>
  </si>
  <si>
    <t>TES.ktoe.LV.Res.HHnew.Thermal.SH.AdvElc.CO.LPG.LPG</t>
  </si>
  <si>
    <t>TES.ktoe.LV.Res.HHnew.Thermal.SH.AdvElc.CO.Elc.Elec</t>
  </si>
  <si>
    <t>TES.ktoe.LV.Res.HHnew.Thermal.SH.ConvElc</t>
  </si>
  <si>
    <t>TES.ktoe.LV.Res.HHnew.Thermal.SH.ConvElc.SH</t>
  </si>
  <si>
    <t>TES.ktoe.LV.Res.HHnew.Thermal.SH.ConvElc.SH.Elec</t>
  </si>
  <si>
    <t>TES.ktoe.LV.Res.HHnew.Thermal.SH.ConvElc.SC</t>
  </si>
  <si>
    <t>TES.ktoe.LV.Res.HHnew.Thermal.SH.ConvElc.SC.AC.Elec</t>
  </si>
  <si>
    <t>TES.ktoe.LV.Res.HHnew.Thermal.SH.ConvElc.WH</t>
  </si>
  <si>
    <t>TES.ktoe.LV.Res.HHnew.Thermal.SH.ConvElc.WH.LPG.NoSolar.LPG</t>
  </si>
  <si>
    <t>TES.ktoe.LV.Res.HHnew.Thermal.SH.ConvElc.WH.LPG.Solar</t>
  </si>
  <si>
    <t>TES.ktoe.LV.Res.HHnew.Thermal.SH.ConvElc.WH.LPG.Solar.LPG</t>
  </si>
  <si>
    <t>TES.ktoe.LV.Res.HHnew.Thermal.SH.ConvElc.WH.LPG.Solar.Solar</t>
  </si>
  <si>
    <t>TES.ktoe.LV.Res.HHnew.Thermal.SH.ConvElc.WH.Elc.NoSolar.Elec</t>
  </si>
  <si>
    <t>TES.ktoe.LV.Res.HHnew.Thermal.SH.ConvElc.WH.Elc.Solar</t>
  </si>
  <si>
    <t>TES.ktoe.LV.Res.HHnew.Thermal.SH.ConvElc.WH.Elc.Solar.Elec</t>
  </si>
  <si>
    <t>TES.ktoe.LV.Res.HHnew.Thermal.SH.ConvElc.WH.Elc.Solar.Solar</t>
  </si>
  <si>
    <t>TES.ktoe.LV.Res.HHnew.Thermal.SH.ConvElc.CO</t>
  </si>
  <si>
    <t>TES.ktoe.LV.Res.HHnew.Thermal.SH.ConvElc.CO.LPG.LPG</t>
  </si>
  <si>
    <t>TES.ktoe.LV.Res.HHnew.Thermal.SH.ConvElc.CO.Elc.Elec</t>
  </si>
  <si>
    <t>LV - System efficiency indicator of new and renovated households (detailed structure)</t>
  </si>
  <si>
    <t>Eff.ratio.LV.Res.HHnew.Thermal.SH.Solids</t>
  </si>
  <si>
    <t>Eff.ratio.LV.Res.HHnew.Thermal.SH.Solids.SH</t>
  </si>
  <si>
    <t>Eff.ratio.LV.Res.HHnew.Thermal.SH.Solids.SH.Solids</t>
  </si>
  <si>
    <t>Eff.ratio.LV.Res.HHnew.Thermal.SH.Solids.SH.Elec</t>
  </si>
  <si>
    <t>Eff.ratio.LV.Res.HHnew.Thermal.SH.Solids.SC</t>
  </si>
  <si>
    <t>Eff.ratio.LV.Res.HHnew.Thermal.SH.Solids.SC.AC.Elec</t>
  </si>
  <si>
    <t>Eff.ratio.LV.Res.HHnew.Thermal.SH.Solids.WH</t>
  </si>
  <si>
    <t>Eff.ratio.LV.Res.HHnew.Thermal.SH.Solids.WH.Solids.NoSolar.Solids</t>
  </si>
  <si>
    <t>Eff.ratio.LV.Res.HHnew.Thermal.SH.Solids.WH.LPG.NoSolar.LPG</t>
  </si>
  <si>
    <t>Eff.ratio.LV.Res.HHnew.Thermal.SH.Solids.WH.LPG.Solar</t>
  </si>
  <si>
    <t>Eff.ratio.LV.Res.HHnew.Thermal.SH.Solids.WH.LPG.Solar.LPG</t>
  </si>
  <si>
    <t>Eff.ratio.LV.Res.HHnew.Thermal.SH.Solids.WH.LPG.Solar.Solar</t>
  </si>
  <si>
    <t>Eff.ratio.LV.Res.HHnew.Thermal.SH.Solids.WH.Elc.NoSolar.Elec</t>
  </si>
  <si>
    <t>Eff.ratio.LV.Res.HHnew.Thermal.SH.Solids.WH.Elc.Solar</t>
  </si>
  <si>
    <t>Eff.ratio.LV.Res.HHnew.Thermal.SH.Solids.WH.Elc.Solar.Elec</t>
  </si>
  <si>
    <t>Eff.ratio.LV.Res.HHnew.Thermal.SH.Solids.WH.Elc.Solar.Solar</t>
  </si>
  <si>
    <t>Eff.ratio.LV.Res.HHnew.Thermal.SH.Solids.CO</t>
  </si>
  <si>
    <t>Eff.ratio.LV.Res.HHnew.Thermal.SH.Solids.CO.Solids.Solids</t>
  </si>
  <si>
    <t>Eff.ratio.LV.Res.HHnew.Thermal.SH.Solids.CO.LPG.LPG</t>
  </si>
  <si>
    <t>Eff.ratio.LV.Res.HHnew.Thermal.SH.Solids.CO.Elc.Elec</t>
  </si>
  <si>
    <t>Eff.ratio.LV.Res.HHnew.Thermal.SH.LPG</t>
  </si>
  <si>
    <t>Eff.ratio.LV.Res.HHnew.Thermal.SH.LPG.SH</t>
  </si>
  <si>
    <t>Eff.ratio.LV.Res.HHnew.Thermal.SH.LPG.SH.LPG</t>
  </si>
  <si>
    <t>Eff.ratio.LV.Res.HHnew.Thermal.SH.LPG.SH.Elec</t>
  </si>
  <si>
    <t>Eff.ratio.LV.Res.HHnew.Thermal.SH.LPG.SC</t>
  </si>
  <si>
    <t>Eff.ratio.LV.Res.HHnew.Thermal.SH.LPG.SC.AC.Elec</t>
  </si>
  <si>
    <t>Eff.ratio.LV.Res.HHnew.Thermal.SH.LPG.WH</t>
  </si>
  <si>
    <t>Eff.ratio.LV.Res.HHnew.Thermal.SH.LPG.WH.LPG.NoSolar.LPG</t>
  </si>
  <si>
    <t>Eff.ratio.LV.Res.HHnew.Thermal.SH.LPG.WH.LPG.Solar</t>
  </si>
  <si>
    <t>Eff.ratio.LV.Res.HHnew.Thermal.SH.LPG.WH.LPG.Solar.LPG</t>
  </si>
  <si>
    <t>Eff.ratio.LV.Res.HHnew.Thermal.SH.LPG.WH.LPG.Solar.Solar</t>
  </si>
  <si>
    <t>Eff.ratio.LV.Res.HHnew.Thermal.SH.LPG.WH.Elc.NoSolar.Elec</t>
  </si>
  <si>
    <t>Eff.ratio.LV.Res.HHnew.Thermal.SH.LPG.WH.Elc.Solar</t>
  </si>
  <si>
    <t>Eff.ratio.LV.Res.HHnew.Thermal.SH.LPG.WH.Elc.Solar.Elec</t>
  </si>
  <si>
    <t>Eff.ratio.LV.Res.HHnew.Thermal.SH.LPG.WH.Elc.Solar.Solar</t>
  </si>
  <si>
    <t>Eff.ratio.LV.Res.HHnew.Thermal.SH.LPG.CO</t>
  </si>
  <si>
    <t>Eff.ratio.LV.Res.HHnew.Thermal.SH.LPG.CO.LPG.LPG</t>
  </si>
  <si>
    <t>Eff.ratio.LV.Res.HHnew.Thermal.SH.LPG.CO.Elc.Elec</t>
  </si>
  <si>
    <t>Eff.ratio.LV.Res.HHnew.Thermal.SH.Oil</t>
  </si>
  <si>
    <t>Eff.ratio.LV.Res.HHnew.Thermal.SH.Oil.SH</t>
  </si>
  <si>
    <t>Eff.ratio.LV.Res.HHnew.Thermal.SH.Oil.SH.Oil</t>
  </si>
  <si>
    <t>Eff.ratio.LV.Res.HHnew.Thermal.SH.Oil.SH.Elec</t>
  </si>
  <si>
    <t>Eff.ratio.LV.Res.HHnew.Thermal.SH.Oil.SC</t>
  </si>
  <si>
    <t>Eff.ratio.LV.Res.HHnew.Thermal.SH.Oil.SC.AC.Elec</t>
  </si>
  <si>
    <t>Eff.ratio.LV.Res.HHnew.Thermal.SH.Oil.WH</t>
  </si>
  <si>
    <t>Eff.ratio.LV.Res.HHnew.Thermal.SH.Oil.WH.Oil.NoSolar.Oil</t>
  </si>
  <si>
    <t>Eff.ratio.LV.Res.HHnew.Thermal.SH.Oil.WH.Oil.Solar</t>
  </si>
  <si>
    <t>Eff.ratio.LV.Res.HHnew.Thermal.SH.Oil.WH.Oil.Solar.Oil</t>
  </si>
  <si>
    <t>Eff.ratio.LV.Res.HHnew.Thermal.SH.Oil.WH.Oil.Solar.Solar</t>
  </si>
  <si>
    <t>Eff.ratio.LV.Res.HHnew.Thermal.SH.Oil.WH.Elc.NoSolar.Elec</t>
  </si>
  <si>
    <t>Eff.ratio.LV.Res.HHnew.Thermal.SH.Oil.WH.Elc.Solar</t>
  </si>
  <si>
    <t>Eff.ratio.LV.Res.HHnew.Thermal.SH.Oil.WH.Elc.Solar.Elec</t>
  </si>
  <si>
    <t>Eff.ratio.LV.Res.HHnew.Thermal.SH.Oil.WH.Elc.Solar.Solar</t>
  </si>
  <si>
    <t>Eff.ratio.LV.Res.HHnew.Thermal.SH.Oil.CO</t>
  </si>
  <si>
    <t>Eff.ratio.LV.Res.HHnew.Thermal.SH.Oil.CO.LPG.LPG</t>
  </si>
  <si>
    <t>Eff.ratio.LV.Res.HHnew.Thermal.SH.Oil.CO.Elc.Elec</t>
  </si>
  <si>
    <t>Eff.ratio.LV.Res.HHnew.Thermal.SH.Gas</t>
  </si>
  <si>
    <t>Eff.ratio.LV.Res.HHnew.Thermal.SH.Gas.SH</t>
  </si>
  <si>
    <t>Eff.ratio.LV.Res.HHnew.Thermal.SH.Gas.SH.Gas</t>
  </si>
  <si>
    <t>Eff.ratio.LV.Res.HHnew.Thermal.SH.Gas.SH.Elec</t>
  </si>
  <si>
    <t>Eff.ratio.LV.Res.HHnew.Thermal.SH.Gas.SC</t>
  </si>
  <si>
    <t>Eff.ratio.LV.Res.HHnew.Thermal.SH.Gas.SC.AC.Elec</t>
  </si>
  <si>
    <t>Eff.ratio.LV.Res.HHnew.Thermal.SH.Gas.WH</t>
  </si>
  <si>
    <t>Eff.ratio.LV.Res.HHnew.Thermal.SH.Gas.WH.Gas.NoSolar.Gas</t>
  </si>
  <si>
    <t>Eff.ratio.LV.Res.HHnew.Thermal.SH.Gas.WH.Gas.Solar</t>
  </si>
  <si>
    <t>Eff.ratio.LV.Res.HHnew.Thermal.SH.Gas.WH.Gas.Solar.Gas</t>
  </si>
  <si>
    <t>Eff.ratio.LV.Res.HHnew.Thermal.SH.Gas.WH.Gas.Solar.Solar</t>
  </si>
  <si>
    <t>Eff.ratio.LV.Res.HHnew.Thermal.SH.Gas.WH.Elc.NoSolar.Elec</t>
  </si>
  <si>
    <t>Eff.ratio.LV.Res.HHnew.Thermal.SH.Gas.WH.Elc.Solar</t>
  </si>
  <si>
    <t>Eff.ratio.LV.Res.HHnew.Thermal.SH.Gas.WH.Elc.Solar.Elec</t>
  </si>
  <si>
    <t>Eff.ratio.LV.Res.HHnew.Thermal.SH.Gas.WH.Elc.Solar.Solar</t>
  </si>
  <si>
    <t>Eff.ratio.LV.Res.HHnew.Thermal.SH.Gas.CO</t>
  </si>
  <si>
    <t>Eff.ratio.LV.Res.HHnew.Thermal.SH.Gas.CO.Gas.Gas</t>
  </si>
  <si>
    <t>Eff.ratio.LV.Res.HHnew.Thermal.SH.Gas.CO.Elc.Elec</t>
  </si>
  <si>
    <t>Eff.ratio.LV.Res.HHnew.Thermal.SH.Biomass</t>
  </si>
  <si>
    <t>Eff.ratio.LV.Res.HHnew.Thermal.SH.Biomass.SH</t>
  </si>
  <si>
    <t>Eff.ratio.LV.Res.HHnew.Thermal.SH.Biomass.SH.Biomass</t>
  </si>
  <si>
    <t>Eff.ratio.LV.Res.HHnew.Thermal.SH.Biomass.SH.Elec</t>
  </si>
  <si>
    <t>Eff.ratio.LV.Res.HHnew.Thermal.SH.Biomass.SC</t>
  </si>
  <si>
    <t>Eff.ratio.LV.Res.HHnew.Thermal.SH.Biomass.SC.AC.Elec</t>
  </si>
  <si>
    <t>Eff.ratio.LV.Res.HHnew.Thermal.SH.Biomass.WH</t>
  </si>
  <si>
    <t>Eff.ratio.LV.Res.HHnew.Thermal.SH.Biomass.WH.Biomass.NoSolar.Biomass</t>
  </si>
  <si>
    <t>Eff.ratio.LV.Res.HHnew.Thermal.SH.Biomass.WH.Biomass.Solar</t>
  </si>
  <si>
    <t>Eff.ratio.LV.Res.HHnew.Thermal.SH.Biomass.WH.Biomass.Solar.Biomass</t>
  </si>
  <si>
    <t>Eff.ratio.LV.Res.HHnew.Thermal.SH.Biomass.WH.Biomass.Solar.Solar</t>
  </si>
  <si>
    <t>Eff.ratio.LV.Res.HHnew.Thermal.SH.Biomass.WH.LPG.NoSolar.LPG</t>
  </si>
  <si>
    <t>Eff.ratio.LV.Res.HHnew.Thermal.SH.Biomass.WH.LPG.Solar</t>
  </si>
  <si>
    <t>Eff.ratio.LV.Res.HHnew.Thermal.SH.Biomass.WH.LPG.Solar.LPG</t>
  </si>
  <si>
    <t>Eff.ratio.LV.Res.HHnew.Thermal.SH.Biomass.WH.LPG.Solar.Solar</t>
  </si>
  <si>
    <t>Eff.ratio.LV.Res.HHnew.Thermal.SH.Biomass.WH.Elc.NoSolar.Elec</t>
  </si>
  <si>
    <t>Eff.ratio.LV.Res.HHnew.Thermal.SH.Biomass.WH.Elc.Solar</t>
  </si>
  <si>
    <t>Eff.ratio.LV.Res.HHnew.Thermal.SH.Biomass.WH.Elc.Solar.Elec</t>
  </si>
  <si>
    <t>Eff.ratio.LV.Res.HHnew.Thermal.SH.Biomass.WH.Elc.Solar.Solar</t>
  </si>
  <si>
    <t>Eff.ratio.LV.Res.HHnew.Thermal.SH.Biomass.CO</t>
  </si>
  <si>
    <t>Eff.ratio.LV.Res.HHnew.Thermal.SH.Biomass.CO.Biomass.Biomass</t>
  </si>
  <si>
    <t>Eff.ratio.LV.Res.HHnew.Thermal.SH.Biomass.CO.LPG.LPG</t>
  </si>
  <si>
    <t>Eff.ratio.LV.Res.HHnew.Thermal.SH.Biomass.CO.Elc.Elec</t>
  </si>
  <si>
    <t>Eff.ratio.LV.Res.HHnew.Thermal.SH.Geo</t>
  </si>
  <si>
    <t>Eff.ratio.LV.Res.HHnew.Thermal.SH.Geo.SH</t>
  </si>
  <si>
    <t>Eff.ratio.LV.Res.HHnew.Thermal.SH.Geo.SH.Geo</t>
  </si>
  <si>
    <t>Eff.ratio.LV.Res.HHnew.Thermal.SH.Geo.SH.Elec</t>
  </si>
  <si>
    <t>Eff.ratio.LV.Res.HHnew.Thermal.SH.Geo.SC</t>
  </si>
  <si>
    <t>Eff.ratio.LV.Res.HHnew.Thermal.SH.Geo.SC.AC.Elec</t>
  </si>
  <si>
    <t>Eff.ratio.LV.Res.HHnew.Thermal.SH.Geo.WH</t>
  </si>
  <si>
    <t>Eff.ratio.LV.Res.HHnew.Thermal.SH.Geo.WH.Geo.NoSolar.Geo</t>
  </si>
  <si>
    <t>Eff.ratio.LV.Res.HHnew.Thermal.SH.Geo.WH.Geo.Solar</t>
  </si>
  <si>
    <t>Eff.ratio.LV.Res.HHnew.Thermal.SH.Geo.WH.Geo.Solar.Geo</t>
  </si>
  <si>
    <t>Eff.ratio.LV.Res.HHnew.Thermal.SH.Geo.WH.Geo.Solar.Solar</t>
  </si>
  <si>
    <t>Eff.ratio.LV.Res.HHnew.Thermal.SH.Geo.WH.Elc.NoSolar.Elec</t>
  </si>
  <si>
    <t>Eff.ratio.LV.Res.HHnew.Thermal.SH.Geo.WH.Elc.Solar</t>
  </si>
  <si>
    <t>Eff.ratio.LV.Res.HHnew.Thermal.SH.Geo.WH.Elc.Solar.Elec</t>
  </si>
  <si>
    <t>Eff.ratio.LV.Res.HHnew.Thermal.SH.Geo.WH.Elc.Solar.Solar</t>
  </si>
  <si>
    <t>Eff.ratio.LV.Res.HHnew.Thermal.SH.Geo.CO</t>
  </si>
  <si>
    <t>Eff.ratio.LV.Res.HHnew.Thermal.SH.Geo.CO.LPG.LPG</t>
  </si>
  <si>
    <t>Eff.ratio.LV.Res.HHnew.Thermal.SH.Geo.CO.Elc.Elec</t>
  </si>
  <si>
    <t>Eff.ratio.LV.Res.HHnew.Thermal.SH.DistrHeat</t>
  </si>
  <si>
    <t>Eff.ratio.LV.Res.HHnew.Thermal.SH.DistrHeat.SH</t>
  </si>
  <si>
    <t>Eff.ratio.LV.Res.HHnew.Thermal.SH.DistrHeat.SH.Steam_Distr</t>
  </si>
  <si>
    <t>Eff.ratio.LV.Res.HHnew.Thermal.SH.DistrHeat.SH.Elec</t>
  </si>
  <si>
    <t>Eff.ratio.LV.Res.HHnew.Thermal.SH.DistrHeat.SC</t>
  </si>
  <si>
    <t>Eff.ratio.LV.Res.HHnew.Thermal.SH.DistrHeat.SC.AC.Elec</t>
  </si>
  <si>
    <t>Eff.ratio.LV.Res.HHnew.Thermal.SH.DistrHeat.WH</t>
  </si>
  <si>
    <t>Eff.ratio.LV.Res.HHnew.Thermal.SH.DistrHeat.WH.DistrHeat.NoSolar.Steam_Distr</t>
  </si>
  <si>
    <t>Eff.ratio.LV.Res.HHnew.Thermal.SH.DistrHeat.WH.DistrHeat.Solar</t>
  </si>
  <si>
    <t>Eff.ratio.LV.Res.HHnew.Thermal.SH.DistrHeat.WH.DistrHeat.Solar.Steam_Distr</t>
  </si>
  <si>
    <t>Eff.ratio.LV.Res.HHnew.Thermal.SH.DistrHeat.WH.DistrHeat.Solar.Solar</t>
  </si>
  <si>
    <t>Eff.ratio.LV.Res.HHnew.Thermal.SH.DistrHeat.WH.Elc.NoSolar.Elec</t>
  </si>
  <si>
    <t>Eff.ratio.LV.Res.HHnew.Thermal.SH.DistrHeat.WH.Elc.Solar</t>
  </si>
  <si>
    <t>Eff.ratio.LV.Res.HHnew.Thermal.SH.DistrHeat.WH.Elc.Solar.Elec</t>
  </si>
  <si>
    <t>Eff.ratio.LV.Res.HHnew.Thermal.SH.DistrHeat.WH.Elc.Solar.Solar</t>
  </si>
  <si>
    <t>Eff.ratio.LV.Res.HHnew.Thermal.SH.DistrHeat.CO</t>
  </si>
  <si>
    <t>Eff.ratio.LV.Res.HHnew.Thermal.SH.DistrHeat.CO.LPG.LPG</t>
  </si>
  <si>
    <t>Eff.ratio.LV.Res.HHnew.Thermal.SH.DistrHeat.CO.Elc.Elec</t>
  </si>
  <si>
    <t>Eff.ratio.LV.Res.HHnew.Thermal.SH.AdvElc</t>
  </si>
  <si>
    <t>Eff.ratio.LV.Res.HHnew.Thermal.SH.AdvElc.SH</t>
  </si>
  <si>
    <t>Eff.ratio.LV.Res.HHnew.Thermal.SH.AdvElc.SH.Elec</t>
  </si>
  <si>
    <t>Eff.ratio.LV.Res.HHnew.Thermal.SH.AdvElc.SC</t>
  </si>
  <si>
    <t>Eff.ratio.LV.Res.HHnew.Thermal.SH.AdvElc.SC.AC.Elec</t>
  </si>
  <si>
    <t>Eff.ratio.LV.Res.HHnew.Thermal.SH.AdvElc.WH</t>
  </si>
  <si>
    <t>Eff.ratio.LV.Res.HHnew.Thermal.SH.AdvElc.WH.LPG.NoSolar.LPG</t>
  </si>
  <si>
    <t>Eff.ratio.LV.Res.HHnew.Thermal.SH.AdvElc.WH.LPG.Solar</t>
  </si>
  <si>
    <t>Eff.ratio.LV.Res.HHnew.Thermal.SH.AdvElc.WH.LPG.Solar.LPG</t>
  </si>
  <si>
    <t>Eff.ratio.LV.Res.HHnew.Thermal.SH.AdvElc.WH.LPG.Solar.Solar</t>
  </si>
  <si>
    <t>Eff.ratio.LV.Res.HHnew.Thermal.SH.AdvElc.WH.Elc.NoSolar.Elec</t>
  </si>
  <si>
    <t>Eff.ratio.LV.Res.HHnew.Thermal.SH.AdvElc.WH.Elc.Solar</t>
  </si>
  <si>
    <t>Eff.ratio.LV.Res.HHnew.Thermal.SH.AdvElc.WH.Elc.Solar.Elec</t>
  </si>
  <si>
    <t>Eff.ratio.LV.Res.HHnew.Thermal.SH.AdvElc.WH.Elc.Solar.Solar</t>
  </si>
  <si>
    <t>Eff.ratio.LV.Res.HHnew.Thermal.SH.AdvElc.CO</t>
  </si>
  <si>
    <t>Eff.ratio.LV.Res.HHnew.Thermal.SH.AdvElc.CO.LPG.LPG</t>
  </si>
  <si>
    <t>Eff.ratio.LV.Res.HHnew.Thermal.SH.AdvElc.CO.Elc.Elec</t>
  </si>
  <si>
    <t>Eff.ratio.LV.Res.HHnew.Thermal.SH.ConvElc</t>
  </si>
  <si>
    <t>Eff.ratio.LV.Res.HHnew.Thermal.SH.ConvElc.SH</t>
  </si>
  <si>
    <t>Eff.ratio.LV.Res.HHnew.Thermal.SH.ConvElc.SH.Elec</t>
  </si>
  <si>
    <t>Eff.ratio.LV.Res.HHnew.Thermal.SH.ConvElc.SC</t>
  </si>
  <si>
    <t>Eff.ratio.LV.Res.HHnew.Thermal.SH.ConvElc.SC.AC.Elec</t>
  </si>
  <si>
    <t>Eff.ratio.LV.Res.HHnew.Thermal.SH.ConvElc.WH</t>
  </si>
  <si>
    <t>Eff.ratio.LV.Res.HHnew.Thermal.SH.ConvElc.WH.LPG.NoSolar.LPG</t>
  </si>
  <si>
    <t>Eff.ratio.LV.Res.HHnew.Thermal.SH.ConvElc.WH.LPG.Solar</t>
  </si>
  <si>
    <t>Eff.ratio.LV.Res.HHnew.Thermal.SH.ConvElc.WH.LPG.Solar.LPG</t>
  </si>
  <si>
    <t>Eff.ratio.LV.Res.HHnew.Thermal.SH.ConvElc.WH.LPG.Solar.Solar</t>
  </si>
  <si>
    <t>Eff.ratio.LV.Res.HHnew.Thermal.SH.ConvElc.WH.Elc.NoSolar.Elec</t>
  </si>
  <si>
    <t>Eff.ratio.LV.Res.HHnew.Thermal.SH.ConvElc.WH.Elc.Solar</t>
  </si>
  <si>
    <t>Eff.ratio.LV.Res.HHnew.Thermal.SH.ConvElc.WH.Elc.Solar.Elec</t>
  </si>
  <si>
    <t>Eff.ratio.LV.Res.HHnew.Thermal.SH.ConvElc.WH.Elc.Solar.Solar</t>
  </si>
  <si>
    <t>Eff.ratio.LV.Res.HHnew.Thermal.SH.ConvElc.CO</t>
  </si>
  <si>
    <t>Eff.ratio.LV.Res.HHnew.Thermal.SH.ConvElc.CO.LPG.LPG</t>
  </si>
  <si>
    <t>Eff.ratio.LV.Res.HHnew.Thermal.SH.ConvElc.CO.Elc.Elec</t>
  </si>
  <si>
    <t>LV - CO2 emissions in new and renovated households (detailed structure)</t>
  </si>
  <si>
    <t>EMI.ktCO2.LV.Res.HHnew.Thermal.SH.Solids</t>
  </si>
  <si>
    <t>EMI.ktCO2.LV.Res.HHnew.Thermal.SH.Solids.SH</t>
  </si>
  <si>
    <t>EMI.ktCO2.LV.Res.HHnew.Thermal.SH.Solids.SH.Solids</t>
  </si>
  <si>
    <t>EMI.ktCO2.LV.Res.HHnew.Thermal.SH.Solids.SH.Elec</t>
  </si>
  <si>
    <t>EMI.ktCO2.LV.Res.HHnew.Thermal.SH.Solids.SC</t>
  </si>
  <si>
    <t>EMI.ktCO2.LV.Res.HHnew.Thermal.SH.Solids.SC.AC.Elec</t>
  </si>
  <si>
    <t>EMI.ktCO2.LV.Res.HHnew.Thermal.SH.Solids.WH</t>
  </si>
  <si>
    <t>EMI.ktCO2.LV.Res.HHnew.Thermal.SH.Solids.WH.Solids.NoSolar.Solids</t>
  </si>
  <si>
    <t>EMI.ktCO2.LV.Res.HHnew.Thermal.SH.Solids.WH.LPG.NoSolar.LPG</t>
  </si>
  <si>
    <t>EMI.ktCO2.LV.Res.HHnew.Thermal.SH.Solids.WH.LPG.Solar</t>
  </si>
  <si>
    <t>EMI.ktCO2.LV.Res.HHnew.Thermal.SH.Solids.WH.LPG.Solar.LPG</t>
  </si>
  <si>
    <t>EMI.ktCO2.LV.Res.HHnew.Thermal.SH.Solids.WH.LPG.Solar.Solar</t>
  </si>
  <si>
    <t>EMI.ktCO2.LV.Res.HHnew.Thermal.SH.Solids.WH.Elc.NoSolar.Elec</t>
  </si>
  <si>
    <t>EMI.ktCO2.LV.Res.HHnew.Thermal.SH.Solids.WH.Elc.Solar</t>
  </si>
  <si>
    <t>EMI.ktCO2.LV.Res.HHnew.Thermal.SH.Solids.WH.Elc.Solar.Elec</t>
  </si>
  <si>
    <t>EMI.ktCO2.LV.Res.HHnew.Thermal.SH.Solids.WH.Elc.Solar.Solar</t>
  </si>
  <si>
    <t>EMI.ktCO2.LV.Res.HHnew.Thermal.SH.Solids.CO</t>
  </si>
  <si>
    <t>EMI.ktCO2.LV.Res.HHnew.Thermal.SH.Solids.CO.Solids.Solids</t>
  </si>
  <si>
    <t>EMI.ktCO2.LV.Res.HHnew.Thermal.SH.Solids.CO.LPG.LPG</t>
  </si>
  <si>
    <t>EMI.ktCO2.LV.Res.HHnew.Thermal.SH.Solids.CO.Elc.Elec</t>
  </si>
  <si>
    <t>EMI.ktCO2.LV.Res.HHnew.Thermal.SH.LPG</t>
  </si>
  <si>
    <t>EMI.ktCO2.LV.Res.HHnew.Thermal.SH.LPG.SH</t>
  </si>
  <si>
    <t>EMI.ktCO2.LV.Res.HHnew.Thermal.SH.LPG.SH.LPG</t>
  </si>
  <si>
    <t>EMI.ktCO2.LV.Res.HHnew.Thermal.SH.LPG.SH.Elec</t>
  </si>
  <si>
    <t>EMI.ktCO2.LV.Res.HHnew.Thermal.SH.LPG.SC</t>
  </si>
  <si>
    <t>EMI.ktCO2.LV.Res.HHnew.Thermal.SH.LPG.SC.AC.Elec</t>
  </si>
  <si>
    <t>EMI.ktCO2.LV.Res.HHnew.Thermal.SH.LPG.WH</t>
  </si>
  <si>
    <t>EMI.ktCO2.LV.Res.HHnew.Thermal.SH.LPG.WH.LPG.NoSolar.LPG</t>
  </si>
  <si>
    <t>EMI.ktCO2.LV.Res.HHnew.Thermal.SH.LPG.WH.LPG.Solar</t>
  </si>
  <si>
    <t>EMI.ktCO2.LV.Res.HHnew.Thermal.SH.LPG.WH.LPG.Solar.LPG</t>
  </si>
  <si>
    <t>EMI.ktCO2.LV.Res.HHnew.Thermal.SH.LPG.WH.LPG.Solar.Solar</t>
  </si>
  <si>
    <t>EMI.ktCO2.LV.Res.HHnew.Thermal.SH.LPG.WH.Elc.NoSolar.Elec</t>
  </si>
  <si>
    <t>EMI.ktCO2.LV.Res.HHnew.Thermal.SH.LPG.WH.Elc.Solar</t>
  </si>
  <si>
    <t>EMI.ktCO2.LV.Res.HHnew.Thermal.SH.LPG.WH.Elc.Solar.Elec</t>
  </si>
  <si>
    <t>EMI.ktCO2.LV.Res.HHnew.Thermal.SH.LPG.WH.Elc.Solar.Solar</t>
  </si>
  <si>
    <t>EMI.ktCO2.LV.Res.HHnew.Thermal.SH.LPG.CO</t>
  </si>
  <si>
    <t>EMI.ktCO2.LV.Res.HHnew.Thermal.SH.LPG.CO.LPG.LPG</t>
  </si>
  <si>
    <t>EMI.ktCO2.LV.Res.HHnew.Thermal.SH.LPG.CO.Elc.Elec</t>
  </si>
  <si>
    <t>EMI.ktCO2.LV.Res.HHnew.Thermal.SH.Oil</t>
  </si>
  <si>
    <t>EMI.ktCO2.LV.Res.HHnew.Thermal.SH.Oil.SH</t>
  </si>
  <si>
    <t>EMI.ktCO2.LV.Res.HHnew.Thermal.SH.Oil.SH.Oil</t>
  </si>
  <si>
    <t>EMI.ktCO2.LV.Res.HHnew.Thermal.SH.Oil.SH.Elec</t>
  </si>
  <si>
    <t>EMI.ktCO2.LV.Res.HHnew.Thermal.SH.Oil.SC</t>
  </si>
  <si>
    <t>EMI.ktCO2.LV.Res.HHnew.Thermal.SH.Oil.SC.AC.Elec</t>
  </si>
  <si>
    <t>EMI.ktCO2.LV.Res.HHnew.Thermal.SH.Oil.WH</t>
  </si>
  <si>
    <t>EMI.ktCO2.LV.Res.HHnew.Thermal.SH.Oil.WH.Oil.NoSolar.Oil</t>
  </si>
  <si>
    <t>EMI.ktCO2.LV.Res.HHnew.Thermal.SH.Oil.WH.Oil.Solar</t>
  </si>
  <si>
    <t>EMI.ktCO2.LV.Res.HHnew.Thermal.SH.Oil.WH.Oil.Solar.Oil</t>
  </si>
  <si>
    <t>EMI.ktCO2.LV.Res.HHnew.Thermal.SH.Oil.WH.Oil.Solar.Solar</t>
  </si>
  <si>
    <t>EMI.ktCO2.LV.Res.HHnew.Thermal.SH.Oil.WH.Elc.NoSolar.Elec</t>
  </si>
  <si>
    <t>EMI.ktCO2.LV.Res.HHnew.Thermal.SH.Oil.WH.Elc.Solar</t>
  </si>
  <si>
    <t>EMI.ktCO2.LV.Res.HHnew.Thermal.SH.Oil.WH.Elc.Solar.Elec</t>
  </si>
  <si>
    <t>EMI.ktCO2.LV.Res.HHnew.Thermal.SH.Oil.WH.Elc.Solar.Solar</t>
  </si>
  <si>
    <t>EMI.ktCO2.LV.Res.HHnew.Thermal.SH.Oil.CO</t>
  </si>
  <si>
    <t>EMI.ktCO2.LV.Res.HHnew.Thermal.SH.Oil.CO.LPG.LPG</t>
  </si>
  <si>
    <t>EMI.ktCO2.LV.Res.HHnew.Thermal.SH.Oil.CO.Elc.Elec</t>
  </si>
  <si>
    <t>EMI.ktCO2.LV.Res.HHnew.Thermal.SH.Gas</t>
  </si>
  <si>
    <t>EMI.ktCO2.LV.Res.HHnew.Thermal.SH.Gas.SH</t>
  </si>
  <si>
    <t>EMI.ktCO2.LV.Res.HHnew.Thermal.SH.Gas.SH.Gas</t>
  </si>
  <si>
    <t>EMI.ktCO2.LV.Res.HHnew.Thermal.SH.Gas.SH.Elec</t>
  </si>
  <si>
    <t>EMI.ktCO2.LV.Res.HHnew.Thermal.SH.Gas.SC</t>
  </si>
  <si>
    <t>EMI.ktCO2.LV.Res.HHnew.Thermal.SH.Gas.SC.AC.Elec</t>
  </si>
  <si>
    <t>EMI.ktCO2.LV.Res.HHnew.Thermal.SH.Gas.WH</t>
  </si>
  <si>
    <t>EMI.ktCO2.LV.Res.HHnew.Thermal.SH.Gas.WH.Gas.NoSolar.Gas</t>
  </si>
  <si>
    <t>EMI.ktCO2.LV.Res.HHnew.Thermal.SH.Gas.WH.Gas.Solar</t>
  </si>
  <si>
    <t>EMI.ktCO2.LV.Res.HHnew.Thermal.SH.Gas.WH.Gas.Solar.Gas</t>
  </si>
  <si>
    <t>EMI.ktCO2.LV.Res.HHnew.Thermal.SH.Gas.WH.Gas.Solar.Solar</t>
  </si>
  <si>
    <t>EMI.ktCO2.LV.Res.HHnew.Thermal.SH.Gas.WH.Elc.NoSolar.Elec</t>
  </si>
  <si>
    <t>EMI.ktCO2.LV.Res.HHnew.Thermal.SH.Gas.WH.Elc.Solar</t>
  </si>
  <si>
    <t>EMI.ktCO2.LV.Res.HHnew.Thermal.SH.Gas.WH.Elc.Solar.Elec</t>
  </si>
  <si>
    <t>EMI.ktCO2.LV.Res.HHnew.Thermal.SH.Gas.WH.Elc.Solar.Solar</t>
  </si>
  <si>
    <t>EMI.ktCO2.LV.Res.HHnew.Thermal.SH.Gas.CO</t>
  </si>
  <si>
    <t>EMI.ktCO2.LV.Res.HHnew.Thermal.SH.Gas.CO.Gas.Gas</t>
  </si>
  <si>
    <t>EMI.ktCO2.LV.Res.HHnew.Thermal.SH.Gas.CO.Elc.Elec</t>
  </si>
  <si>
    <t>EMI.ktCO2.LV.Res.HHnew.Thermal.SH.Biomass</t>
  </si>
  <si>
    <t>EMI.ktCO2.LV.Res.HHnew.Thermal.SH.Biomass.SH</t>
  </si>
  <si>
    <t>EMI.ktCO2.LV.Res.HHnew.Thermal.SH.Biomass.SH.Biomass</t>
  </si>
  <si>
    <t>EMI.ktCO2.LV.Res.HHnew.Thermal.SH.Biomass.SH.Elec</t>
  </si>
  <si>
    <t>EMI.ktCO2.LV.Res.HHnew.Thermal.SH.Biomass.SC</t>
  </si>
  <si>
    <t>EMI.ktCO2.LV.Res.HHnew.Thermal.SH.Biomass.SC.AC.Elec</t>
  </si>
  <si>
    <t>EMI.ktCO2.LV.Res.HHnew.Thermal.SH.Biomass.WH</t>
  </si>
  <si>
    <t>EMI.ktCO2.LV.Res.HHnew.Thermal.SH.Biomass.WH.Biomass.NoSolar.Biomass</t>
  </si>
  <si>
    <t>EMI.ktCO2.LV.Res.HHnew.Thermal.SH.Biomass.WH.Biomass.Solar</t>
  </si>
  <si>
    <t>EMI.ktCO2.LV.Res.HHnew.Thermal.SH.Biomass.WH.Biomass.Solar.Biomass</t>
  </si>
  <si>
    <t>EMI.ktCO2.LV.Res.HHnew.Thermal.SH.Biomass.WH.Biomass.Solar.Solar</t>
  </si>
  <si>
    <t>EMI.ktCO2.LV.Res.HHnew.Thermal.SH.Biomass.WH.LPG.NoSolar.LPG</t>
  </si>
  <si>
    <t>EMI.ktCO2.LV.Res.HHnew.Thermal.SH.Biomass.WH.LPG.Solar</t>
  </si>
  <si>
    <t>EMI.ktCO2.LV.Res.HHnew.Thermal.SH.Biomass.WH.LPG.Solar.LPG</t>
  </si>
  <si>
    <t>EMI.ktCO2.LV.Res.HHnew.Thermal.SH.Biomass.WH.LPG.Solar.Solar</t>
  </si>
  <si>
    <t>EMI.ktCO2.LV.Res.HHnew.Thermal.SH.Biomass.WH.Elc.NoSolar.Elec</t>
  </si>
  <si>
    <t>EMI.ktCO2.LV.Res.HHnew.Thermal.SH.Biomass.WH.Elc.Solar</t>
  </si>
  <si>
    <t>EMI.ktCO2.LV.Res.HHnew.Thermal.SH.Biomass.WH.Elc.Solar.Elec</t>
  </si>
  <si>
    <t>EMI.ktCO2.LV.Res.HHnew.Thermal.SH.Biomass.WH.Elc.Solar.Solar</t>
  </si>
  <si>
    <t>EMI.ktCO2.LV.Res.HHnew.Thermal.SH.Biomass.CO</t>
  </si>
  <si>
    <t>EMI.ktCO2.LV.Res.HHnew.Thermal.SH.Biomass.CO.Biomass.Biomass</t>
  </si>
  <si>
    <t>EMI.ktCO2.LV.Res.HHnew.Thermal.SH.Biomass.CO.LPG.LPG</t>
  </si>
  <si>
    <t>EMI.ktCO2.LV.Res.HHnew.Thermal.SH.Biomass.CO.Elc.Elec</t>
  </si>
  <si>
    <t>EMI.ktCO2.LV.Res.HHnew.Thermal.SH.Geo</t>
  </si>
  <si>
    <t>EMI.ktCO2.LV.Res.HHnew.Thermal.SH.Geo.SH</t>
  </si>
  <si>
    <t>EMI.ktCO2.LV.Res.HHnew.Thermal.SH.Geo.SH.Geo</t>
  </si>
  <si>
    <t>EMI.ktCO2.LV.Res.HHnew.Thermal.SH.Geo.SH.Elec</t>
  </si>
  <si>
    <t>EMI.ktCO2.LV.Res.HHnew.Thermal.SH.Geo.SC</t>
  </si>
  <si>
    <t>EMI.ktCO2.LV.Res.HHnew.Thermal.SH.Geo.SC.AC.Elec</t>
  </si>
  <si>
    <t>EMI.ktCO2.LV.Res.HHnew.Thermal.SH.Geo.WH</t>
  </si>
  <si>
    <t>EMI.ktCO2.LV.Res.HHnew.Thermal.SH.Geo.WH.Geo.NoSolar.Geo</t>
  </si>
  <si>
    <t>EMI.ktCO2.LV.Res.HHnew.Thermal.SH.Geo.WH.Geo.Solar</t>
  </si>
  <si>
    <t>EMI.ktCO2.LV.Res.HHnew.Thermal.SH.Geo.WH.Geo.Solar.Geo</t>
  </si>
  <si>
    <t>EMI.ktCO2.LV.Res.HHnew.Thermal.SH.Geo.WH.Geo.Solar.Solar</t>
  </si>
  <si>
    <t>EMI.ktCO2.LV.Res.HHnew.Thermal.SH.Geo.WH.Elc.NoSolar.Elec</t>
  </si>
  <si>
    <t>EMI.ktCO2.LV.Res.HHnew.Thermal.SH.Geo.WH.Elc.Solar</t>
  </si>
  <si>
    <t>EMI.ktCO2.LV.Res.HHnew.Thermal.SH.Geo.WH.Elc.Solar.Elec</t>
  </si>
  <si>
    <t>EMI.ktCO2.LV.Res.HHnew.Thermal.SH.Geo.WH.Elc.Solar.Solar</t>
  </si>
  <si>
    <t>EMI.ktCO2.LV.Res.HHnew.Thermal.SH.Geo.CO</t>
  </si>
  <si>
    <t>EMI.ktCO2.LV.Res.HHnew.Thermal.SH.Geo.CO.LPG.LPG</t>
  </si>
  <si>
    <t>EMI.ktCO2.LV.Res.HHnew.Thermal.SH.Geo.CO.Elc.Elec</t>
  </si>
  <si>
    <t>EMI.ktCO2.LV.Res.HHnew.Thermal.SH.DistrHeat</t>
  </si>
  <si>
    <t>EMI.ktCO2.LV.Res.HHnew.Thermal.SH.DistrHeat.SH</t>
  </si>
  <si>
    <t>EMI.ktCO2.LV.Res.HHnew.Thermal.SH.DistrHeat.SH.Steam_Distr</t>
  </si>
  <si>
    <t>EMI.ktCO2.LV.Res.HHnew.Thermal.SH.DistrHeat.SH.Elec</t>
  </si>
  <si>
    <t>EMI.ktCO2.LV.Res.HHnew.Thermal.SH.DistrHeat.SC</t>
  </si>
  <si>
    <t>EMI.ktCO2.LV.Res.HHnew.Thermal.SH.DistrHeat.SC.AC.Elec</t>
  </si>
  <si>
    <t>EMI.ktCO2.LV.Res.HHnew.Thermal.SH.DistrHeat.WH</t>
  </si>
  <si>
    <t>EMI.ktCO2.LV.Res.HHnew.Thermal.SH.DistrHeat.WH.DistrHeat.NoSolar.Steam_Distr</t>
  </si>
  <si>
    <t>EMI.ktCO2.LV.Res.HHnew.Thermal.SH.DistrHeat.WH.DistrHeat.Solar</t>
  </si>
  <si>
    <t>EMI.ktCO2.LV.Res.HHnew.Thermal.SH.DistrHeat.WH.DistrHeat.Solar.Steam_Distr</t>
  </si>
  <si>
    <t>EMI.ktCO2.LV.Res.HHnew.Thermal.SH.DistrHeat.WH.DistrHeat.Solar.Solar</t>
  </si>
  <si>
    <t>EMI.ktCO2.LV.Res.HHnew.Thermal.SH.DistrHeat.WH.Elc.NoSolar.Elec</t>
  </si>
  <si>
    <t>EMI.ktCO2.LV.Res.HHnew.Thermal.SH.DistrHeat.WH.Elc.Solar</t>
  </si>
  <si>
    <t>EMI.ktCO2.LV.Res.HHnew.Thermal.SH.DistrHeat.WH.Elc.Solar.Elec</t>
  </si>
  <si>
    <t>EMI.ktCO2.LV.Res.HHnew.Thermal.SH.DistrHeat.WH.Elc.Solar.Solar</t>
  </si>
  <si>
    <t>EMI.ktCO2.LV.Res.HHnew.Thermal.SH.DistrHeat.CO</t>
  </si>
  <si>
    <t>EMI.ktCO2.LV.Res.HHnew.Thermal.SH.DistrHeat.CO.LPG.LPG</t>
  </si>
  <si>
    <t>EMI.ktCO2.LV.Res.HHnew.Thermal.SH.DistrHeat.CO.Elc.Elec</t>
  </si>
  <si>
    <t>EMI.ktCO2.LV.Res.HHnew.Thermal.SH.AdvElc</t>
  </si>
  <si>
    <t>EMI.ktCO2.LV.Res.HHnew.Thermal.SH.AdvElc.SH</t>
  </si>
  <si>
    <t>EMI.ktCO2.LV.Res.HHnew.Thermal.SH.AdvElc.SH.Elec</t>
  </si>
  <si>
    <t>EMI.ktCO2.LV.Res.HHnew.Thermal.SH.AdvElc.SC</t>
  </si>
  <si>
    <t>EMI.ktCO2.LV.Res.HHnew.Thermal.SH.AdvElc.SC.AC.Elec</t>
  </si>
  <si>
    <t>EMI.ktCO2.LV.Res.HHnew.Thermal.SH.AdvElc.WH</t>
  </si>
  <si>
    <t>EMI.ktCO2.LV.Res.HHnew.Thermal.SH.AdvElc.WH.LPG.NoSolar.LPG</t>
  </si>
  <si>
    <t>EMI.ktCO2.LV.Res.HHnew.Thermal.SH.AdvElc.WH.LPG.Solar</t>
  </si>
  <si>
    <t>EMI.ktCO2.LV.Res.HHnew.Thermal.SH.AdvElc.WH.LPG.Solar.LPG</t>
  </si>
  <si>
    <t>EMI.ktCO2.LV.Res.HHnew.Thermal.SH.AdvElc.WH.LPG.Solar.Solar</t>
  </si>
  <si>
    <t>EMI.ktCO2.LV.Res.HHnew.Thermal.SH.AdvElc.WH.Elc.NoSolar.Elec</t>
  </si>
  <si>
    <t>EMI.ktCO2.LV.Res.HHnew.Thermal.SH.AdvElc.WH.Elc.Solar</t>
  </si>
  <si>
    <t>EMI.ktCO2.LV.Res.HHnew.Thermal.SH.AdvElc.WH.Elc.Solar.Elec</t>
  </si>
  <si>
    <t>EMI.ktCO2.LV.Res.HHnew.Thermal.SH.AdvElc.WH.Elc.Solar.Solar</t>
  </si>
  <si>
    <t>EMI.ktCO2.LV.Res.HHnew.Thermal.SH.AdvElc.CO</t>
  </si>
  <si>
    <t>EMI.ktCO2.LV.Res.HHnew.Thermal.SH.AdvElc.CO.LPG.LPG</t>
  </si>
  <si>
    <t>EMI.ktCO2.LV.Res.HHnew.Thermal.SH.AdvElc.CO.Elc.Elec</t>
  </si>
  <si>
    <t>EMI.ktCO2.LV.Res.HHnew.Thermal.SH.ConvElc</t>
  </si>
  <si>
    <t>EMI.ktCO2.LV.Res.HHnew.Thermal.SH.ConvElc.SH</t>
  </si>
  <si>
    <t>EMI.ktCO2.LV.Res.HHnew.Thermal.SH.ConvElc.SH.Elec</t>
  </si>
  <si>
    <t>EMI.ktCO2.LV.Res.HHnew.Thermal.SH.ConvElc.SC</t>
  </si>
  <si>
    <t>EMI.ktCO2.LV.Res.HHnew.Thermal.SH.ConvElc.SC.AC.Elec</t>
  </si>
  <si>
    <t>EMI.ktCO2.LV.Res.HHnew.Thermal.SH.ConvElc.WH</t>
  </si>
  <si>
    <t>EMI.ktCO2.LV.Res.HHnew.Thermal.SH.ConvElc.WH.LPG.NoSolar.LPG</t>
  </si>
  <si>
    <t>EMI.ktCO2.LV.Res.HHnew.Thermal.SH.ConvElc.WH.LPG.Solar</t>
  </si>
  <si>
    <t>EMI.ktCO2.LV.Res.HHnew.Thermal.SH.ConvElc.WH.LPG.Solar.LPG</t>
  </si>
  <si>
    <t>EMI.ktCO2.LV.Res.HHnew.Thermal.SH.ConvElc.WH.LPG.Solar.Solar</t>
  </si>
  <si>
    <t>EMI.ktCO2.LV.Res.HHnew.Thermal.SH.ConvElc.WH.Elc.NoSolar.Elec</t>
  </si>
  <si>
    <t>EMI.ktCO2.LV.Res.HHnew.Thermal.SH.ConvElc.WH.Elc.Solar</t>
  </si>
  <si>
    <t>EMI.ktCO2.LV.Res.HHnew.Thermal.SH.ConvElc.WH.Elc.Solar.Elec</t>
  </si>
  <si>
    <t>EMI.ktCO2.LV.Res.HHnew.Thermal.SH.ConvElc.WH.Elc.Solar.Solar</t>
  </si>
  <si>
    <t>EMI.ktCO2.LV.Res.HHnew.Thermal.SH.ConvElc.CO</t>
  </si>
  <si>
    <t>EMI.ktCO2.LV.Res.HHnew.Thermal.SH.ConvElc.CO.LPG.LPG</t>
  </si>
  <si>
    <t>EMI.ktCO2.LV.Res.HHnew.Thermal.SH.ConvElc.CO.Elc.Elec</t>
  </si>
  <si>
    <t>LV - Final energy consumption of new and renovated households (detailed structure)</t>
  </si>
  <si>
    <t>FEC_per_household.kWh.LV.Res.HHnew.Thermal.SH.Solids</t>
  </si>
  <si>
    <t>FEC_per_household.kWh.LV.Res.HHnew.Thermal.SH.Solids.SH</t>
  </si>
  <si>
    <t>FEC_per_household.kWh.LV.Res.HHnew.Thermal.SH.Solids.SH.Solids</t>
  </si>
  <si>
    <t>FEC_per_household.kWh.LV.Res.HHnew.Thermal.SH.Solids.SH.Elec</t>
  </si>
  <si>
    <t>FEC_per_household.kWh.LV.Res.HHnew.Thermal.SH.Solids.SC</t>
  </si>
  <si>
    <t>FEC_per_household.kWh.LV.Res.HHnew.Thermal.SH.Solids.SC.AC.Elec</t>
  </si>
  <si>
    <t>FEC_per_household.kWh.LV.Res.HHnew.Thermal.SH.Solids.WH</t>
  </si>
  <si>
    <t>FEC_per_household.kWh.LV.Res.HHnew.Thermal.SH.Solids.WH.Solids.NoSolar.Solids</t>
  </si>
  <si>
    <t>FEC_per_household.kWh.LV.Res.HHnew.Thermal.SH.Solids.WH.LPG.NoSolar.LPG</t>
  </si>
  <si>
    <t>FEC_per_household.kWh.LV.Res.HHnew.Thermal.SH.Solids.WH.LPG.Solar</t>
  </si>
  <si>
    <t>FEC_per_household.kWh.LV.Res.HHnew.Thermal.SH.Solids.WH.LPG.Solar.LPG</t>
  </si>
  <si>
    <t>FEC_per_household.kWh.LV.Res.HHnew.Thermal.SH.Solids.WH.LPG.Solar.Solar</t>
  </si>
  <si>
    <t>FEC_per_household.kWh.LV.Res.HHnew.Thermal.SH.Solids.WH.Elc.NoSolar.Elec</t>
  </si>
  <si>
    <t>FEC_per_household.kWh.LV.Res.HHnew.Thermal.SH.Solids.WH.Elc.Solar</t>
  </si>
  <si>
    <t>FEC_per_household.kWh.LV.Res.HHnew.Thermal.SH.Solids.WH.Elc.Solar.Elec</t>
  </si>
  <si>
    <t>FEC_per_household.kWh.LV.Res.HHnew.Thermal.SH.Solids.WH.Elc.Solar.Solar</t>
  </si>
  <si>
    <t>FEC_per_household.kWh.LV.Res.HHnew.Thermal.SH.Solids.CO</t>
  </si>
  <si>
    <t>FEC_per_household.kWh.LV.Res.HHnew.Thermal.SH.Solids.CO.Solids.Solids</t>
  </si>
  <si>
    <t>FEC_per_household.kWh.LV.Res.HHnew.Thermal.SH.Solids.CO.LPG.LPG</t>
  </si>
  <si>
    <t>FEC_per_household.kWh.LV.Res.HHnew.Thermal.SH.Solids.CO.Elc.Elec</t>
  </si>
  <si>
    <t>FEC_per_household.kWh.LV.Res.HHnew.Thermal.SH.LPG</t>
  </si>
  <si>
    <t>FEC_per_household.kWh.LV.Res.HHnew.Thermal.SH.LPG.SH</t>
  </si>
  <si>
    <t>FEC_per_household.kWh.LV.Res.HHnew.Thermal.SH.LPG.SH.LPG</t>
  </si>
  <si>
    <t>FEC_per_household.kWh.LV.Res.HHnew.Thermal.SH.LPG.SH.Elec</t>
  </si>
  <si>
    <t>FEC_per_household.kWh.LV.Res.HHnew.Thermal.SH.LPG.SC</t>
  </si>
  <si>
    <t>FEC_per_household.kWh.LV.Res.HHnew.Thermal.SH.LPG.SC.AC.Elec</t>
  </si>
  <si>
    <t>FEC_per_household.kWh.LV.Res.HHnew.Thermal.SH.LPG.WH</t>
  </si>
  <si>
    <t>FEC_per_household.kWh.LV.Res.HHnew.Thermal.SH.LPG.WH.LPG.NoSolar.LPG</t>
  </si>
  <si>
    <t>FEC_per_household.kWh.LV.Res.HHnew.Thermal.SH.LPG.WH.LPG.Solar</t>
  </si>
  <si>
    <t>FEC_per_household.kWh.LV.Res.HHnew.Thermal.SH.LPG.WH.LPG.Solar.LPG</t>
  </si>
  <si>
    <t>FEC_per_household.kWh.LV.Res.HHnew.Thermal.SH.LPG.WH.LPG.Solar.Solar</t>
  </si>
  <si>
    <t>FEC_per_household.kWh.LV.Res.HHnew.Thermal.SH.LPG.WH.Elc.NoSolar.Elec</t>
  </si>
  <si>
    <t>FEC_per_household.kWh.LV.Res.HHnew.Thermal.SH.LPG.WH.Elc.Solar</t>
  </si>
  <si>
    <t>FEC_per_household.kWh.LV.Res.HHnew.Thermal.SH.LPG.WH.Elc.Solar.Elec</t>
  </si>
  <si>
    <t>FEC_per_household.kWh.LV.Res.HHnew.Thermal.SH.LPG.WH.Elc.Solar.Solar</t>
  </si>
  <si>
    <t>FEC_per_household.kWh.LV.Res.HHnew.Thermal.SH.LPG.CO</t>
  </si>
  <si>
    <t>FEC_per_household.kWh.LV.Res.HHnew.Thermal.SH.LPG.CO.LPG.LPG</t>
  </si>
  <si>
    <t>FEC_per_household.kWh.LV.Res.HHnew.Thermal.SH.LPG.CO.Elc.Elec</t>
  </si>
  <si>
    <t>FEC_per_household.kWh.LV.Res.HHnew.Thermal.SH.Oil</t>
  </si>
  <si>
    <t>FEC_per_household.kWh.LV.Res.HHnew.Thermal.SH.Oil.SH</t>
  </si>
  <si>
    <t>FEC_per_household.kWh.LV.Res.HHnew.Thermal.SH.Oil.SH.Oil</t>
  </si>
  <si>
    <t>FEC_per_household.kWh.LV.Res.HHnew.Thermal.SH.Oil.SH.Elec</t>
  </si>
  <si>
    <t>FEC_per_household.kWh.LV.Res.HHnew.Thermal.SH.Oil.SC</t>
  </si>
  <si>
    <t>FEC_per_household.kWh.LV.Res.HHnew.Thermal.SH.Oil.SC.AC.Elec</t>
  </si>
  <si>
    <t>FEC_per_household.kWh.LV.Res.HHnew.Thermal.SH.Oil.WH</t>
  </si>
  <si>
    <t>FEC_per_household.kWh.LV.Res.HHnew.Thermal.SH.Oil.WH.Oil.NoSolar.Oil</t>
  </si>
  <si>
    <t>FEC_per_household.kWh.LV.Res.HHnew.Thermal.SH.Oil.WH.Oil.Solar</t>
  </si>
  <si>
    <t>FEC_per_household.kWh.LV.Res.HHnew.Thermal.SH.Oil.WH.Oil.Solar.Oil</t>
  </si>
  <si>
    <t>FEC_per_household.kWh.LV.Res.HHnew.Thermal.SH.Oil.WH.Oil.Solar.Solar</t>
  </si>
  <si>
    <t>FEC_per_household.kWh.LV.Res.HHnew.Thermal.SH.Oil.WH.Elc.NoSolar.Elec</t>
  </si>
  <si>
    <t>FEC_per_household.kWh.LV.Res.HHnew.Thermal.SH.Oil.WH.Elc.Solar</t>
  </si>
  <si>
    <t>FEC_per_household.kWh.LV.Res.HHnew.Thermal.SH.Oil.WH.Elc.Solar.Elec</t>
  </si>
  <si>
    <t>FEC_per_household.kWh.LV.Res.HHnew.Thermal.SH.Oil.WH.Elc.Solar.Solar</t>
  </si>
  <si>
    <t>FEC_per_household.kWh.LV.Res.HHnew.Thermal.SH.Oil.CO</t>
  </si>
  <si>
    <t>FEC_per_household.kWh.LV.Res.HHnew.Thermal.SH.Oil.CO.LPG.LPG</t>
  </si>
  <si>
    <t>FEC_per_household.kWh.LV.Res.HHnew.Thermal.SH.Oil.CO.Elc.Elec</t>
  </si>
  <si>
    <t>FEC_per_household.kWh.LV.Res.HHnew.Thermal.SH.Gas</t>
  </si>
  <si>
    <t>FEC_per_household.kWh.LV.Res.HHnew.Thermal.SH.Gas.SH</t>
  </si>
  <si>
    <t>FEC_per_household.kWh.LV.Res.HHnew.Thermal.SH.Gas.SH.Gas</t>
  </si>
  <si>
    <t>FEC_per_household.kWh.LV.Res.HHnew.Thermal.SH.Gas.SH.Elec</t>
  </si>
  <si>
    <t>FEC_per_household.kWh.LV.Res.HHnew.Thermal.SH.Gas.SC</t>
  </si>
  <si>
    <t>FEC_per_household.kWh.LV.Res.HHnew.Thermal.SH.Gas.SC.AC.Elec</t>
  </si>
  <si>
    <t>FEC_per_household.kWh.LV.Res.HHnew.Thermal.SH.Gas.WH</t>
  </si>
  <si>
    <t>FEC_per_household.kWh.LV.Res.HHnew.Thermal.SH.Gas.WH.Gas.NoSolar.Gas</t>
  </si>
  <si>
    <t>FEC_per_household.kWh.LV.Res.HHnew.Thermal.SH.Gas.WH.Gas.Solar</t>
  </si>
  <si>
    <t>FEC_per_household.kWh.LV.Res.HHnew.Thermal.SH.Gas.WH.Gas.Solar.Gas</t>
  </si>
  <si>
    <t>FEC_per_household.kWh.LV.Res.HHnew.Thermal.SH.Gas.WH.Gas.Solar.Solar</t>
  </si>
  <si>
    <t>FEC_per_household.kWh.LV.Res.HHnew.Thermal.SH.Gas.WH.Elc.NoSolar.Elec</t>
  </si>
  <si>
    <t>FEC_per_household.kWh.LV.Res.HHnew.Thermal.SH.Gas.WH.Elc.Solar</t>
  </si>
  <si>
    <t>FEC_per_household.kWh.LV.Res.HHnew.Thermal.SH.Gas.WH.Elc.Solar.Elec</t>
  </si>
  <si>
    <t>FEC_per_household.kWh.LV.Res.HHnew.Thermal.SH.Gas.WH.Elc.Solar.Solar</t>
  </si>
  <si>
    <t>FEC_per_household.kWh.LV.Res.HHnew.Thermal.SH.Gas.CO</t>
  </si>
  <si>
    <t>FEC_per_household.kWh.LV.Res.HHnew.Thermal.SH.Gas.CO.Gas.Gas</t>
  </si>
  <si>
    <t>FEC_per_household.kWh.LV.Res.HHnew.Thermal.SH.Gas.CO.Elc.Elec</t>
  </si>
  <si>
    <t>FEC_per_household.kWh.LV.Res.HHnew.Thermal.SH.Biomass</t>
  </si>
  <si>
    <t>FEC_per_household.kWh.LV.Res.HHnew.Thermal.SH.Biomass.SH</t>
  </si>
  <si>
    <t>FEC_per_household.kWh.LV.Res.HHnew.Thermal.SH.Biomass.SH.Biomass</t>
  </si>
  <si>
    <t>FEC_per_household.kWh.LV.Res.HHnew.Thermal.SH.Biomass.SH.Elec</t>
  </si>
  <si>
    <t>FEC_per_household.kWh.LV.Res.HHnew.Thermal.SH.Biomass.SC</t>
  </si>
  <si>
    <t>FEC_per_household.kWh.LV.Res.HHnew.Thermal.SH.Biomass.SC.AC.Elec</t>
  </si>
  <si>
    <t>FEC_per_household.kWh.LV.Res.HHnew.Thermal.SH.Biomass.WH</t>
  </si>
  <si>
    <t>FEC_per_household.kWh.LV.Res.HHnew.Thermal.SH.Biomass.WH.Biomass.NoSolar.Biomass</t>
  </si>
  <si>
    <t>FEC_per_household.kWh.LV.Res.HHnew.Thermal.SH.Biomass.WH.Biomass.Solar</t>
  </si>
  <si>
    <t>FEC_per_household.kWh.LV.Res.HHnew.Thermal.SH.Biomass.WH.Biomass.Solar.Biomass</t>
  </si>
  <si>
    <t>FEC_per_household.kWh.LV.Res.HHnew.Thermal.SH.Biomass.WH.Biomass.Solar.Solar</t>
  </si>
  <si>
    <t>FEC_per_household.kWh.LV.Res.HHnew.Thermal.SH.Biomass.WH.LPG.NoSolar.LPG</t>
  </si>
  <si>
    <t>FEC_per_household.kWh.LV.Res.HHnew.Thermal.SH.Biomass.WH.LPG.Solar</t>
  </si>
  <si>
    <t>FEC_per_household.kWh.LV.Res.HHnew.Thermal.SH.Biomass.WH.LPG.Solar.LPG</t>
  </si>
  <si>
    <t>FEC_per_household.kWh.LV.Res.HHnew.Thermal.SH.Biomass.WH.LPG.Solar.Solar</t>
  </si>
  <si>
    <t>FEC_per_household.kWh.LV.Res.HHnew.Thermal.SH.Biomass.WH.Elc.NoSolar.Elec</t>
  </si>
  <si>
    <t>FEC_per_household.kWh.LV.Res.HHnew.Thermal.SH.Biomass.WH.Elc.Solar</t>
  </si>
  <si>
    <t>FEC_per_household.kWh.LV.Res.HHnew.Thermal.SH.Biomass.WH.Elc.Solar.Elec</t>
  </si>
  <si>
    <t>FEC_per_household.kWh.LV.Res.HHnew.Thermal.SH.Biomass.WH.Elc.Solar.Solar</t>
  </si>
  <si>
    <t>FEC_per_household.kWh.LV.Res.HHnew.Thermal.SH.Biomass.CO</t>
  </si>
  <si>
    <t>FEC_per_household.kWh.LV.Res.HHnew.Thermal.SH.Biomass.CO.Biomass.Biomass</t>
  </si>
  <si>
    <t>FEC_per_household.kWh.LV.Res.HHnew.Thermal.SH.Biomass.CO.LPG.LPG</t>
  </si>
  <si>
    <t>FEC_per_household.kWh.LV.Res.HHnew.Thermal.SH.Biomass.CO.Elc.Elec</t>
  </si>
  <si>
    <t>FEC_per_household.kWh.LV.Res.HHnew.Thermal.SH.Geo</t>
  </si>
  <si>
    <t>FEC_per_household.kWh.LV.Res.HHnew.Thermal.SH.Geo.SH</t>
  </si>
  <si>
    <t>FEC_per_household.kWh.LV.Res.HHnew.Thermal.SH.Geo.SH.Geo</t>
  </si>
  <si>
    <t>FEC_per_household.kWh.LV.Res.HHnew.Thermal.SH.Geo.SH.Elec</t>
  </si>
  <si>
    <t>FEC_per_household.kWh.LV.Res.HHnew.Thermal.SH.Geo.SC</t>
  </si>
  <si>
    <t>FEC_per_household.kWh.LV.Res.HHnew.Thermal.SH.Geo.SC.AC.Elec</t>
  </si>
  <si>
    <t>FEC_per_household.kWh.LV.Res.HHnew.Thermal.SH.Geo.WH</t>
  </si>
  <si>
    <t>FEC_per_household.kWh.LV.Res.HHnew.Thermal.SH.Geo.WH.Geo.NoSolar.Geo</t>
  </si>
  <si>
    <t>FEC_per_household.kWh.LV.Res.HHnew.Thermal.SH.Geo.WH.Geo.Solar</t>
  </si>
  <si>
    <t>FEC_per_household.kWh.LV.Res.HHnew.Thermal.SH.Geo.WH.Geo.Solar.Geo</t>
  </si>
  <si>
    <t>FEC_per_household.kWh.LV.Res.HHnew.Thermal.SH.Geo.WH.Geo.Solar.Solar</t>
  </si>
  <si>
    <t>FEC_per_household.kWh.LV.Res.HHnew.Thermal.SH.Geo.WH.Elc.NoSolar.Elec</t>
  </si>
  <si>
    <t>FEC_per_household.kWh.LV.Res.HHnew.Thermal.SH.Geo.WH.Elc.Solar</t>
  </si>
  <si>
    <t>FEC_per_household.kWh.LV.Res.HHnew.Thermal.SH.Geo.WH.Elc.Solar.Elec</t>
  </si>
  <si>
    <t>FEC_per_household.kWh.LV.Res.HHnew.Thermal.SH.Geo.WH.Elc.Solar.Solar</t>
  </si>
  <si>
    <t>FEC_per_household.kWh.LV.Res.HHnew.Thermal.SH.Geo.CO</t>
  </si>
  <si>
    <t>FEC_per_household.kWh.LV.Res.HHnew.Thermal.SH.Geo.CO.LPG.LPG</t>
  </si>
  <si>
    <t>FEC_per_household.kWh.LV.Res.HHnew.Thermal.SH.Geo.CO.Elc.Elec</t>
  </si>
  <si>
    <t>FEC_per_household.kWh.LV.Res.HHnew.Thermal.SH.DistrHeat</t>
  </si>
  <si>
    <t>FEC_per_household.kWh.LV.Res.HHnew.Thermal.SH.DistrHeat.SH</t>
  </si>
  <si>
    <t>FEC_per_household.kWh.LV.Res.HHnew.Thermal.SH.DistrHeat.SH.Steam_Distr</t>
  </si>
  <si>
    <t>FEC_per_household.kWh.LV.Res.HHnew.Thermal.SH.DistrHeat.SH.Elec</t>
  </si>
  <si>
    <t>FEC_per_household.kWh.LV.Res.HHnew.Thermal.SH.DistrHeat.SC</t>
  </si>
  <si>
    <t>FEC_per_household.kWh.LV.Res.HHnew.Thermal.SH.DistrHeat.SC.AC.Elec</t>
  </si>
  <si>
    <t>FEC_per_household.kWh.LV.Res.HHnew.Thermal.SH.DistrHeat.WH</t>
  </si>
  <si>
    <t>FEC_per_household.kWh.LV.Res.HHnew.Thermal.SH.DistrHeat.WH.DistrHeat.NoSolar.Steam_Distr</t>
  </si>
  <si>
    <t>FEC_per_household.kWh.LV.Res.HHnew.Thermal.SH.DistrHeat.WH.DistrHeat.Solar</t>
  </si>
  <si>
    <t>FEC_per_household.kWh.LV.Res.HHnew.Thermal.SH.DistrHeat.WH.DistrHeat.Solar.Steam_Distr</t>
  </si>
  <si>
    <t>FEC_per_household.kWh.LV.Res.HHnew.Thermal.SH.DistrHeat.WH.DistrHeat.Solar.Solar</t>
  </si>
  <si>
    <t>FEC_per_household.kWh.LV.Res.HHnew.Thermal.SH.DistrHeat.WH.Elc.NoSolar.Elec</t>
  </si>
  <si>
    <t>FEC_per_household.kWh.LV.Res.HHnew.Thermal.SH.DistrHeat.WH.Elc.Solar</t>
  </si>
  <si>
    <t>FEC_per_household.kWh.LV.Res.HHnew.Thermal.SH.DistrHeat.WH.Elc.Solar.Elec</t>
  </si>
  <si>
    <t>FEC_per_household.kWh.LV.Res.HHnew.Thermal.SH.DistrHeat.WH.Elc.Solar.Solar</t>
  </si>
  <si>
    <t>FEC_per_household.kWh.LV.Res.HHnew.Thermal.SH.DistrHeat.CO</t>
  </si>
  <si>
    <t>FEC_per_household.kWh.LV.Res.HHnew.Thermal.SH.DistrHeat.CO.LPG.LPG</t>
  </si>
  <si>
    <t>FEC_per_household.kWh.LV.Res.HHnew.Thermal.SH.DistrHeat.CO.Elc.Elec</t>
  </si>
  <si>
    <t>FEC_per_household.kWh.LV.Res.HHnew.Thermal.SH.AdvElc</t>
  </si>
  <si>
    <t>FEC_per_household.kWh.LV.Res.HHnew.Thermal.SH.AdvElc.SH</t>
  </si>
  <si>
    <t>FEC_per_household.kWh.LV.Res.HHnew.Thermal.SH.AdvElc.SH.Elec</t>
  </si>
  <si>
    <t>FEC_per_household.kWh.LV.Res.HHnew.Thermal.SH.AdvElc.SC</t>
  </si>
  <si>
    <t>FEC_per_household.kWh.LV.Res.HHnew.Thermal.SH.AdvElc.SC.AC.Elec</t>
  </si>
  <si>
    <t>FEC_per_household.kWh.LV.Res.HHnew.Thermal.SH.AdvElc.WH</t>
  </si>
  <si>
    <t>FEC_per_household.kWh.LV.Res.HHnew.Thermal.SH.AdvElc.WH.LPG.NoSolar.LPG</t>
  </si>
  <si>
    <t>FEC_per_household.kWh.LV.Res.HHnew.Thermal.SH.AdvElc.WH.LPG.Solar</t>
  </si>
  <si>
    <t>FEC_per_household.kWh.LV.Res.HHnew.Thermal.SH.AdvElc.WH.LPG.Solar.LPG</t>
  </si>
  <si>
    <t>FEC_per_household.kWh.LV.Res.HHnew.Thermal.SH.AdvElc.WH.LPG.Solar.Solar</t>
  </si>
  <si>
    <t>FEC_per_household.kWh.LV.Res.HHnew.Thermal.SH.AdvElc.WH.Elc.NoSolar.Elec</t>
  </si>
  <si>
    <t>FEC_per_household.kWh.LV.Res.HHnew.Thermal.SH.AdvElc.WH.Elc.Solar</t>
  </si>
  <si>
    <t>FEC_per_household.kWh.LV.Res.HHnew.Thermal.SH.AdvElc.WH.Elc.Solar.Elec</t>
  </si>
  <si>
    <t>FEC_per_household.kWh.LV.Res.HHnew.Thermal.SH.AdvElc.WH.Elc.Solar.Solar</t>
  </si>
  <si>
    <t>FEC_per_household.kWh.LV.Res.HHnew.Thermal.SH.AdvElc.CO</t>
  </si>
  <si>
    <t>FEC_per_household.kWh.LV.Res.HHnew.Thermal.SH.AdvElc.CO.LPG.LPG</t>
  </si>
  <si>
    <t>FEC_per_household.kWh.LV.Res.HHnew.Thermal.SH.AdvElc.CO.Elc.Elec</t>
  </si>
  <si>
    <t>FEC_per_household.kWh.LV.Res.HHnew.Thermal.SH.ConvElc</t>
  </si>
  <si>
    <t>FEC_per_household.kWh.LV.Res.HHnew.Thermal.SH.ConvElc.SH</t>
  </si>
  <si>
    <t>FEC_per_household.kWh.LV.Res.HHnew.Thermal.SH.ConvElc.SH.Elec</t>
  </si>
  <si>
    <t>FEC_per_household.kWh.LV.Res.HHnew.Thermal.SH.ConvElc.SC</t>
  </si>
  <si>
    <t>FEC_per_household.kWh.LV.Res.HHnew.Thermal.SH.ConvElc.SC.AC.Elec</t>
  </si>
  <si>
    <t>FEC_per_household.kWh.LV.Res.HHnew.Thermal.SH.ConvElc.WH</t>
  </si>
  <si>
    <t>FEC_per_household.kWh.LV.Res.HHnew.Thermal.SH.ConvElc.WH.LPG.NoSolar.LPG</t>
  </si>
  <si>
    <t>FEC_per_household.kWh.LV.Res.HHnew.Thermal.SH.ConvElc.WH.LPG.Solar</t>
  </si>
  <si>
    <t>FEC_per_household.kWh.LV.Res.HHnew.Thermal.SH.ConvElc.WH.LPG.Solar.LPG</t>
  </si>
  <si>
    <t>FEC_per_household.kWh.LV.Res.HHnew.Thermal.SH.ConvElc.WH.LPG.Solar.Solar</t>
  </si>
  <si>
    <t>FEC_per_household.kWh.LV.Res.HHnew.Thermal.SH.ConvElc.WH.Elc.NoSolar.Elec</t>
  </si>
  <si>
    <t>FEC_per_household.kWh.LV.Res.HHnew.Thermal.SH.ConvElc.WH.Elc.Solar</t>
  </si>
  <si>
    <t>FEC_per_household.kWh.LV.Res.HHnew.Thermal.SH.ConvElc.WH.Elc.Solar.Elec</t>
  </si>
  <si>
    <t>FEC_per_household.kWh.LV.Res.HHnew.Thermal.SH.ConvElc.WH.Elc.Solar.Solar</t>
  </si>
  <si>
    <t>FEC_per_household.kWh.LV.Res.HHnew.Thermal.SH.ConvElc.CO</t>
  </si>
  <si>
    <t>FEC_per_household.kWh.LV.Res.HHnew.Thermal.SH.ConvElc.CO.LPG.LPG</t>
  </si>
  <si>
    <t>FEC_per_household.kWh.LV.Res.HHnew.Thermal.SH.ConvElc.CO.Elc.Elec</t>
  </si>
  <si>
    <t>LV - Thermal energy service of new and renovated households (detailed structure)</t>
  </si>
  <si>
    <t>TES_per_household.kWh.LV.Res.HHnew.Thermal.SH.Solids</t>
  </si>
  <si>
    <t>TES_per_household.kWh.LV.Res.HHnew.Thermal.SH.Solids.SH</t>
  </si>
  <si>
    <t>TES_per_household.kWh.LV.Res.HHnew.Thermal.SH.Solids.SH.Solids</t>
  </si>
  <si>
    <t>TES_per_household.kWh.LV.Res.HHnew.Thermal.SH.Solids.SH.Elec</t>
  </si>
  <si>
    <t>TES_per_household.kWh.LV.Res.HHnew.Thermal.SH.Solids.SC</t>
  </si>
  <si>
    <t>TES_per_household.kWh.LV.Res.HHnew.Thermal.SH.Solids.SC.AC.Elec</t>
  </si>
  <si>
    <t>TES_per_household.kWh.LV.Res.HHnew.Thermal.SH.Solids.WH</t>
  </si>
  <si>
    <t>TES_per_household.kWh.LV.Res.HHnew.Thermal.SH.Solids.WH.Solids.NoSolar.Solids</t>
  </si>
  <si>
    <t>TES_per_household.kWh.LV.Res.HHnew.Thermal.SH.Solids.WH.LPG.NoSolar.LPG</t>
  </si>
  <si>
    <t>TES_per_household.kWh.LV.Res.HHnew.Thermal.SH.Solids.WH.LPG.Solar</t>
  </si>
  <si>
    <t>TES_per_household.kWh.LV.Res.HHnew.Thermal.SH.Solids.WH.LPG.Solar.LPG</t>
  </si>
  <si>
    <t>TES_per_household.kWh.LV.Res.HHnew.Thermal.SH.Solids.WH.LPG.Solar.Solar</t>
  </si>
  <si>
    <t>TES_per_household.kWh.LV.Res.HHnew.Thermal.SH.Solids.WH.Elc.NoSolar.Elec</t>
  </si>
  <si>
    <t>TES_per_household.kWh.LV.Res.HHnew.Thermal.SH.Solids.WH.Elc.Solar</t>
  </si>
  <si>
    <t>TES_per_household.kWh.LV.Res.HHnew.Thermal.SH.Solids.WH.Elc.Solar.Elec</t>
  </si>
  <si>
    <t>TES_per_household.kWh.LV.Res.HHnew.Thermal.SH.Solids.WH.Elc.Solar.Solar</t>
  </si>
  <si>
    <t>TES_per_household.kWh.LV.Res.HHnew.Thermal.SH.Solids.CO</t>
  </si>
  <si>
    <t>TES_per_household.kWh.LV.Res.HHnew.Thermal.SH.Solids.CO.Solids.Solids</t>
  </si>
  <si>
    <t>TES_per_household.kWh.LV.Res.HHnew.Thermal.SH.Solids.CO.LPG.LPG</t>
  </si>
  <si>
    <t>TES_per_household.kWh.LV.Res.HHnew.Thermal.SH.Solids.CO.Elc.Elec</t>
  </si>
  <si>
    <t>TES_per_household.kWh.LV.Res.HHnew.Thermal.SH.LPG</t>
  </si>
  <si>
    <t>TES_per_household.kWh.LV.Res.HHnew.Thermal.SH.LPG.SH</t>
  </si>
  <si>
    <t>TES_per_household.kWh.LV.Res.HHnew.Thermal.SH.LPG.SH.LPG</t>
  </si>
  <si>
    <t>TES_per_household.kWh.LV.Res.HHnew.Thermal.SH.LPG.SH.Elec</t>
  </si>
  <si>
    <t>TES_per_household.kWh.LV.Res.HHnew.Thermal.SH.LPG.SC</t>
  </si>
  <si>
    <t>TES_per_household.kWh.LV.Res.HHnew.Thermal.SH.LPG.SC.AC.Elec</t>
  </si>
  <si>
    <t>TES_per_household.kWh.LV.Res.HHnew.Thermal.SH.LPG.WH</t>
  </si>
  <si>
    <t>TES_per_household.kWh.LV.Res.HHnew.Thermal.SH.LPG.WH.LPG.NoSolar.LPG</t>
  </si>
  <si>
    <t>TES_per_household.kWh.LV.Res.HHnew.Thermal.SH.LPG.WH.LPG.Solar</t>
  </si>
  <si>
    <t>TES_per_household.kWh.LV.Res.HHnew.Thermal.SH.LPG.WH.LPG.Solar.LPG</t>
  </si>
  <si>
    <t>TES_per_household.kWh.LV.Res.HHnew.Thermal.SH.LPG.WH.LPG.Solar.Solar</t>
  </si>
  <si>
    <t>TES_per_household.kWh.LV.Res.HHnew.Thermal.SH.LPG.WH.Elc.NoSolar.Elec</t>
  </si>
  <si>
    <t>TES_per_household.kWh.LV.Res.HHnew.Thermal.SH.LPG.WH.Elc.Solar</t>
  </si>
  <si>
    <t>TES_per_household.kWh.LV.Res.HHnew.Thermal.SH.LPG.WH.Elc.Solar.Elec</t>
  </si>
  <si>
    <t>TES_per_household.kWh.LV.Res.HHnew.Thermal.SH.LPG.WH.Elc.Solar.Solar</t>
  </si>
  <si>
    <t>TES_per_household.kWh.LV.Res.HHnew.Thermal.SH.LPG.CO</t>
  </si>
  <si>
    <t>TES_per_household.kWh.LV.Res.HHnew.Thermal.SH.LPG.CO.LPG.LPG</t>
  </si>
  <si>
    <t>TES_per_household.kWh.LV.Res.HHnew.Thermal.SH.LPG.CO.Elc.Elec</t>
  </si>
  <si>
    <t>TES_per_household.kWh.LV.Res.HHnew.Thermal.SH.Oil</t>
  </si>
  <si>
    <t>TES_per_household.kWh.LV.Res.HHnew.Thermal.SH.Oil.SH</t>
  </si>
  <si>
    <t>TES_per_household.kWh.LV.Res.HHnew.Thermal.SH.Oil.SH.Oil</t>
  </si>
  <si>
    <t>TES_per_household.kWh.LV.Res.HHnew.Thermal.SH.Oil.SH.Elec</t>
  </si>
  <si>
    <t>TES_per_household.kWh.LV.Res.HHnew.Thermal.SH.Oil.SC</t>
  </si>
  <si>
    <t>TES_per_household.kWh.LV.Res.HHnew.Thermal.SH.Oil.SC.AC.Elec</t>
  </si>
  <si>
    <t>TES_per_household.kWh.LV.Res.HHnew.Thermal.SH.Oil.WH</t>
  </si>
  <si>
    <t>TES_per_household.kWh.LV.Res.HHnew.Thermal.SH.Oil.WH.Oil.NoSolar.Oil</t>
  </si>
  <si>
    <t>TES_per_household.kWh.LV.Res.HHnew.Thermal.SH.Oil.WH.Oil.Solar</t>
  </si>
  <si>
    <t>TES_per_household.kWh.LV.Res.HHnew.Thermal.SH.Oil.WH.Oil.Solar.Oil</t>
  </si>
  <si>
    <t>TES_per_household.kWh.LV.Res.HHnew.Thermal.SH.Oil.WH.Oil.Solar.Solar</t>
  </si>
  <si>
    <t>TES_per_household.kWh.LV.Res.HHnew.Thermal.SH.Oil.WH.Elc.NoSolar.Elec</t>
  </si>
  <si>
    <t>TES_per_household.kWh.LV.Res.HHnew.Thermal.SH.Oil.WH.Elc.Solar</t>
  </si>
  <si>
    <t>TES_per_household.kWh.LV.Res.HHnew.Thermal.SH.Oil.WH.Elc.Solar.Elec</t>
  </si>
  <si>
    <t>TES_per_household.kWh.LV.Res.HHnew.Thermal.SH.Oil.WH.Elc.Solar.Solar</t>
  </si>
  <si>
    <t>TES_per_household.kWh.LV.Res.HHnew.Thermal.SH.Oil.CO</t>
  </si>
  <si>
    <t>TES_per_household.kWh.LV.Res.HHnew.Thermal.SH.Oil.CO.LPG.LPG</t>
  </si>
  <si>
    <t>TES_per_household.kWh.LV.Res.HHnew.Thermal.SH.Oil.CO.Elc.Elec</t>
  </si>
  <si>
    <t>TES_per_household.kWh.LV.Res.HHnew.Thermal.SH.Gas</t>
  </si>
  <si>
    <t>TES_per_household.kWh.LV.Res.HHnew.Thermal.SH.Gas.SH</t>
  </si>
  <si>
    <t>TES_per_household.kWh.LV.Res.HHnew.Thermal.SH.Gas.SH.Gas</t>
  </si>
  <si>
    <t>TES_per_household.kWh.LV.Res.HHnew.Thermal.SH.Gas.SH.Elec</t>
  </si>
  <si>
    <t>TES_per_household.kWh.LV.Res.HHnew.Thermal.SH.Gas.SC</t>
  </si>
  <si>
    <t>TES_per_household.kWh.LV.Res.HHnew.Thermal.SH.Gas.SC.AC.Elec</t>
  </si>
  <si>
    <t>TES_per_household.kWh.LV.Res.HHnew.Thermal.SH.Gas.WH</t>
  </si>
  <si>
    <t>TES_per_household.kWh.LV.Res.HHnew.Thermal.SH.Gas.WH.Gas.NoSolar.Gas</t>
  </si>
  <si>
    <t>TES_per_household.kWh.LV.Res.HHnew.Thermal.SH.Gas.WH.Gas.Solar</t>
  </si>
  <si>
    <t>TES_per_household.kWh.LV.Res.HHnew.Thermal.SH.Gas.WH.Gas.Solar.Gas</t>
  </si>
  <si>
    <t>TES_per_household.kWh.LV.Res.HHnew.Thermal.SH.Gas.WH.Gas.Solar.Solar</t>
  </si>
  <si>
    <t>TES_per_household.kWh.LV.Res.HHnew.Thermal.SH.Gas.WH.Elc.NoSolar.Elec</t>
  </si>
  <si>
    <t>TES_per_household.kWh.LV.Res.HHnew.Thermal.SH.Gas.WH.Elc.Solar</t>
  </si>
  <si>
    <t>TES_per_household.kWh.LV.Res.HHnew.Thermal.SH.Gas.WH.Elc.Solar.Elec</t>
  </si>
  <si>
    <t>TES_per_household.kWh.LV.Res.HHnew.Thermal.SH.Gas.WH.Elc.Solar.Solar</t>
  </si>
  <si>
    <t>TES_per_household.kWh.LV.Res.HHnew.Thermal.SH.Gas.CO</t>
  </si>
  <si>
    <t>TES_per_household.kWh.LV.Res.HHnew.Thermal.SH.Gas.CO.Gas.Gas</t>
  </si>
  <si>
    <t>TES_per_household.kWh.LV.Res.HHnew.Thermal.SH.Gas.CO.Elc.Elec</t>
  </si>
  <si>
    <t>TES_per_household.kWh.LV.Res.HHnew.Thermal.SH.Biomass</t>
  </si>
  <si>
    <t>TES_per_household.kWh.LV.Res.HHnew.Thermal.SH.Biomass.SH</t>
  </si>
  <si>
    <t>TES_per_household.kWh.LV.Res.HHnew.Thermal.SH.Biomass.SH.Biomass</t>
  </si>
  <si>
    <t>TES_per_household.kWh.LV.Res.HHnew.Thermal.SH.Biomass.SH.Elec</t>
  </si>
  <si>
    <t>TES_per_household.kWh.LV.Res.HHnew.Thermal.SH.Biomass.SC</t>
  </si>
  <si>
    <t>TES_per_household.kWh.LV.Res.HHnew.Thermal.SH.Biomass.SC.AC.Elec</t>
  </si>
  <si>
    <t>TES_per_household.kWh.LV.Res.HHnew.Thermal.SH.Biomass.WH</t>
  </si>
  <si>
    <t>TES_per_household.kWh.LV.Res.HHnew.Thermal.SH.Biomass.WH.Biomass.NoSolar.Biomass</t>
  </si>
  <si>
    <t>TES_per_household.kWh.LV.Res.HHnew.Thermal.SH.Biomass.WH.Biomass.Solar</t>
  </si>
  <si>
    <t>TES_per_household.kWh.LV.Res.HHnew.Thermal.SH.Biomass.WH.Biomass.Solar.Biomass</t>
  </si>
  <si>
    <t>TES_per_household.kWh.LV.Res.HHnew.Thermal.SH.Biomass.WH.Biomass.Solar.Solar</t>
  </si>
  <si>
    <t>TES_per_household.kWh.LV.Res.HHnew.Thermal.SH.Biomass.WH.LPG.NoSolar.LPG</t>
  </si>
  <si>
    <t>TES_per_household.kWh.LV.Res.HHnew.Thermal.SH.Biomass.WH.LPG.Solar</t>
  </si>
  <si>
    <t>TES_per_household.kWh.LV.Res.HHnew.Thermal.SH.Biomass.WH.LPG.Solar.LPG</t>
  </si>
  <si>
    <t>TES_per_household.kWh.LV.Res.HHnew.Thermal.SH.Biomass.WH.LPG.Solar.Solar</t>
  </si>
  <si>
    <t>TES_per_household.kWh.LV.Res.HHnew.Thermal.SH.Biomass.WH.Elc.NoSolar.Elec</t>
  </si>
  <si>
    <t>TES_per_household.kWh.LV.Res.HHnew.Thermal.SH.Biomass.WH.Elc.Solar</t>
  </si>
  <si>
    <t>TES_per_household.kWh.LV.Res.HHnew.Thermal.SH.Biomass.WH.Elc.Solar.Elec</t>
  </si>
  <si>
    <t>TES_per_household.kWh.LV.Res.HHnew.Thermal.SH.Biomass.WH.Elc.Solar.Solar</t>
  </si>
  <si>
    <t>TES_per_household.kWh.LV.Res.HHnew.Thermal.SH.Biomass.CO</t>
  </si>
  <si>
    <t>TES_per_household.kWh.LV.Res.HHnew.Thermal.SH.Biomass.CO.Biomass.Biomass</t>
  </si>
  <si>
    <t>TES_per_household.kWh.LV.Res.HHnew.Thermal.SH.Biomass.CO.LPG.LPG</t>
  </si>
  <si>
    <t>TES_per_household.kWh.LV.Res.HHnew.Thermal.SH.Biomass.CO.Elc.Elec</t>
  </si>
  <si>
    <t>TES_per_household.kWh.LV.Res.HHnew.Thermal.SH.Geo</t>
  </si>
  <si>
    <t>TES_per_household.kWh.LV.Res.HHnew.Thermal.SH.Geo.SH</t>
  </si>
  <si>
    <t>TES_per_household.kWh.LV.Res.HHnew.Thermal.SH.Geo.SH.Geo</t>
  </si>
  <si>
    <t>TES_per_household.kWh.LV.Res.HHnew.Thermal.SH.Geo.SH.Elec</t>
  </si>
  <si>
    <t>TES_per_household.kWh.LV.Res.HHnew.Thermal.SH.Geo.SC</t>
  </si>
  <si>
    <t>TES_per_household.kWh.LV.Res.HHnew.Thermal.SH.Geo.SC.AC.Elec</t>
  </si>
  <si>
    <t>TES_per_household.kWh.LV.Res.HHnew.Thermal.SH.Geo.WH</t>
  </si>
  <si>
    <t>TES_per_household.kWh.LV.Res.HHnew.Thermal.SH.Geo.WH.Geo.NoSolar.Geo</t>
  </si>
  <si>
    <t>TES_per_household.kWh.LV.Res.HHnew.Thermal.SH.Geo.WH.Geo.Solar</t>
  </si>
  <si>
    <t>TES_per_household.kWh.LV.Res.HHnew.Thermal.SH.Geo.WH.Geo.Solar.Geo</t>
  </si>
  <si>
    <t>TES_per_household.kWh.LV.Res.HHnew.Thermal.SH.Geo.WH.Geo.Solar.Solar</t>
  </si>
  <si>
    <t>TES_per_household.kWh.LV.Res.HHnew.Thermal.SH.Geo.WH.Elc.NoSolar.Elec</t>
  </si>
  <si>
    <t>TES_per_household.kWh.LV.Res.HHnew.Thermal.SH.Geo.WH.Elc.Solar</t>
  </si>
  <si>
    <t>TES_per_household.kWh.LV.Res.HHnew.Thermal.SH.Geo.WH.Elc.Solar.Elec</t>
  </si>
  <si>
    <t>TES_per_household.kWh.LV.Res.HHnew.Thermal.SH.Geo.WH.Elc.Solar.Solar</t>
  </si>
  <si>
    <t>TES_per_household.kWh.LV.Res.HHnew.Thermal.SH.Geo.CO</t>
  </si>
  <si>
    <t>TES_per_household.kWh.LV.Res.HHnew.Thermal.SH.Geo.CO.LPG.LPG</t>
  </si>
  <si>
    <t>TES_per_household.kWh.LV.Res.HHnew.Thermal.SH.Geo.CO.Elc.Elec</t>
  </si>
  <si>
    <t>TES_per_household.kWh.LV.Res.HHnew.Thermal.SH.DistrHeat</t>
  </si>
  <si>
    <t>TES_per_household.kWh.LV.Res.HHnew.Thermal.SH.DistrHeat.SH</t>
  </si>
  <si>
    <t>TES_per_household.kWh.LV.Res.HHnew.Thermal.SH.DistrHeat.SH.Steam_Distr</t>
  </si>
  <si>
    <t>TES_per_household.kWh.LV.Res.HHnew.Thermal.SH.DistrHeat.SH.Elec</t>
  </si>
  <si>
    <t>TES_per_household.kWh.LV.Res.HHnew.Thermal.SH.DistrHeat.SC</t>
  </si>
  <si>
    <t>TES_per_household.kWh.LV.Res.HHnew.Thermal.SH.DistrHeat.SC.AC.Elec</t>
  </si>
  <si>
    <t>TES_per_household.kWh.LV.Res.HHnew.Thermal.SH.DistrHeat.WH</t>
  </si>
  <si>
    <t>TES_per_household.kWh.LV.Res.HHnew.Thermal.SH.DistrHeat.WH.DistrHeat.NoSolar.Steam_Distr</t>
  </si>
  <si>
    <t>TES_per_household.kWh.LV.Res.HHnew.Thermal.SH.DistrHeat.WH.DistrHeat.Solar</t>
  </si>
  <si>
    <t>TES_per_household.kWh.LV.Res.HHnew.Thermal.SH.DistrHeat.WH.DistrHeat.Solar.Steam_Distr</t>
  </si>
  <si>
    <t>TES_per_household.kWh.LV.Res.HHnew.Thermal.SH.DistrHeat.WH.DistrHeat.Solar.Solar</t>
  </si>
  <si>
    <t>TES_per_household.kWh.LV.Res.HHnew.Thermal.SH.DistrHeat.WH.Elc.NoSolar.Elec</t>
  </si>
  <si>
    <t>TES_per_household.kWh.LV.Res.HHnew.Thermal.SH.DistrHeat.WH.Elc.Solar</t>
  </si>
  <si>
    <t>TES_per_household.kWh.LV.Res.HHnew.Thermal.SH.DistrHeat.WH.Elc.Solar.Elec</t>
  </si>
  <si>
    <t>TES_per_household.kWh.LV.Res.HHnew.Thermal.SH.DistrHeat.WH.Elc.Solar.Solar</t>
  </si>
  <si>
    <t>TES_per_household.kWh.LV.Res.HHnew.Thermal.SH.DistrHeat.CO</t>
  </si>
  <si>
    <t>TES_per_household.kWh.LV.Res.HHnew.Thermal.SH.DistrHeat.CO.LPG.LPG</t>
  </si>
  <si>
    <t>TES_per_household.kWh.LV.Res.HHnew.Thermal.SH.DistrHeat.CO.Elc.Elec</t>
  </si>
  <si>
    <t>TES_per_household.kWh.LV.Res.HHnew.Thermal.SH.AdvElc</t>
  </si>
  <si>
    <t>TES_per_household.kWh.LV.Res.HHnew.Thermal.SH.AdvElc.SH</t>
  </si>
  <si>
    <t>TES_per_household.kWh.LV.Res.HHnew.Thermal.SH.AdvElc.SH.Elec</t>
  </si>
  <si>
    <t>TES_per_household.kWh.LV.Res.HHnew.Thermal.SH.AdvElc.SC</t>
  </si>
  <si>
    <t>TES_per_household.kWh.LV.Res.HHnew.Thermal.SH.AdvElc.SC.AC.Elec</t>
  </si>
  <si>
    <t>TES_per_household.kWh.LV.Res.HHnew.Thermal.SH.AdvElc.WH</t>
  </si>
  <si>
    <t>TES_per_household.kWh.LV.Res.HHnew.Thermal.SH.AdvElc.WH.LPG.NoSolar.LPG</t>
  </si>
  <si>
    <t>TES_per_household.kWh.LV.Res.HHnew.Thermal.SH.AdvElc.WH.LPG.Solar</t>
  </si>
  <si>
    <t>TES_per_household.kWh.LV.Res.HHnew.Thermal.SH.AdvElc.WH.LPG.Solar.LPG</t>
  </si>
  <si>
    <t>TES_per_household.kWh.LV.Res.HHnew.Thermal.SH.AdvElc.WH.LPG.Solar.Solar</t>
  </si>
  <si>
    <t>TES_per_household.kWh.LV.Res.HHnew.Thermal.SH.AdvElc.WH.Elc.NoSolar.Elec</t>
  </si>
  <si>
    <t>TES_per_household.kWh.LV.Res.HHnew.Thermal.SH.AdvElc.WH.Elc.Solar</t>
  </si>
  <si>
    <t>TES_per_household.kWh.LV.Res.HHnew.Thermal.SH.AdvElc.WH.Elc.Solar.Elec</t>
  </si>
  <si>
    <t>TES_per_household.kWh.LV.Res.HHnew.Thermal.SH.AdvElc.WH.Elc.Solar.Solar</t>
  </si>
  <si>
    <t>TES_per_household.kWh.LV.Res.HHnew.Thermal.SH.AdvElc.CO</t>
  </si>
  <si>
    <t>TES_per_household.kWh.LV.Res.HHnew.Thermal.SH.AdvElc.CO.LPG.LPG</t>
  </si>
  <si>
    <t>TES_per_household.kWh.LV.Res.HHnew.Thermal.SH.AdvElc.CO.Elc.Elec</t>
  </si>
  <si>
    <t>TES_per_household.kWh.LV.Res.HHnew.Thermal.SH.ConvElc</t>
  </si>
  <si>
    <t>TES_per_household.kWh.LV.Res.HHnew.Thermal.SH.ConvElc.SH</t>
  </si>
  <si>
    <t>TES_per_household.kWh.LV.Res.HHnew.Thermal.SH.ConvElc.SH.Elec</t>
  </si>
  <si>
    <t>TES_per_household.kWh.LV.Res.HHnew.Thermal.SH.ConvElc.SC</t>
  </si>
  <si>
    <t>TES_per_household.kWh.LV.Res.HHnew.Thermal.SH.ConvElc.SC.AC.Elec</t>
  </si>
  <si>
    <t>TES_per_household.kWh.LV.Res.HHnew.Thermal.SH.ConvElc.WH</t>
  </si>
  <si>
    <t>TES_per_household.kWh.LV.Res.HHnew.Thermal.SH.ConvElc.WH.LPG.NoSolar.LPG</t>
  </si>
  <si>
    <t>TES_per_household.kWh.LV.Res.HHnew.Thermal.SH.ConvElc.WH.LPG.Solar</t>
  </si>
  <si>
    <t>TES_per_household.kWh.LV.Res.HHnew.Thermal.SH.ConvElc.WH.LPG.Solar.LPG</t>
  </si>
  <si>
    <t>TES_per_household.kWh.LV.Res.HHnew.Thermal.SH.ConvElc.WH.LPG.Solar.Solar</t>
  </si>
  <si>
    <t>TES_per_household.kWh.LV.Res.HHnew.Thermal.SH.ConvElc.WH.Elc.NoSolar.Elec</t>
  </si>
  <si>
    <t>TES_per_household.kWh.LV.Res.HHnew.Thermal.SH.ConvElc.WH.Elc.Solar</t>
  </si>
  <si>
    <t>TES_per_household.kWh.LV.Res.HHnew.Thermal.SH.ConvElc.WH.Elc.Solar.Elec</t>
  </si>
  <si>
    <t>TES_per_household.kWh.LV.Res.HHnew.Thermal.SH.ConvElc.WH.Elc.Solar.Solar</t>
  </si>
  <si>
    <t>TES_per_household.kWh.LV.Res.HHnew.Thermal.SH.ConvElc.CO</t>
  </si>
  <si>
    <t>TES_per_household.kWh.LV.Res.HHnew.Thermal.SH.ConvElc.CO.LPG.LPG</t>
  </si>
  <si>
    <t>TES_per_household.kWh.LV.Res.HHnew.Thermal.SH.ConvElc.CO.Elc.Elec</t>
  </si>
  <si>
    <t>EMI_per_household.kgCO2.LV.Res.HHnew.Thermal.SH.Solids</t>
  </si>
  <si>
    <t>EMI_per_household.kgCO2.LV.Res.HHnew.Thermal.SH.Solids.SH</t>
  </si>
  <si>
    <t>EMI_per_household.kgCO2.LV.Res.HHnew.Thermal.SH.Solids.SH.Solids</t>
  </si>
  <si>
    <t>EMI_per_household.kgCO2.LV.Res.HHnew.Thermal.SH.Solids.SH.Elec</t>
  </si>
  <si>
    <t>EMI_per_household.kgCO2.LV.Res.HHnew.Thermal.SH.Solids.SC</t>
  </si>
  <si>
    <t>EMI_per_household.kgCO2.LV.Res.HHnew.Thermal.SH.Solids.SC.AC.Elec</t>
  </si>
  <si>
    <t>EMI_per_household.kgCO2.LV.Res.HHnew.Thermal.SH.Solids.WH</t>
  </si>
  <si>
    <t>EMI_per_household.kgCO2.LV.Res.HHnew.Thermal.SH.Solids.WH.Solids.NoSolar.Solids</t>
  </si>
  <si>
    <t>EMI_per_household.kgCO2.LV.Res.HHnew.Thermal.SH.Solids.WH.LPG.NoSolar.LPG</t>
  </si>
  <si>
    <t>EMI_per_household.kgCO2.LV.Res.HHnew.Thermal.SH.Solids.WH.LPG.Solar</t>
  </si>
  <si>
    <t>EMI_per_household.kgCO2.LV.Res.HHnew.Thermal.SH.Solids.WH.LPG.Solar.LPG</t>
  </si>
  <si>
    <t>EMI_per_household.kgCO2.LV.Res.HHnew.Thermal.SH.Solids.WH.LPG.Solar.Solar</t>
  </si>
  <si>
    <t>EMI_per_household.kgCO2.LV.Res.HHnew.Thermal.SH.Solids.WH.Elc.NoSolar.Elec</t>
  </si>
  <si>
    <t>EMI_per_household.kgCO2.LV.Res.HHnew.Thermal.SH.Solids.WH.Elc.Solar</t>
  </si>
  <si>
    <t>EMI_per_household.kgCO2.LV.Res.HHnew.Thermal.SH.Solids.WH.Elc.Solar.Elec</t>
  </si>
  <si>
    <t>EMI_per_household.kgCO2.LV.Res.HHnew.Thermal.SH.Solids.WH.Elc.Solar.Solar</t>
  </si>
  <si>
    <t>EMI_per_household.kgCO2.LV.Res.HHnew.Thermal.SH.Solids.CO</t>
  </si>
  <si>
    <t>EMI_per_household.kgCO2.LV.Res.HHnew.Thermal.SH.Solids.CO.Solids.Solids</t>
  </si>
  <si>
    <t>EMI_per_household.kgCO2.LV.Res.HHnew.Thermal.SH.Solids.CO.LPG.LPG</t>
  </si>
  <si>
    <t>EMI_per_household.kgCO2.LV.Res.HHnew.Thermal.SH.Solids.CO.Elc.Elec</t>
  </si>
  <si>
    <t>EMI_per_household.kgCO2.LV.Res.HHnew.Thermal.SH.LPG</t>
  </si>
  <si>
    <t>EMI_per_household.kgCO2.LV.Res.HHnew.Thermal.SH.LPG.SH</t>
  </si>
  <si>
    <t>EMI_per_household.kgCO2.LV.Res.HHnew.Thermal.SH.LPG.SH.LPG</t>
  </si>
  <si>
    <t>EMI_per_household.kgCO2.LV.Res.HHnew.Thermal.SH.LPG.SH.Elec</t>
  </si>
  <si>
    <t>EMI_per_household.kgCO2.LV.Res.HHnew.Thermal.SH.LPG.SC</t>
  </si>
  <si>
    <t>EMI_per_household.kgCO2.LV.Res.HHnew.Thermal.SH.LPG.SC.AC.Elec</t>
  </si>
  <si>
    <t>EMI_per_household.kgCO2.LV.Res.HHnew.Thermal.SH.LPG.WH</t>
  </si>
  <si>
    <t>EMI_per_household.kgCO2.LV.Res.HHnew.Thermal.SH.LPG.WH.LPG.NoSolar.LPG</t>
  </si>
  <si>
    <t>EMI_per_household.kgCO2.LV.Res.HHnew.Thermal.SH.LPG.WH.LPG.Solar</t>
  </si>
  <si>
    <t>EMI_per_household.kgCO2.LV.Res.HHnew.Thermal.SH.LPG.WH.LPG.Solar.LPG</t>
  </si>
  <si>
    <t>EMI_per_household.kgCO2.LV.Res.HHnew.Thermal.SH.LPG.WH.LPG.Solar.Solar</t>
  </si>
  <si>
    <t>EMI_per_household.kgCO2.LV.Res.HHnew.Thermal.SH.LPG.WH.Elc.NoSolar.Elec</t>
  </si>
  <si>
    <t>EMI_per_household.kgCO2.LV.Res.HHnew.Thermal.SH.LPG.WH.Elc.Solar</t>
  </si>
  <si>
    <t>EMI_per_household.kgCO2.LV.Res.HHnew.Thermal.SH.LPG.WH.Elc.Solar.Elec</t>
  </si>
  <si>
    <t>EMI_per_household.kgCO2.LV.Res.HHnew.Thermal.SH.LPG.WH.Elc.Solar.Solar</t>
  </si>
  <si>
    <t>EMI_per_household.kgCO2.LV.Res.HHnew.Thermal.SH.LPG.CO</t>
  </si>
  <si>
    <t>EMI_per_household.kgCO2.LV.Res.HHnew.Thermal.SH.LPG.CO.LPG.LPG</t>
  </si>
  <si>
    <t>EMI_per_household.kgCO2.LV.Res.HHnew.Thermal.SH.LPG.CO.Elc.Elec</t>
  </si>
  <si>
    <t>EMI_per_household.kgCO2.LV.Res.HHnew.Thermal.SH.Oil</t>
  </si>
  <si>
    <t>EMI_per_household.kgCO2.LV.Res.HHnew.Thermal.SH.Oil.SH</t>
  </si>
  <si>
    <t>EMI_per_household.kgCO2.LV.Res.HHnew.Thermal.SH.Oil.SH.Oil</t>
  </si>
  <si>
    <t>EMI_per_household.kgCO2.LV.Res.HHnew.Thermal.SH.Oil.SH.Elec</t>
  </si>
  <si>
    <t>EMI_per_household.kgCO2.LV.Res.HHnew.Thermal.SH.Oil.SC</t>
  </si>
  <si>
    <t>EMI_per_household.kgCO2.LV.Res.HHnew.Thermal.SH.Oil.SC.AC.Elec</t>
  </si>
  <si>
    <t>EMI_per_household.kgCO2.LV.Res.HHnew.Thermal.SH.Oil.WH</t>
  </si>
  <si>
    <t>EMI_per_household.kgCO2.LV.Res.HHnew.Thermal.SH.Oil.WH.Oil.NoSolar.Oil</t>
  </si>
  <si>
    <t>EMI_per_household.kgCO2.LV.Res.HHnew.Thermal.SH.Oil.WH.Oil.Solar</t>
  </si>
  <si>
    <t>EMI_per_household.kgCO2.LV.Res.HHnew.Thermal.SH.Oil.WH.Oil.Solar.Oil</t>
  </si>
  <si>
    <t>EMI_per_household.kgCO2.LV.Res.HHnew.Thermal.SH.Oil.WH.Oil.Solar.Solar</t>
  </si>
  <si>
    <t>EMI_per_household.kgCO2.LV.Res.HHnew.Thermal.SH.Oil.WH.Elc.NoSolar.Elec</t>
  </si>
  <si>
    <t>EMI_per_household.kgCO2.LV.Res.HHnew.Thermal.SH.Oil.WH.Elc.Solar</t>
  </si>
  <si>
    <t>EMI_per_household.kgCO2.LV.Res.HHnew.Thermal.SH.Oil.WH.Elc.Solar.Elec</t>
  </si>
  <si>
    <t>EMI_per_household.kgCO2.LV.Res.HHnew.Thermal.SH.Oil.WH.Elc.Solar.Solar</t>
  </si>
  <si>
    <t>EMI_per_household.kgCO2.LV.Res.HHnew.Thermal.SH.Oil.CO</t>
  </si>
  <si>
    <t>EMI_per_household.kgCO2.LV.Res.HHnew.Thermal.SH.Oil.CO.LPG.LPG</t>
  </si>
  <si>
    <t>EMI_per_household.kgCO2.LV.Res.HHnew.Thermal.SH.Oil.CO.Elc.Elec</t>
  </si>
  <si>
    <t>EMI_per_household.kgCO2.LV.Res.HHnew.Thermal.SH.Gas</t>
  </si>
  <si>
    <t>EMI_per_household.kgCO2.LV.Res.HHnew.Thermal.SH.Gas.SH</t>
  </si>
  <si>
    <t>EMI_per_household.kgCO2.LV.Res.HHnew.Thermal.SH.Gas.SH.Gas</t>
  </si>
  <si>
    <t>EMI_per_household.kgCO2.LV.Res.HHnew.Thermal.SH.Gas.SH.Elec</t>
  </si>
  <si>
    <t>EMI_per_household.kgCO2.LV.Res.HHnew.Thermal.SH.Gas.SC</t>
  </si>
  <si>
    <t>EMI_per_household.kgCO2.LV.Res.HHnew.Thermal.SH.Gas.SC.AC.Elec</t>
  </si>
  <si>
    <t>EMI_per_household.kgCO2.LV.Res.HHnew.Thermal.SH.Gas.WH</t>
  </si>
  <si>
    <t>EMI_per_household.kgCO2.LV.Res.HHnew.Thermal.SH.Gas.WH.Gas.NoSolar.Gas</t>
  </si>
  <si>
    <t>EMI_per_household.kgCO2.LV.Res.HHnew.Thermal.SH.Gas.WH.Gas.Solar</t>
  </si>
  <si>
    <t>EMI_per_household.kgCO2.LV.Res.HHnew.Thermal.SH.Gas.WH.Gas.Solar.Gas</t>
  </si>
  <si>
    <t>EMI_per_household.kgCO2.LV.Res.HHnew.Thermal.SH.Gas.WH.Gas.Solar.Solar</t>
  </si>
  <si>
    <t>EMI_per_household.kgCO2.LV.Res.HHnew.Thermal.SH.Gas.WH.Elc.NoSolar.Elec</t>
  </si>
  <si>
    <t>EMI_per_household.kgCO2.LV.Res.HHnew.Thermal.SH.Gas.WH.Elc.Solar</t>
  </si>
  <si>
    <t>EMI_per_household.kgCO2.LV.Res.HHnew.Thermal.SH.Gas.WH.Elc.Solar.Elec</t>
  </si>
  <si>
    <t>EMI_per_household.kgCO2.LV.Res.HHnew.Thermal.SH.Gas.WH.Elc.Solar.Solar</t>
  </si>
  <si>
    <t>EMI_per_household.kgCO2.LV.Res.HHnew.Thermal.SH.Gas.CO</t>
  </si>
  <si>
    <t>EMI_per_household.kgCO2.LV.Res.HHnew.Thermal.SH.Gas.CO.Gas.Gas</t>
  </si>
  <si>
    <t>EMI_per_household.kgCO2.LV.Res.HHnew.Thermal.SH.Gas.CO.Elc.Elec</t>
  </si>
  <si>
    <t>EMI_per_household.kgCO2.LV.Res.HHnew.Thermal.SH.Biomass</t>
  </si>
  <si>
    <t>EMI_per_household.kgCO2.LV.Res.HHnew.Thermal.SH.Biomass.SH</t>
  </si>
  <si>
    <t>EMI_per_household.kgCO2.LV.Res.HHnew.Thermal.SH.Biomass.SH.Biomass</t>
  </si>
  <si>
    <t>EMI_per_household.kgCO2.LV.Res.HHnew.Thermal.SH.Biomass.SH.Elec</t>
  </si>
  <si>
    <t>EMI_per_household.kgCO2.LV.Res.HHnew.Thermal.SH.Biomass.SC</t>
  </si>
  <si>
    <t>EMI_per_household.kgCO2.LV.Res.HHnew.Thermal.SH.Biomass.SC.AC.Elec</t>
  </si>
  <si>
    <t>EMI_per_household.kgCO2.LV.Res.HHnew.Thermal.SH.Biomass.WH</t>
  </si>
  <si>
    <t>EMI_per_household.kgCO2.LV.Res.HHnew.Thermal.SH.Biomass.WH.Biomass.NoSolar.Biomass</t>
  </si>
  <si>
    <t>EMI_per_household.kgCO2.LV.Res.HHnew.Thermal.SH.Biomass.WH.Biomass.Solar</t>
  </si>
  <si>
    <t>EMI_per_household.kgCO2.LV.Res.HHnew.Thermal.SH.Biomass.WH.Biomass.Solar.Biomass</t>
  </si>
  <si>
    <t>EMI_per_household.kgCO2.LV.Res.HHnew.Thermal.SH.Biomass.WH.Biomass.Solar.Solar</t>
  </si>
  <si>
    <t>EMI_per_household.kgCO2.LV.Res.HHnew.Thermal.SH.Biomass.WH.LPG.NoSolar.LPG</t>
  </si>
  <si>
    <t>EMI_per_household.kgCO2.LV.Res.HHnew.Thermal.SH.Biomass.WH.LPG.Solar</t>
  </si>
  <si>
    <t>EMI_per_household.kgCO2.LV.Res.HHnew.Thermal.SH.Biomass.WH.LPG.Solar.LPG</t>
  </si>
  <si>
    <t>EMI_per_household.kgCO2.LV.Res.HHnew.Thermal.SH.Biomass.WH.LPG.Solar.Solar</t>
  </si>
  <si>
    <t>EMI_per_household.kgCO2.LV.Res.HHnew.Thermal.SH.Biomass.WH.Elc.NoSolar.Elec</t>
  </si>
  <si>
    <t>EMI_per_household.kgCO2.LV.Res.HHnew.Thermal.SH.Biomass.WH.Elc.Solar</t>
  </si>
  <si>
    <t>EMI_per_household.kgCO2.LV.Res.HHnew.Thermal.SH.Biomass.WH.Elc.Solar.Elec</t>
  </si>
  <si>
    <t>EMI_per_household.kgCO2.LV.Res.HHnew.Thermal.SH.Biomass.WH.Elc.Solar.Solar</t>
  </si>
  <si>
    <t>EMI_per_household.kgCO2.LV.Res.HHnew.Thermal.SH.Biomass.CO</t>
  </si>
  <si>
    <t>EMI_per_household.kgCO2.LV.Res.HHnew.Thermal.SH.Biomass.CO.Biomass.Biomass</t>
  </si>
  <si>
    <t>EMI_per_household.kgCO2.LV.Res.HHnew.Thermal.SH.Biomass.CO.LPG.LPG</t>
  </si>
  <si>
    <t>EMI_per_household.kgCO2.LV.Res.HHnew.Thermal.SH.Biomass.CO.Elc.Elec</t>
  </si>
  <si>
    <t>EMI_per_household.kgCO2.LV.Res.HHnew.Thermal.SH.Geo</t>
  </si>
  <si>
    <t>EMI_per_household.kgCO2.LV.Res.HHnew.Thermal.SH.Geo.SH</t>
  </si>
  <si>
    <t>EMI_per_household.kgCO2.LV.Res.HHnew.Thermal.SH.Geo.SH.Geo</t>
  </si>
  <si>
    <t>EMI_per_household.kgCO2.LV.Res.HHnew.Thermal.SH.Geo.SH.Elec</t>
  </si>
  <si>
    <t>EMI_per_household.kgCO2.LV.Res.HHnew.Thermal.SH.Geo.SC</t>
  </si>
  <si>
    <t>EMI_per_household.kgCO2.LV.Res.HHnew.Thermal.SH.Geo.SC.AC.Elec</t>
  </si>
  <si>
    <t>EMI_per_household.kgCO2.LV.Res.HHnew.Thermal.SH.Geo.WH</t>
  </si>
  <si>
    <t>EMI_per_household.kgCO2.LV.Res.HHnew.Thermal.SH.Geo.WH.Geo.NoSolar.Geo</t>
  </si>
  <si>
    <t>EMI_per_household.kgCO2.LV.Res.HHnew.Thermal.SH.Geo.WH.Geo.Solar</t>
  </si>
  <si>
    <t>EMI_per_household.kgCO2.LV.Res.HHnew.Thermal.SH.Geo.WH.Geo.Solar.Geo</t>
  </si>
  <si>
    <t>EMI_per_household.kgCO2.LV.Res.HHnew.Thermal.SH.Geo.WH.Geo.Solar.Solar</t>
  </si>
  <si>
    <t>EMI_per_household.kgCO2.LV.Res.HHnew.Thermal.SH.Geo.WH.Elc.NoSolar.Elec</t>
  </si>
  <si>
    <t>EMI_per_household.kgCO2.LV.Res.HHnew.Thermal.SH.Geo.WH.Elc.Solar</t>
  </si>
  <si>
    <t>EMI_per_household.kgCO2.LV.Res.HHnew.Thermal.SH.Geo.WH.Elc.Solar.Elec</t>
  </si>
  <si>
    <t>EMI_per_household.kgCO2.LV.Res.HHnew.Thermal.SH.Geo.WH.Elc.Solar.Solar</t>
  </si>
  <si>
    <t>EMI_per_household.kgCO2.LV.Res.HHnew.Thermal.SH.Geo.CO</t>
  </si>
  <si>
    <t>EMI_per_household.kgCO2.LV.Res.HHnew.Thermal.SH.Geo.CO.LPG.LPG</t>
  </si>
  <si>
    <t>EMI_per_household.kgCO2.LV.Res.HHnew.Thermal.SH.Geo.CO.Elc.Elec</t>
  </si>
  <si>
    <t>EMI_per_household.kgCO2.LV.Res.HHnew.Thermal.SH.DistrHeat</t>
  </si>
  <si>
    <t>EMI_per_household.kgCO2.LV.Res.HHnew.Thermal.SH.DistrHeat.SH</t>
  </si>
  <si>
    <t>EMI_per_household.kgCO2.LV.Res.HHnew.Thermal.SH.DistrHeat.SH.Steam_Distr</t>
  </si>
  <si>
    <t>EMI_per_household.kgCO2.LV.Res.HHnew.Thermal.SH.DistrHeat.SH.Elec</t>
  </si>
  <si>
    <t>EMI_per_household.kgCO2.LV.Res.HHnew.Thermal.SH.DistrHeat.SC</t>
  </si>
  <si>
    <t>EMI_per_household.kgCO2.LV.Res.HHnew.Thermal.SH.DistrHeat.SC.AC.Elec</t>
  </si>
  <si>
    <t>EMI_per_household.kgCO2.LV.Res.HHnew.Thermal.SH.DistrHeat.WH</t>
  </si>
  <si>
    <t>EMI_per_household.kgCO2.LV.Res.HHnew.Thermal.SH.DistrHeat.WH.DistrHeat.NoSolar.Steam_Distr</t>
  </si>
  <si>
    <t>EMI_per_household.kgCO2.LV.Res.HHnew.Thermal.SH.DistrHeat.WH.DistrHeat.Solar</t>
  </si>
  <si>
    <t>EMI_per_household.kgCO2.LV.Res.HHnew.Thermal.SH.DistrHeat.WH.DistrHeat.Solar.Steam_Distr</t>
  </si>
  <si>
    <t>EMI_per_household.kgCO2.LV.Res.HHnew.Thermal.SH.DistrHeat.WH.DistrHeat.Solar.Solar</t>
  </si>
  <si>
    <t>EMI_per_household.kgCO2.LV.Res.HHnew.Thermal.SH.DistrHeat.WH.Elc.NoSolar.Elec</t>
  </si>
  <si>
    <t>EMI_per_household.kgCO2.LV.Res.HHnew.Thermal.SH.DistrHeat.WH.Elc.Solar</t>
  </si>
  <si>
    <t>EMI_per_household.kgCO2.LV.Res.HHnew.Thermal.SH.DistrHeat.WH.Elc.Solar.Elec</t>
  </si>
  <si>
    <t>EMI_per_household.kgCO2.LV.Res.HHnew.Thermal.SH.DistrHeat.WH.Elc.Solar.Solar</t>
  </si>
  <si>
    <t>EMI_per_household.kgCO2.LV.Res.HHnew.Thermal.SH.DistrHeat.CO</t>
  </si>
  <si>
    <t>EMI_per_household.kgCO2.LV.Res.HHnew.Thermal.SH.DistrHeat.CO.LPG.LPG</t>
  </si>
  <si>
    <t>EMI_per_household.kgCO2.LV.Res.HHnew.Thermal.SH.DistrHeat.CO.Elc.Elec</t>
  </si>
  <si>
    <t>EMI_per_household.kgCO2.LV.Res.HHnew.Thermal.SH.AdvElc</t>
  </si>
  <si>
    <t>EMI_per_household.kgCO2.LV.Res.HHnew.Thermal.SH.AdvElc.SH</t>
  </si>
  <si>
    <t>EMI_per_household.kgCO2.LV.Res.HHnew.Thermal.SH.AdvElc.SH.Elec</t>
  </si>
  <si>
    <t>EMI_per_household.kgCO2.LV.Res.HHnew.Thermal.SH.AdvElc.SC</t>
  </si>
  <si>
    <t>EMI_per_household.kgCO2.LV.Res.HHnew.Thermal.SH.AdvElc.SC.AC.Elec</t>
  </si>
  <si>
    <t>EMI_per_household.kgCO2.LV.Res.HHnew.Thermal.SH.AdvElc.WH</t>
  </si>
  <si>
    <t>EMI_per_household.kgCO2.LV.Res.HHnew.Thermal.SH.AdvElc.WH.LPG.NoSolar.LPG</t>
  </si>
  <si>
    <t>EMI_per_household.kgCO2.LV.Res.HHnew.Thermal.SH.AdvElc.WH.LPG.Solar</t>
  </si>
  <si>
    <t>EMI_per_household.kgCO2.LV.Res.HHnew.Thermal.SH.AdvElc.WH.LPG.Solar.LPG</t>
  </si>
  <si>
    <t>EMI_per_household.kgCO2.LV.Res.HHnew.Thermal.SH.AdvElc.WH.LPG.Solar.Solar</t>
  </si>
  <si>
    <t>EMI_per_household.kgCO2.LV.Res.HHnew.Thermal.SH.AdvElc.WH.Elc.NoSolar.Elec</t>
  </si>
  <si>
    <t>EMI_per_household.kgCO2.LV.Res.HHnew.Thermal.SH.AdvElc.WH.Elc.Solar</t>
  </si>
  <si>
    <t>EMI_per_household.kgCO2.LV.Res.HHnew.Thermal.SH.AdvElc.WH.Elc.Solar.Elec</t>
  </si>
  <si>
    <t>EMI_per_household.kgCO2.LV.Res.HHnew.Thermal.SH.AdvElc.WH.Elc.Solar.Solar</t>
  </si>
  <si>
    <t>EMI_per_household.kgCO2.LV.Res.HHnew.Thermal.SH.AdvElc.CO</t>
  </si>
  <si>
    <t>EMI_per_household.kgCO2.LV.Res.HHnew.Thermal.SH.AdvElc.CO.LPG.LPG</t>
  </si>
  <si>
    <t>EMI_per_household.kgCO2.LV.Res.HHnew.Thermal.SH.AdvElc.CO.Elc.Elec</t>
  </si>
  <si>
    <t>EMI_per_household.kgCO2.LV.Res.HHnew.Thermal.SH.ConvElc</t>
  </si>
  <si>
    <t>EMI_per_household.kgCO2.LV.Res.HHnew.Thermal.SH.ConvElc.SH</t>
  </si>
  <si>
    <t>EMI_per_household.kgCO2.LV.Res.HHnew.Thermal.SH.ConvElc.SH.Elec</t>
  </si>
  <si>
    <t>EMI_per_household.kgCO2.LV.Res.HHnew.Thermal.SH.ConvElc.SC</t>
  </si>
  <si>
    <t>EMI_per_household.kgCO2.LV.Res.HHnew.Thermal.SH.ConvElc.SC.AC.Elec</t>
  </si>
  <si>
    <t>EMI_per_household.kgCO2.LV.Res.HHnew.Thermal.SH.ConvElc.WH</t>
  </si>
  <si>
    <t>EMI_per_household.kgCO2.LV.Res.HHnew.Thermal.SH.ConvElc.WH.LPG.NoSolar.LPG</t>
  </si>
  <si>
    <t>EMI_per_household.kgCO2.LV.Res.HHnew.Thermal.SH.ConvElc.WH.LPG.Solar</t>
  </si>
  <si>
    <t>EMI_per_household.kgCO2.LV.Res.HHnew.Thermal.SH.ConvElc.WH.LPG.Solar.LPG</t>
  </si>
  <si>
    <t>EMI_per_household.kgCO2.LV.Res.HHnew.Thermal.SH.ConvElc.WH.LPG.Solar.Solar</t>
  </si>
  <si>
    <t>EMI_per_household.kgCO2.LV.Res.HHnew.Thermal.SH.ConvElc.WH.Elc.NoSolar.Elec</t>
  </si>
  <si>
    <t>EMI_per_household.kgCO2.LV.Res.HHnew.Thermal.SH.ConvElc.WH.Elc.Solar</t>
  </si>
  <si>
    <t>EMI_per_household.kgCO2.LV.Res.HHnew.Thermal.SH.ConvElc.WH.Elc.Solar.Elec</t>
  </si>
  <si>
    <t>EMI_per_household.kgCO2.LV.Res.HHnew.Thermal.SH.ConvElc.WH.Elc.Solar.Solar</t>
  </si>
  <si>
    <t>EMI_per_household.kgCO2.LV.Res.HHnew.Thermal.SH.ConvElc.CO</t>
  </si>
  <si>
    <t>EMI_per_household.kgCO2.LV.Res.HHnew.Thermal.SH.ConvElc.CO.LPG.LPG</t>
  </si>
  <si>
    <t>EMI_per_household.kgCO2.LV.Res.HHnew.Thermal.SH.ConvElc.CO.Elc.Elec</t>
  </si>
  <si>
    <t>LV - Final energy consumption of new and renovated households per surface area (detailed structure)</t>
  </si>
  <si>
    <t>FEC_per_sqm.kWh.LV.Res.HHnew.Thermal.SH.Solids</t>
  </si>
  <si>
    <t>FEC_per_sqm.kWh.LV.Res.HHnew.Thermal.SH.Solids.SH</t>
  </si>
  <si>
    <t>FEC_per_sqm.kWh.LV.Res.HHnew.Thermal.SH.Solids.SH.Solids</t>
  </si>
  <si>
    <t>FEC_per_sqm.kWh.LV.Res.HHnew.Thermal.SH.Solids.SH.Elec</t>
  </si>
  <si>
    <t>FEC_per_sqm.kWh.LV.Res.HHnew.Thermal.SH.Solids.SC</t>
  </si>
  <si>
    <t>FEC_per_sqm.kWh.LV.Res.HHnew.Thermal.SH.Solids.SC.AC.Elec</t>
  </si>
  <si>
    <t>FEC_per_sqm.kWh.LV.Res.HHnew.Thermal.SH.Solids.WH</t>
  </si>
  <si>
    <t>FEC_per_sqm.kWh.LV.Res.HHnew.Thermal.SH.Solids.WH.Solids.NoSolar.Solids</t>
  </si>
  <si>
    <t>FEC_per_sqm.kWh.LV.Res.HHnew.Thermal.SH.Solids.WH.LPG.NoSolar.LPG</t>
  </si>
  <si>
    <t>FEC_per_sqm.kWh.LV.Res.HHnew.Thermal.SH.Solids.WH.LPG.Solar</t>
  </si>
  <si>
    <t>FEC_per_sqm.kWh.LV.Res.HHnew.Thermal.SH.Solids.WH.LPG.Solar.LPG</t>
  </si>
  <si>
    <t>FEC_per_sqm.kWh.LV.Res.HHnew.Thermal.SH.Solids.WH.LPG.Solar.Solar</t>
  </si>
  <si>
    <t>FEC_per_sqm.kWh.LV.Res.HHnew.Thermal.SH.Solids.WH.Elc.NoSolar.Elec</t>
  </si>
  <si>
    <t>FEC_per_sqm.kWh.LV.Res.HHnew.Thermal.SH.Solids.WH.Elc.Solar</t>
  </si>
  <si>
    <t>FEC_per_sqm.kWh.LV.Res.HHnew.Thermal.SH.Solids.WH.Elc.Solar.Elec</t>
  </si>
  <si>
    <t>FEC_per_sqm.kWh.LV.Res.HHnew.Thermal.SH.Solids.WH.Elc.Solar.Solar</t>
  </si>
  <si>
    <t>FEC_per_sqm.kWh.LV.Res.HHnew.Thermal.SH.Solids.CO</t>
  </si>
  <si>
    <t>FEC_per_sqm.kWh.LV.Res.HHnew.Thermal.SH.Solids.CO.Solids.Solids</t>
  </si>
  <si>
    <t>FEC_per_sqm.kWh.LV.Res.HHnew.Thermal.SH.Solids.CO.LPG.LPG</t>
  </si>
  <si>
    <t>FEC_per_sqm.kWh.LV.Res.HHnew.Thermal.SH.Solids.CO.Elc.Elec</t>
  </si>
  <si>
    <t>FEC_per_sqm.kWh.LV.Res.HHnew.Thermal.SH.LPG</t>
  </si>
  <si>
    <t>FEC_per_sqm.kWh.LV.Res.HHnew.Thermal.SH.LPG.SH</t>
  </si>
  <si>
    <t>FEC_per_sqm.kWh.LV.Res.HHnew.Thermal.SH.LPG.SH.LPG</t>
  </si>
  <si>
    <t>FEC_per_sqm.kWh.LV.Res.HHnew.Thermal.SH.LPG.SH.Elec</t>
  </si>
  <si>
    <t>FEC_per_sqm.kWh.LV.Res.HHnew.Thermal.SH.LPG.SC</t>
  </si>
  <si>
    <t>FEC_per_sqm.kWh.LV.Res.HHnew.Thermal.SH.LPG.SC.AC.Elec</t>
  </si>
  <si>
    <t>FEC_per_sqm.kWh.LV.Res.HHnew.Thermal.SH.LPG.WH</t>
  </si>
  <si>
    <t>FEC_per_sqm.kWh.LV.Res.HHnew.Thermal.SH.LPG.WH.LPG.NoSolar.LPG</t>
  </si>
  <si>
    <t>FEC_per_sqm.kWh.LV.Res.HHnew.Thermal.SH.LPG.WH.LPG.Solar</t>
  </si>
  <si>
    <t>FEC_per_sqm.kWh.LV.Res.HHnew.Thermal.SH.LPG.WH.LPG.Solar.LPG</t>
  </si>
  <si>
    <t>FEC_per_sqm.kWh.LV.Res.HHnew.Thermal.SH.LPG.WH.LPG.Solar.Solar</t>
  </si>
  <si>
    <t>FEC_per_sqm.kWh.LV.Res.HHnew.Thermal.SH.LPG.WH.Elc.NoSolar.Elec</t>
  </si>
  <si>
    <t>FEC_per_sqm.kWh.LV.Res.HHnew.Thermal.SH.LPG.WH.Elc.Solar</t>
  </si>
  <si>
    <t>FEC_per_sqm.kWh.LV.Res.HHnew.Thermal.SH.LPG.WH.Elc.Solar.Elec</t>
  </si>
  <si>
    <t>FEC_per_sqm.kWh.LV.Res.HHnew.Thermal.SH.LPG.WH.Elc.Solar.Solar</t>
  </si>
  <si>
    <t>FEC_per_sqm.kWh.LV.Res.HHnew.Thermal.SH.LPG.CO</t>
  </si>
  <si>
    <t>FEC_per_sqm.kWh.LV.Res.HHnew.Thermal.SH.LPG.CO.LPG.LPG</t>
  </si>
  <si>
    <t>FEC_per_sqm.kWh.LV.Res.HHnew.Thermal.SH.LPG.CO.Elc.Elec</t>
  </si>
  <si>
    <t>FEC_per_sqm.kWh.LV.Res.HHnew.Thermal.SH.Oil</t>
  </si>
  <si>
    <t>FEC_per_sqm.kWh.LV.Res.HHnew.Thermal.SH.Oil.SH</t>
  </si>
  <si>
    <t>FEC_per_sqm.kWh.LV.Res.HHnew.Thermal.SH.Oil.SH.Oil</t>
  </si>
  <si>
    <t>FEC_per_sqm.kWh.LV.Res.HHnew.Thermal.SH.Oil.SH.Elec</t>
  </si>
  <si>
    <t>FEC_per_sqm.kWh.LV.Res.HHnew.Thermal.SH.Oil.SC</t>
  </si>
  <si>
    <t>FEC_per_sqm.kWh.LV.Res.HHnew.Thermal.SH.Oil.SC.AC.Elec</t>
  </si>
  <si>
    <t>FEC_per_sqm.kWh.LV.Res.HHnew.Thermal.SH.Oil.WH</t>
  </si>
  <si>
    <t>FEC_per_sqm.kWh.LV.Res.HHnew.Thermal.SH.Oil.WH.Oil.NoSolar.Oil</t>
  </si>
  <si>
    <t>FEC_per_sqm.kWh.LV.Res.HHnew.Thermal.SH.Oil.WH.Oil.Solar</t>
  </si>
  <si>
    <t>FEC_per_sqm.kWh.LV.Res.HHnew.Thermal.SH.Oil.WH.Oil.Solar.Oil</t>
  </si>
  <si>
    <t>FEC_per_sqm.kWh.LV.Res.HHnew.Thermal.SH.Oil.WH.Oil.Solar.Solar</t>
  </si>
  <si>
    <t>FEC_per_sqm.kWh.LV.Res.HHnew.Thermal.SH.Oil.WH.Elc.NoSolar.Elec</t>
  </si>
  <si>
    <t>FEC_per_sqm.kWh.LV.Res.HHnew.Thermal.SH.Oil.WH.Elc.Solar</t>
  </si>
  <si>
    <t>FEC_per_sqm.kWh.LV.Res.HHnew.Thermal.SH.Oil.WH.Elc.Solar.Elec</t>
  </si>
  <si>
    <t>FEC_per_sqm.kWh.LV.Res.HHnew.Thermal.SH.Oil.WH.Elc.Solar.Solar</t>
  </si>
  <si>
    <t>FEC_per_sqm.kWh.LV.Res.HHnew.Thermal.SH.Oil.CO</t>
  </si>
  <si>
    <t>FEC_per_sqm.kWh.LV.Res.HHnew.Thermal.SH.Oil.CO.LPG.LPG</t>
  </si>
  <si>
    <t>FEC_per_sqm.kWh.LV.Res.HHnew.Thermal.SH.Oil.CO.Elc.Elec</t>
  </si>
  <si>
    <t>FEC_per_sqm.kWh.LV.Res.HHnew.Thermal.SH.Gas</t>
  </si>
  <si>
    <t>FEC_per_sqm.kWh.LV.Res.HHnew.Thermal.SH.Gas.SH</t>
  </si>
  <si>
    <t>FEC_per_sqm.kWh.LV.Res.HHnew.Thermal.SH.Gas.SH.Gas</t>
  </si>
  <si>
    <t>FEC_per_sqm.kWh.LV.Res.HHnew.Thermal.SH.Gas.SH.Elec</t>
  </si>
  <si>
    <t>FEC_per_sqm.kWh.LV.Res.HHnew.Thermal.SH.Gas.SC</t>
  </si>
  <si>
    <t>FEC_per_sqm.kWh.LV.Res.HHnew.Thermal.SH.Gas.SC.AC.Elec</t>
  </si>
  <si>
    <t>FEC_per_sqm.kWh.LV.Res.HHnew.Thermal.SH.Gas.WH</t>
  </si>
  <si>
    <t>FEC_per_sqm.kWh.LV.Res.HHnew.Thermal.SH.Gas.WH.Gas.NoSolar.Gas</t>
  </si>
  <si>
    <t>FEC_per_sqm.kWh.LV.Res.HHnew.Thermal.SH.Gas.WH.Gas.Solar</t>
  </si>
  <si>
    <t>FEC_per_sqm.kWh.LV.Res.HHnew.Thermal.SH.Gas.WH.Gas.Solar.Gas</t>
  </si>
  <si>
    <t>FEC_per_sqm.kWh.LV.Res.HHnew.Thermal.SH.Gas.WH.Gas.Solar.Solar</t>
  </si>
  <si>
    <t>FEC_per_sqm.kWh.LV.Res.HHnew.Thermal.SH.Gas.WH.Elc.NoSolar.Elec</t>
  </si>
  <si>
    <t>FEC_per_sqm.kWh.LV.Res.HHnew.Thermal.SH.Gas.WH.Elc.Solar</t>
  </si>
  <si>
    <t>FEC_per_sqm.kWh.LV.Res.HHnew.Thermal.SH.Gas.WH.Elc.Solar.Elec</t>
  </si>
  <si>
    <t>FEC_per_sqm.kWh.LV.Res.HHnew.Thermal.SH.Gas.WH.Elc.Solar.Solar</t>
  </si>
  <si>
    <t>FEC_per_sqm.kWh.LV.Res.HHnew.Thermal.SH.Gas.CO</t>
  </si>
  <si>
    <t>FEC_per_sqm.kWh.LV.Res.HHnew.Thermal.SH.Gas.CO.Gas.Gas</t>
  </si>
  <si>
    <t>FEC_per_sqm.kWh.LV.Res.HHnew.Thermal.SH.Gas.CO.Elc.Elec</t>
  </si>
  <si>
    <t>FEC_per_sqm.kWh.LV.Res.HHnew.Thermal.SH.Biomass</t>
  </si>
  <si>
    <t>FEC_per_sqm.kWh.LV.Res.HHnew.Thermal.SH.Biomass.SH</t>
  </si>
  <si>
    <t>FEC_per_sqm.kWh.LV.Res.HHnew.Thermal.SH.Biomass.SH.Biomass</t>
  </si>
  <si>
    <t>FEC_per_sqm.kWh.LV.Res.HHnew.Thermal.SH.Biomass.SH.Elec</t>
  </si>
  <si>
    <t>FEC_per_sqm.kWh.LV.Res.HHnew.Thermal.SH.Biomass.SC</t>
  </si>
  <si>
    <t>FEC_per_sqm.kWh.LV.Res.HHnew.Thermal.SH.Biomass.SC.AC.Elec</t>
  </si>
  <si>
    <t>FEC_per_sqm.kWh.LV.Res.HHnew.Thermal.SH.Biomass.WH</t>
  </si>
  <si>
    <t>FEC_per_sqm.kWh.LV.Res.HHnew.Thermal.SH.Biomass.WH.Biomass.NoSolar.Biomass</t>
  </si>
  <si>
    <t>FEC_per_sqm.kWh.LV.Res.HHnew.Thermal.SH.Biomass.WH.Biomass.Solar</t>
  </si>
  <si>
    <t>FEC_per_sqm.kWh.LV.Res.HHnew.Thermal.SH.Biomass.WH.Biomass.Solar.Biomass</t>
  </si>
  <si>
    <t>FEC_per_sqm.kWh.LV.Res.HHnew.Thermal.SH.Biomass.WH.Biomass.Solar.Solar</t>
  </si>
  <si>
    <t>FEC_per_sqm.kWh.LV.Res.HHnew.Thermal.SH.Biomass.WH.LPG.NoSolar.LPG</t>
  </si>
  <si>
    <t>FEC_per_sqm.kWh.LV.Res.HHnew.Thermal.SH.Biomass.WH.LPG.Solar</t>
  </si>
  <si>
    <t>FEC_per_sqm.kWh.LV.Res.HHnew.Thermal.SH.Biomass.WH.LPG.Solar.LPG</t>
  </si>
  <si>
    <t>FEC_per_sqm.kWh.LV.Res.HHnew.Thermal.SH.Biomass.WH.LPG.Solar.Solar</t>
  </si>
  <si>
    <t>FEC_per_sqm.kWh.LV.Res.HHnew.Thermal.SH.Biomass.WH.Elc.NoSolar.Elec</t>
  </si>
  <si>
    <t>FEC_per_sqm.kWh.LV.Res.HHnew.Thermal.SH.Biomass.WH.Elc.Solar</t>
  </si>
  <si>
    <t>FEC_per_sqm.kWh.LV.Res.HHnew.Thermal.SH.Biomass.WH.Elc.Solar.Elec</t>
  </si>
  <si>
    <t>FEC_per_sqm.kWh.LV.Res.HHnew.Thermal.SH.Biomass.WH.Elc.Solar.Solar</t>
  </si>
  <si>
    <t>FEC_per_sqm.kWh.LV.Res.HHnew.Thermal.SH.Biomass.CO</t>
  </si>
  <si>
    <t>FEC_per_sqm.kWh.LV.Res.HHnew.Thermal.SH.Biomass.CO.Biomass.Biomass</t>
  </si>
  <si>
    <t>FEC_per_sqm.kWh.LV.Res.HHnew.Thermal.SH.Biomass.CO.LPG.LPG</t>
  </si>
  <si>
    <t>FEC_per_sqm.kWh.LV.Res.HHnew.Thermal.SH.Biomass.CO.Elc.Elec</t>
  </si>
  <si>
    <t>FEC_per_sqm.kWh.LV.Res.HHnew.Thermal.SH.Geo</t>
  </si>
  <si>
    <t>FEC_per_sqm.kWh.LV.Res.HHnew.Thermal.SH.Geo.SH</t>
  </si>
  <si>
    <t>FEC_per_sqm.kWh.LV.Res.HHnew.Thermal.SH.Geo.SH.Geo</t>
  </si>
  <si>
    <t>FEC_per_sqm.kWh.LV.Res.HHnew.Thermal.SH.Geo.SH.Elec</t>
  </si>
  <si>
    <t>FEC_per_sqm.kWh.LV.Res.HHnew.Thermal.SH.Geo.SC</t>
  </si>
  <si>
    <t>FEC_per_sqm.kWh.LV.Res.HHnew.Thermal.SH.Geo.SC.AC.Elec</t>
  </si>
  <si>
    <t>FEC_per_sqm.kWh.LV.Res.HHnew.Thermal.SH.Geo.WH</t>
  </si>
  <si>
    <t>FEC_per_sqm.kWh.LV.Res.HHnew.Thermal.SH.Geo.WH.Geo.NoSolar.Geo</t>
  </si>
  <si>
    <t>FEC_per_sqm.kWh.LV.Res.HHnew.Thermal.SH.Geo.WH.Geo.Solar</t>
  </si>
  <si>
    <t>FEC_per_sqm.kWh.LV.Res.HHnew.Thermal.SH.Geo.WH.Geo.Solar.Geo</t>
  </si>
  <si>
    <t>FEC_per_sqm.kWh.LV.Res.HHnew.Thermal.SH.Geo.WH.Geo.Solar.Solar</t>
  </si>
  <si>
    <t>FEC_per_sqm.kWh.LV.Res.HHnew.Thermal.SH.Geo.WH.Elc.NoSolar.Elec</t>
  </si>
  <si>
    <t>FEC_per_sqm.kWh.LV.Res.HHnew.Thermal.SH.Geo.WH.Elc.Solar</t>
  </si>
  <si>
    <t>FEC_per_sqm.kWh.LV.Res.HHnew.Thermal.SH.Geo.WH.Elc.Solar.Elec</t>
  </si>
  <si>
    <t>FEC_per_sqm.kWh.LV.Res.HHnew.Thermal.SH.Geo.WH.Elc.Solar.Solar</t>
  </si>
  <si>
    <t>FEC_per_sqm.kWh.LV.Res.HHnew.Thermal.SH.Geo.CO</t>
  </si>
  <si>
    <t>FEC_per_sqm.kWh.LV.Res.HHnew.Thermal.SH.Geo.CO.LPG.LPG</t>
  </si>
  <si>
    <t>FEC_per_sqm.kWh.LV.Res.HHnew.Thermal.SH.Geo.CO.Elc.Elec</t>
  </si>
  <si>
    <t>FEC_per_sqm.kWh.LV.Res.HHnew.Thermal.SH.DistrHeat</t>
  </si>
  <si>
    <t>FEC_per_sqm.kWh.LV.Res.HHnew.Thermal.SH.DistrHeat.SH</t>
  </si>
  <si>
    <t>FEC_per_sqm.kWh.LV.Res.HHnew.Thermal.SH.DistrHeat.SH.Steam_Distr</t>
  </si>
  <si>
    <t>FEC_per_sqm.kWh.LV.Res.HHnew.Thermal.SH.DistrHeat.SH.Elec</t>
  </si>
  <si>
    <t>FEC_per_sqm.kWh.LV.Res.HHnew.Thermal.SH.DistrHeat.SC</t>
  </si>
  <si>
    <t>FEC_per_sqm.kWh.LV.Res.HHnew.Thermal.SH.DistrHeat.SC.AC.Elec</t>
  </si>
  <si>
    <t>FEC_per_sqm.kWh.LV.Res.HHnew.Thermal.SH.DistrHeat.WH</t>
  </si>
  <si>
    <t>FEC_per_sqm.kWh.LV.Res.HHnew.Thermal.SH.DistrHeat.WH.DistrHeat.NoSolar.Steam_Distr</t>
  </si>
  <si>
    <t>FEC_per_sqm.kWh.LV.Res.HHnew.Thermal.SH.DistrHeat.WH.DistrHeat.Solar</t>
  </si>
  <si>
    <t>FEC_per_sqm.kWh.LV.Res.HHnew.Thermal.SH.DistrHeat.WH.DistrHeat.Solar.Steam_Distr</t>
  </si>
  <si>
    <t>FEC_per_sqm.kWh.LV.Res.HHnew.Thermal.SH.DistrHeat.WH.DistrHeat.Solar.Solar</t>
  </si>
  <si>
    <t>FEC_per_sqm.kWh.LV.Res.HHnew.Thermal.SH.DistrHeat.WH.Elc.NoSolar.Elec</t>
  </si>
  <si>
    <t>FEC_per_sqm.kWh.LV.Res.HHnew.Thermal.SH.DistrHeat.WH.Elc.Solar</t>
  </si>
  <si>
    <t>FEC_per_sqm.kWh.LV.Res.HHnew.Thermal.SH.DistrHeat.WH.Elc.Solar.Elec</t>
  </si>
  <si>
    <t>FEC_per_sqm.kWh.LV.Res.HHnew.Thermal.SH.DistrHeat.WH.Elc.Solar.Solar</t>
  </si>
  <si>
    <t>FEC_per_sqm.kWh.LV.Res.HHnew.Thermal.SH.DistrHeat.CO</t>
  </si>
  <si>
    <t>FEC_per_sqm.kWh.LV.Res.HHnew.Thermal.SH.DistrHeat.CO.LPG.LPG</t>
  </si>
  <si>
    <t>FEC_per_sqm.kWh.LV.Res.HHnew.Thermal.SH.DistrHeat.CO.Elc.Elec</t>
  </si>
  <si>
    <t>FEC_per_sqm.kWh.LV.Res.HHnew.Thermal.SH.AdvElc</t>
  </si>
  <si>
    <t>FEC_per_sqm.kWh.LV.Res.HHnew.Thermal.SH.AdvElc.SH</t>
  </si>
  <si>
    <t>FEC_per_sqm.kWh.LV.Res.HHnew.Thermal.SH.AdvElc.SH.Elec</t>
  </si>
  <si>
    <t>FEC_per_sqm.kWh.LV.Res.HHnew.Thermal.SH.AdvElc.SC</t>
  </si>
  <si>
    <t>FEC_per_sqm.kWh.LV.Res.HHnew.Thermal.SH.AdvElc.SC.AC.Elec</t>
  </si>
  <si>
    <t>FEC_per_sqm.kWh.LV.Res.HHnew.Thermal.SH.AdvElc.WH</t>
  </si>
  <si>
    <t>FEC_per_sqm.kWh.LV.Res.HHnew.Thermal.SH.AdvElc.WH.LPG.NoSolar.LPG</t>
  </si>
  <si>
    <t>FEC_per_sqm.kWh.LV.Res.HHnew.Thermal.SH.AdvElc.WH.LPG.Solar</t>
  </si>
  <si>
    <t>FEC_per_sqm.kWh.LV.Res.HHnew.Thermal.SH.AdvElc.WH.LPG.Solar.LPG</t>
  </si>
  <si>
    <t>FEC_per_sqm.kWh.LV.Res.HHnew.Thermal.SH.AdvElc.WH.LPG.Solar.Solar</t>
  </si>
  <si>
    <t>FEC_per_sqm.kWh.LV.Res.HHnew.Thermal.SH.AdvElc.WH.Elc.NoSolar.Elec</t>
  </si>
  <si>
    <t>FEC_per_sqm.kWh.LV.Res.HHnew.Thermal.SH.AdvElc.WH.Elc.Solar</t>
  </si>
  <si>
    <t>FEC_per_sqm.kWh.LV.Res.HHnew.Thermal.SH.AdvElc.WH.Elc.Solar.Elec</t>
  </si>
  <si>
    <t>FEC_per_sqm.kWh.LV.Res.HHnew.Thermal.SH.AdvElc.WH.Elc.Solar.Solar</t>
  </si>
  <si>
    <t>FEC_per_sqm.kWh.LV.Res.HHnew.Thermal.SH.AdvElc.CO</t>
  </si>
  <si>
    <t>FEC_per_sqm.kWh.LV.Res.HHnew.Thermal.SH.AdvElc.CO.LPG.LPG</t>
  </si>
  <si>
    <t>FEC_per_sqm.kWh.LV.Res.HHnew.Thermal.SH.AdvElc.CO.Elc.Elec</t>
  </si>
  <si>
    <t>FEC_per_sqm.kWh.LV.Res.HHnew.Thermal.SH.ConvElc</t>
  </si>
  <si>
    <t>FEC_per_sqm.kWh.LV.Res.HHnew.Thermal.SH.ConvElc.SH</t>
  </si>
  <si>
    <t>FEC_per_sqm.kWh.LV.Res.HHnew.Thermal.SH.ConvElc.SH.Elec</t>
  </si>
  <si>
    <t>FEC_per_sqm.kWh.LV.Res.HHnew.Thermal.SH.ConvElc.SC</t>
  </si>
  <si>
    <t>FEC_per_sqm.kWh.LV.Res.HHnew.Thermal.SH.ConvElc.SC.AC.Elec</t>
  </si>
  <si>
    <t>FEC_per_sqm.kWh.LV.Res.HHnew.Thermal.SH.ConvElc.WH</t>
  </si>
  <si>
    <t>FEC_per_sqm.kWh.LV.Res.HHnew.Thermal.SH.ConvElc.WH.LPG.NoSolar.LPG</t>
  </si>
  <si>
    <t>FEC_per_sqm.kWh.LV.Res.HHnew.Thermal.SH.ConvElc.WH.LPG.Solar</t>
  </si>
  <si>
    <t>FEC_per_sqm.kWh.LV.Res.HHnew.Thermal.SH.ConvElc.WH.LPG.Solar.LPG</t>
  </si>
  <si>
    <t>FEC_per_sqm.kWh.LV.Res.HHnew.Thermal.SH.ConvElc.WH.LPG.Solar.Solar</t>
  </si>
  <si>
    <t>FEC_per_sqm.kWh.LV.Res.HHnew.Thermal.SH.ConvElc.WH.Elc.NoSolar.Elec</t>
  </si>
  <si>
    <t>FEC_per_sqm.kWh.LV.Res.HHnew.Thermal.SH.ConvElc.WH.Elc.Solar</t>
  </si>
  <si>
    <t>FEC_per_sqm.kWh.LV.Res.HHnew.Thermal.SH.ConvElc.WH.Elc.Solar.Elec</t>
  </si>
  <si>
    <t>FEC_per_sqm.kWh.LV.Res.HHnew.Thermal.SH.ConvElc.WH.Elc.Solar.Solar</t>
  </si>
  <si>
    <t>FEC_per_sqm.kWh.LV.Res.HHnew.Thermal.SH.ConvElc.CO</t>
  </si>
  <si>
    <t>FEC_per_sqm.kWh.LV.Res.HHnew.Thermal.SH.ConvElc.CO.LPG.LPG</t>
  </si>
  <si>
    <t>FEC_per_sqm.kWh.LV.Res.HHnew.Thermal.SH.ConvElc.CO.Elc.Elec</t>
  </si>
  <si>
    <t>LV - Thermal energy service of new and renovated households per surface area (detailed structure)</t>
  </si>
  <si>
    <t>TES_per_sqm.kWh.LV.Res.HHnew.Thermal.SH.Solids</t>
  </si>
  <si>
    <t>TES_per_sqm.kWh.LV.Res.HHnew.Thermal.SH.Solids.SH</t>
  </si>
  <si>
    <t>TES_per_sqm.kWh.LV.Res.HHnew.Thermal.SH.Solids.SH.Solids</t>
  </si>
  <si>
    <t>TES_per_sqm.kWh.LV.Res.HHnew.Thermal.SH.Solids.SH.Elec</t>
  </si>
  <si>
    <t>TES_per_sqm.kWh.LV.Res.HHnew.Thermal.SH.Solids.SC</t>
  </si>
  <si>
    <t>TES_per_sqm.kWh.LV.Res.HHnew.Thermal.SH.Solids.SC.AC.Elec</t>
  </si>
  <si>
    <t>TES_per_sqm.kWh.LV.Res.HHnew.Thermal.SH.Solids.WH</t>
  </si>
  <si>
    <t>TES_per_sqm.kWh.LV.Res.HHnew.Thermal.SH.Solids.WH.Solids.NoSolar.Solids</t>
  </si>
  <si>
    <t>TES_per_sqm.kWh.LV.Res.HHnew.Thermal.SH.Solids.WH.LPG.NoSolar.LPG</t>
  </si>
  <si>
    <t>TES_per_sqm.kWh.LV.Res.HHnew.Thermal.SH.Solids.WH.LPG.Solar</t>
  </si>
  <si>
    <t>TES_per_sqm.kWh.LV.Res.HHnew.Thermal.SH.Solids.WH.LPG.Solar.LPG</t>
  </si>
  <si>
    <t>TES_per_sqm.kWh.LV.Res.HHnew.Thermal.SH.Solids.WH.LPG.Solar.Solar</t>
  </si>
  <si>
    <t>TES_per_sqm.kWh.LV.Res.HHnew.Thermal.SH.Solids.WH.Elc.NoSolar.Elec</t>
  </si>
  <si>
    <t>TES_per_sqm.kWh.LV.Res.HHnew.Thermal.SH.Solids.WH.Elc.Solar</t>
  </si>
  <si>
    <t>TES_per_sqm.kWh.LV.Res.HHnew.Thermal.SH.Solids.WH.Elc.Solar.Elec</t>
  </si>
  <si>
    <t>TES_per_sqm.kWh.LV.Res.HHnew.Thermal.SH.Solids.WH.Elc.Solar.Solar</t>
  </si>
  <si>
    <t>TES_per_sqm.kWh.LV.Res.HHnew.Thermal.SH.Solids.CO</t>
  </si>
  <si>
    <t>TES_per_sqm.kWh.LV.Res.HHnew.Thermal.SH.Solids.CO.Solids.Solids</t>
  </si>
  <si>
    <t>TES_per_sqm.kWh.LV.Res.HHnew.Thermal.SH.Solids.CO.LPG.LPG</t>
  </si>
  <si>
    <t>TES_per_sqm.kWh.LV.Res.HHnew.Thermal.SH.Solids.CO.Elc.Elec</t>
  </si>
  <si>
    <t>TES_per_sqm.kWh.LV.Res.HHnew.Thermal.SH.LPG</t>
  </si>
  <si>
    <t>TES_per_sqm.kWh.LV.Res.HHnew.Thermal.SH.LPG.SH</t>
  </si>
  <si>
    <t>TES_per_sqm.kWh.LV.Res.HHnew.Thermal.SH.LPG.SH.LPG</t>
  </si>
  <si>
    <t>TES_per_sqm.kWh.LV.Res.HHnew.Thermal.SH.LPG.SH.Elec</t>
  </si>
  <si>
    <t>TES_per_sqm.kWh.LV.Res.HHnew.Thermal.SH.LPG.SC</t>
  </si>
  <si>
    <t>TES_per_sqm.kWh.LV.Res.HHnew.Thermal.SH.LPG.SC.AC.Elec</t>
  </si>
  <si>
    <t>TES_per_sqm.kWh.LV.Res.HHnew.Thermal.SH.LPG.WH</t>
  </si>
  <si>
    <t>TES_per_sqm.kWh.LV.Res.HHnew.Thermal.SH.LPG.WH.LPG.NoSolar.LPG</t>
  </si>
  <si>
    <t>TES_per_sqm.kWh.LV.Res.HHnew.Thermal.SH.LPG.WH.LPG.Solar</t>
  </si>
  <si>
    <t>TES_per_sqm.kWh.LV.Res.HHnew.Thermal.SH.LPG.WH.LPG.Solar.LPG</t>
  </si>
  <si>
    <t>TES_per_sqm.kWh.LV.Res.HHnew.Thermal.SH.LPG.WH.LPG.Solar.Solar</t>
  </si>
  <si>
    <t>TES_per_sqm.kWh.LV.Res.HHnew.Thermal.SH.LPG.WH.Elc.NoSolar.Elec</t>
  </si>
  <si>
    <t>TES_per_sqm.kWh.LV.Res.HHnew.Thermal.SH.LPG.WH.Elc.Solar</t>
  </si>
  <si>
    <t>TES_per_sqm.kWh.LV.Res.HHnew.Thermal.SH.LPG.WH.Elc.Solar.Elec</t>
  </si>
  <si>
    <t>TES_per_sqm.kWh.LV.Res.HHnew.Thermal.SH.LPG.WH.Elc.Solar.Solar</t>
  </si>
  <si>
    <t>TES_per_sqm.kWh.LV.Res.HHnew.Thermal.SH.LPG.CO</t>
  </si>
  <si>
    <t>TES_per_sqm.kWh.LV.Res.HHnew.Thermal.SH.LPG.CO.LPG.LPG</t>
  </si>
  <si>
    <t>TES_per_sqm.kWh.LV.Res.HHnew.Thermal.SH.LPG.CO.Elc.Elec</t>
  </si>
  <si>
    <t>TES_per_sqm.kWh.LV.Res.HHnew.Thermal.SH.Oil</t>
  </si>
  <si>
    <t>TES_per_sqm.kWh.LV.Res.HHnew.Thermal.SH.Oil.SH</t>
  </si>
  <si>
    <t>TES_per_sqm.kWh.LV.Res.HHnew.Thermal.SH.Oil.SH.Oil</t>
  </si>
  <si>
    <t>TES_per_sqm.kWh.LV.Res.HHnew.Thermal.SH.Oil.SH.Elec</t>
  </si>
  <si>
    <t>TES_per_sqm.kWh.LV.Res.HHnew.Thermal.SH.Oil.SC</t>
  </si>
  <si>
    <t>TES_per_sqm.kWh.LV.Res.HHnew.Thermal.SH.Oil.SC.AC.Elec</t>
  </si>
  <si>
    <t>TES_per_sqm.kWh.LV.Res.HHnew.Thermal.SH.Oil.WH</t>
  </si>
  <si>
    <t>TES_per_sqm.kWh.LV.Res.HHnew.Thermal.SH.Oil.WH.Oil.NoSolar.Oil</t>
  </si>
  <si>
    <t>TES_per_sqm.kWh.LV.Res.HHnew.Thermal.SH.Oil.WH.Oil.Solar</t>
  </si>
  <si>
    <t>TES_per_sqm.kWh.LV.Res.HHnew.Thermal.SH.Oil.WH.Oil.Solar.Oil</t>
  </si>
  <si>
    <t>TES_per_sqm.kWh.LV.Res.HHnew.Thermal.SH.Oil.WH.Oil.Solar.Solar</t>
  </si>
  <si>
    <t>TES_per_sqm.kWh.LV.Res.HHnew.Thermal.SH.Oil.WH.Elc.NoSolar.Elec</t>
  </si>
  <si>
    <t>TES_per_sqm.kWh.LV.Res.HHnew.Thermal.SH.Oil.WH.Elc.Solar</t>
  </si>
  <si>
    <t>TES_per_sqm.kWh.LV.Res.HHnew.Thermal.SH.Oil.WH.Elc.Solar.Elec</t>
  </si>
  <si>
    <t>TES_per_sqm.kWh.LV.Res.HHnew.Thermal.SH.Oil.WH.Elc.Solar.Solar</t>
  </si>
  <si>
    <t>TES_per_sqm.kWh.LV.Res.HHnew.Thermal.SH.Oil.CO</t>
  </si>
  <si>
    <t>TES_per_sqm.kWh.LV.Res.HHnew.Thermal.SH.Oil.CO.LPG.LPG</t>
  </si>
  <si>
    <t>TES_per_sqm.kWh.LV.Res.HHnew.Thermal.SH.Oil.CO.Elc.Elec</t>
  </si>
  <si>
    <t>TES_per_sqm.kWh.LV.Res.HHnew.Thermal.SH.Gas</t>
  </si>
  <si>
    <t>TES_per_sqm.kWh.LV.Res.HHnew.Thermal.SH.Gas.SH</t>
  </si>
  <si>
    <t>TES_per_sqm.kWh.LV.Res.HHnew.Thermal.SH.Gas.SH.Gas</t>
  </si>
  <si>
    <t>TES_per_sqm.kWh.LV.Res.HHnew.Thermal.SH.Gas.SH.Elec</t>
  </si>
  <si>
    <t>TES_per_sqm.kWh.LV.Res.HHnew.Thermal.SH.Gas.SC</t>
  </si>
  <si>
    <t>TES_per_sqm.kWh.LV.Res.HHnew.Thermal.SH.Gas.SC.AC.Elec</t>
  </si>
  <si>
    <t>TES_per_sqm.kWh.LV.Res.HHnew.Thermal.SH.Gas.WH</t>
  </si>
  <si>
    <t>TES_per_sqm.kWh.LV.Res.HHnew.Thermal.SH.Gas.WH.Gas.NoSolar.Gas</t>
  </si>
  <si>
    <t>TES_per_sqm.kWh.LV.Res.HHnew.Thermal.SH.Gas.WH.Gas.Solar</t>
  </si>
  <si>
    <t>TES_per_sqm.kWh.LV.Res.HHnew.Thermal.SH.Gas.WH.Gas.Solar.Gas</t>
  </si>
  <si>
    <t>TES_per_sqm.kWh.LV.Res.HHnew.Thermal.SH.Gas.WH.Gas.Solar.Solar</t>
  </si>
  <si>
    <t>TES_per_sqm.kWh.LV.Res.HHnew.Thermal.SH.Gas.WH.Elc.NoSolar.Elec</t>
  </si>
  <si>
    <t>TES_per_sqm.kWh.LV.Res.HHnew.Thermal.SH.Gas.WH.Elc.Solar</t>
  </si>
  <si>
    <t>TES_per_sqm.kWh.LV.Res.HHnew.Thermal.SH.Gas.WH.Elc.Solar.Elec</t>
  </si>
  <si>
    <t>TES_per_sqm.kWh.LV.Res.HHnew.Thermal.SH.Gas.WH.Elc.Solar.Solar</t>
  </si>
  <si>
    <t>TES_per_sqm.kWh.LV.Res.HHnew.Thermal.SH.Gas.CO</t>
  </si>
  <si>
    <t>TES_per_sqm.kWh.LV.Res.HHnew.Thermal.SH.Gas.CO.Gas.Gas</t>
  </si>
  <si>
    <t>TES_per_sqm.kWh.LV.Res.HHnew.Thermal.SH.Gas.CO.Elc.Elec</t>
  </si>
  <si>
    <t>TES_per_sqm.kWh.LV.Res.HHnew.Thermal.SH.Biomass</t>
  </si>
  <si>
    <t>TES_per_sqm.kWh.LV.Res.HHnew.Thermal.SH.Biomass.SH</t>
  </si>
  <si>
    <t>TES_per_sqm.kWh.LV.Res.HHnew.Thermal.SH.Biomass.SH.Biomass</t>
  </si>
  <si>
    <t>TES_per_sqm.kWh.LV.Res.HHnew.Thermal.SH.Biomass.SH.Elec</t>
  </si>
  <si>
    <t>TES_per_sqm.kWh.LV.Res.HHnew.Thermal.SH.Biomass.SC</t>
  </si>
  <si>
    <t>TES_per_sqm.kWh.LV.Res.HHnew.Thermal.SH.Biomass.SC.AC.Elec</t>
  </si>
  <si>
    <t>TES_per_sqm.kWh.LV.Res.HHnew.Thermal.SH.Biomass.WH</t>
  </si>
  <si>
    <t>TES_per_sqm.kWh.LV.Res.HHnew.Thermal.SH.Biomass.WH.Biomass.NoSolar.Biomass</t>
  </si>
  <si>
    <t>TES_per_sqm.kWh.LV.Res.HHnew.Thermal.SH.Biomass.WH.Biomass.Solar</t>
  </si>
  <si>
    <t>TES_per_sqm.kWh.LV.Res.HHnew.Thermal.SH.Biomass.WH.Biomass.Solar.Biomass</t>
  </si>
  <si>
    <t>TES_per_sqm.kWh.LV.Res.HHnew.Thermal.SH.Biomass.WH.Biomass.Solar.Solar</t>
  </si>
  <si>
    <t>TES_per_sqm.kWh.LV.Res.HHnew.Thermal.SH.Biomass.WH.LPG.NoSolar.LPG</t>
  </si>
  <si>
    <t>TES_per_sqm.kWh.LV.Res.HHnew.Thermal.SH.Biomass.WH.LPG.Solar</t>
  </si>
  <si>
    <t>TES_per_sqm.kWh.LV.Res.HHnew.Thermal.SH.Biomass.WH.LPG.Solar.LPG</t>
  </si>
  <si>
    <t>TES_per_sqm.kWh.LV.Res.HHnew.Thermal.SH.Biomass.WH.LPG.Solar.Solar</t>
  </si>
  <si>
    <t>TES_per_sqm.kWh.LV.Res.HHnew.Thermal.SH.Biomass.WH.Elc.NoSolar.Elec</t>
  </si>
  <si>
    <t>TES_per_sqm.kWh.LV.Res.HHnew.Thermal.SH.Biomass.WH.Elc.Solar</t>
  </si>
  <si>
    <t>TES_per_sqm.kWh.LV.Res.HHnew.Thermal.SH.Biomass.WH.Elc.Solar.Elec</t>
  </si>
  <si>
    <t>TES_per_sqm.kWh.LV.Res.HHnew.Thermal.SH.Biomass.WH.Elc.Solar.Solar</t>
  </si>
  <si>
    <t>TES_per_sqm.kWh.LV.Res.HHnew.Thermal.SH.Biomass.CO</t>
  </si>
  <si>
    <t>TES_per_sqm.kWh.LV.Res.HHnew.Thermal.SH.Biomass.CO.Biomass.Biomass</t>
  </si>
  <si>
    <t>TES_per_sqm.kWh.LV.Res.HHnew.Thermal.SH.Biomass.CO.LPG.LPG</t>
  </si>
  <si>
    <t>TES_per_sqm.kWh.LV.Res.HHnew.Thermal.SH.Biomass.CO.Elc.Elec</t>
  </si>
  <si>
    <t>TES_per_sqm.kWh.LV.Res.HHnew.Thermal.SH.Geo</t>
  </si>
  <si>
    <t>TES_per_sqm.kWh.LV.Res.HHnew.Thermal.SH.Geo.SH</t>
  </si>
  <si>
    <t>TES_per_sqm.kWh.LV.Res.HHnew.Thermal.SH.Geo.SH.Geo</t>
  </si>
  <si>
    <t>TES_per_sqm.kWh.LV.Res.HHnew.Thermal.SH.Geo.SH.Elec</t>
  </si>
  <si>
    <t>TES_per_sqm.kWh.LV.Res.HHnew.Thermal.SH.Geo.SC</t>
  </si>
  <si>
    <t>TES_per_sqm.kWh.LV.Res.HHnew.Thermal.SH.Geo.SC.AC.Elec</t>
  </si>
  <si>
    <t>TES_per_sqm.kWh.LV.Res.HHnew.Thermal.SH.Geo.WH</t>
  </si>
  <si>
    <t>TES_per_sqm.kWh.LV.Res.HHnew.Thermal.SH.Geo.WH.Geo.NoSolar.Geo</t>
  </si>
  <si>
    <t>TES_per_sqm.kWh.LV.Res.HHnew.Thermal.SH.Geo.WH.Geo.Solar</t>
  </si>
  <si>
    <t>TES_per_sqm.kWh.LV.Res.HHnew.Thermal.SH.Geo.WH.Geo.Solar.Geo</t>
  </si>
  <si>
    <t>TES_per_sqm.kWh.LV.Res.HHnew.Thermal.SH.Geo.WH.Geo.Solar.Solar</t>
  </si>
  <si>
    <t>TES_per_sqm.kWh.LV.Res.HHnew.Thermal.SH.Geo.WH.Elc.NoSolar.Elec</t>
  </si>
  <si>
    <t>TES_per_sqm.kWh.LV.Res.HHnew.Thermal.SH.Geo.WH.Elc.Solar</t>
  </si>
  <si>
    <t>TES_per_sqm.kWh.LV.Res.HHnew.Thermal.SH.Geo.WH.Elc.Solar.Elec</t>
  </si>
  <si>
    <t>TES_per_sqm.kWh.LV.Res.HHnew.Thermal.SH.Geo.WH.Elc.Solar.Solar</t>
  </si>
  <si>
    <t>TES_per_sqm.kWh.LV.Res.HHnew.Thermal.SH.Geo.CO</t>
  </si>
  <si>
    <t>TES_per_sqm.kWh.LV.Res.HHnew.Thermal.SH.Geo.CO.LPG.LPG</t>
  </si>
  <si>
    <t>TES_per_sqm.kWh.LV.Res.HHnew.Thermal.SH.Geo.CO.Elc.Elec</t>
  </si>
  <si>
    <t>TES_per_sqm.kWh.LV.Res.HHnew.Thermal.SH.DistrHeat</t>
  </si>
  <si>
    <t>TES_per_sqm.kWh.LV.Res.HHnew.Thermal.SH.DistrHeat.SH</t>
  </si>
  <si>
    <t>TES_per_sqm.kWh.LV.Res.HHnew.Thermal.SH.DistrHeat.SH.Steam_Distr</t>
  </si>
  <si>
    <t>TES_per_sqm.kWh.LV.Res.HHnew.Thermal.SH.DistrHeat.SH.Elec</t>
  </si>
  <si>
    <t>TES_per_sqm.kWh.LV.Res.HHnew.Thermal.SH.DistrHeat.SC</t>
  </si>
  <si>
    <t>TES_per_sqm.kWh.LV.Res.HHnew.Thermal.SH.DistrHeat.SC.AC.Elec</t>
  </si>
  <si>
    <t>TES_per_sqm.kWh.LV.Res.HHnew.Thermal.SH.DistrHeat.WH</t>
  </si>
  <si>
    <t>TES_per_sqm.kWh.LV.Res.HHnew.Thermal.SH.DistrHeat.WH.DistrHeat.NoSolar.Steam_Distr</t>
  </si>
  <si>
    <t>TES_per_sqm.kWh.LV.Res.HHnew.Thermal.SH.DistrHeat.WH.DistrHeat.Solar</t>
  </si>
  <si>
    <t>TES_per_sqm.kWh.LV.Res.HHnew.Thermal.SH.DistrHeat.WH.DistrHeat.Solar.Steam_Distr</t>
  </si>
  <si>
    <t>TES_per_sqm.kWh.LV.Res.HHnew.Thermal.SH.DistrHeat.WH.DistrHeat.Solar.Solar</t>
  </si>
  <si>
    <t>TES_per_sqm.kWh.LV.Res.HHnew.Thermal.SH.DistrHeat.WH.Elc.NoSolar.Elec</t>
  </si>
  <si>
    <t>TES_per_sqm.kWh.LV.Res.HHnew.Thermal.SH.DistrHeat.WH.Elc.Solar</t>
  </si>
  <si>
    <t>TES_per_sqm.kWh.LV.Res.HHnew.Thermal.SH.DistrHeat.WH.Elc.Solar.Elec</t>
  </si>
  <si>
    <t>TES_per_sqm.kWh.LV.Res.HHnew.Thermal.SH.DistrHeat.WH.Elc.Solar.Solar</t>
  </si>
  <si>
    <t>TES_per_sqm.kWh.LV.Res.HHnew.Thermal.SH.DistrHeat.CO</t>
  </si>
  <si>
    <t>TES_per_sqm.kWh.LV.Res.HHnew.Thermal.SH.DistrHeat.CO.LPG.LPG</t>
  </si>
  <si>
    <t>TES_per_sqm.kWh.LV.Res.HHnew.Thermal.SH.DistrHeat.CO.Elc.Elec</t>
  </si>
  <si>
    <t>TES_per_sqm.kWh.LV.Res.HHnew.Thermal.SH.AdvElc</t>
  </si>
  <si>
    <t>TES_per_sqm.kWh.LV.Res.HHnew.Thermal.SH.AdvElc.SH</t>
  </si>
  <si>
    <t>TES_per_sqm.kWh.LV.Res.HHnew.Thermal.SH.AdvElc.SH.Elec</t>
  </si>
  <si>
    <t>TES_per_sqm.kWh.LV.Res.HHnew.Thermal.SH.AdvElc.SC</t>
  </si>
  <si>
    <t>TES_per_sqm.kWh.LV.Res.HHnew.Thermal.SH.AdvElc.SC.AC.Elec</t>
  </si>
  <si>
    <t>TES_per_sqm.kWh.LV.Res.HHnew.Thermal.SH.AdvElc.WH</t>
  </si>
  <si>
    <t>TES_per_sqm.kWh.LV.Res.HHnew.Thermal.SH.AdvElc.WH.LPG.NoSolar.LPG</t>
  </si>
  <si>
    <t>TES_per_sqm.kWh.LV.Res.HHnew.Thermal.SH.AdvElc.WH.LPG.Solar</t>
  </si>
  <si>
    <t>TES_per_sqm.kWh.LV.Res.HHnew.Thermal.SH.AdvElc.WH.LPG.Solar.LPG</t>
  </si>
  <si>
    <t>TES_per_sqm.kWh.LV.Res.HHnew.Thermal.SH.AdvElc.WH.LPG.Solar.Solar</t>
  </si>
  <si>
    <t>TES_per_sqm.kWh.LV.Res.HHnew.Thermal.SH.AdvElc.WH.Elc.NoSolar.Elec</t>
  </si>
  <si>
    <t>TES_per_sqm.kWh.LV.Res.HHnew.Thermal.SH.AdvElc.WH.Elc.Solar</t>
  </si>
  <si>
    <t>TES_per_sqm.kWh.LV.Res.HHnew.Thermal.SH.AdvElc.WH.Elc.Solar.Elec</t>
  </si>
  <si>
    <t>TES_per_sqm.kWh.LV.Res.HHnew.Thermal.SH.AdvElc.WH.Elc.Solar.Solar</t>
  </si>
  <si>
    <t>TES_per_sqm.kWh.LV.Res.HHnew.Thermal.SH.AdvElc.CO</t>
  </si>
  <si>
    <t>TES_per_sqm.kWh.LV.Res.HHnew.Thermal.SH.AdvElc.CO.LPG.LPG</t>
  </si>
  <si>
    <t>TES_per_sqm.kWh.LV.Res.HHnew.Thermal.SH.AdvElc.CO.Elc.Elec</t>
  </si>
  <si>
    <t>TES_per_sqm.kWh.LV.Res.HHnew.Thermal.SH.ConvElc</t>
  </si>
  <si>
    <t>TES_per_sqm.kWh.LV.Res.HHnew.Thermal.SH.ConvElc.SH</t>
  </si>
  <si>
    <t>TES_per_sqm.kWh.LV.Res.HHnew.Thermal.SH.ConvElc.SH.Elec</t>
  </si>
  <si>
    <t>TES_per_sqm.kWh.LV.Res.HHnew.Thermal.SH.ConvElc.SC</t>
  </si>
  <si>
    <t>TES_per_sqm.kWh.LV.Res.HHnew.Thermal.SH.ConvElc.SC.AC.Elec</t>
  </si>
  <si>
    <t>TES_per_sqm.kWh.LV.Res.HHnew.Thermal.SH.ConvElc.WH</t>
  </si>
  <si>
    <t>TES_per_sqm.kWh.LV.Res.HHnew.Thermal.SH.ConvElc.WH.LPG.NoSolar.LPG</t>
  </si>
  <si>
    <t>TES_per_sqm.kWh.LV.Res.HHnew.Thermal.SH.ConvElc.WH.LPG.Solar</t>
  </si>
  <si>
    <t>TES_per_sqm.kWh.LV.Res.HHnew.Thermal.SH.ConvElc.WH.LPG.Solar.LPG</t>
  </si>
  <si>
    <t>TES_per_sqm.kWh.LV.Res.HHnew.Thermal.SH.ConvElc.WH.LPG.Solar.Solar</t>
  </si>
  <si>
    <t>TES_per_sqm.kWh.LV.Res.HHnew.Thermal.SH.ConvElc.WH.Elc.NoSolar.Elec</t>
  </si>
  <si>
    <t>TES_per_sqm.kWh.LV.Res.HHnew.Thermal.SH.ConvElc.WH.Elc.Solar</t>
  </si>
  <si>
    <t>TES_per_sqm.kWh.LV.Res.HHnew.Thermal.SH.ConvElc.WH.Elc.Solar.Elec</t>
  </si>
  <si>
    <t>TES_per_sqm.kWh.LV.Res.HHnew.Thermal.SH.ConvElc.WH.Elc.Solar.Solar</t>
  </si>
  <si>
    <t>TES_per_sqm.kWh.LV.Res.HHnew.Thermal.SH.ConvElc.CO</t>
  </si>
  <si>
    <t>TES_per_sqm.kWh.LV.Res.HHnew.Thermal.SH.ConvElc.CO.LPG.LPG</t>
  </si>
  <si>
    <t>TES_per_sqm.kWh.LV.Res.HHnew.Thermal.SH.ConvElc.CO.Elc.Elec</t>
  </si>
  <si>
    <t>LV - CO2 emissions in new and renovated households per surface area (detailed structure)</t>
  </si>
  <si>
    <t>EMI_per_sqm.kgCO2.LV.Res.HHnew.Thermal.SH.Solids</t>
  </si>
  <si>
    <t>EMI_per_sqm.kgCO2.LV.Res.HHnew.Thermal.SH.Solids.SH</t>
  </si>
  <si>
    <t>EMI_per_sqm.kgCO2.LV.Res.HHnew.Thermal.SH.Solids.SH.Solids</t>
  </si>
  <si>
    <t>EMI_per_sqm.kgCO2.LV.Res.HHnew.Thermal.SH.Solids.SH.Elec</t>
  </si>
  <si>
    <t>EMI_per_sqm.kgCO2.LV.Res.HHnew.Thermal.SH.Solids.SC</t>
  </si>
  <si>
    <t>EMI_per_sqm.kgCO2.LV.Res.HHnew.Thermal.SH.Solids.SC.AC.Elec</t>
  </si>
  <si>
    <t>EMI_per_sqm.kgCO2.LV.Res.HHnew.Thermal.SH.Solids.WH</t>
  </si>
  <si>
    <t>EMI_per_sqm.kgCO2.LV.Res.HHnew.Thermal.SH.Solids.WH.Solids.NoSolar.Solids</t>
  </si>
  <si>
    <t>EMI_per_sqm.kgCO2.LV.Res.HHnew.Thermal.SH.Solids.WH.LPG.NoSolar.LPG</t>
  </si>
  <si>
    <t>EMI_per_sqm.kgCO2.LV.Res.HHnew.Thermal.SH.Solids.WH.LPG.Solar</t>
  </si>
  <si>
    <t>EMI_per_sqm.kgCO2.LV.Res.HHnew.Thermal.SH.Solids.WH.LPG.Solar.LPG</t>
  </si>
  <si>
    <t>EMI_per_sqm.kgCO2.LV.Res.HHnew.Thermal.SH.Solids.WH.LPG.Solar.Solar</t>
  </si>
  <si>
    <t>EMI_per_sqm.kgCO2.LV.Res.HHnew.Thermal.SH.Solids.WH.Elc.NoSolar.Elec</t>
  </si>
  <si>
    <t>EMI_per_sqm.kgCO2.LV.Res.HHnew.Thermal.SH.Solids.WH.Elc.Solar</t>
  </si>
  <si>
    <t>EMI_per_sqm.kgCO2.LV.Res.HHnew.Thermal.SH.Solids.WH.Elc.Solar.Elec</t>
  </si>
  <si>
    <t>EMI_per_sqm.kgCO2.LV.Res.HHnew.Thermal.SH.Solids.WH.Elc.Solar.Solar</t>
  </si>
  <si>
    <t>EMI_per_sqm.kgCO2.LV.Res.HHnew.Thermal.SH.Solids.CO</t>
  </si>
  <si>
    <t>EMI_per_sqm.kgCO2.LV.Res.HHnew.Thermal.SH.Solids.CO.Solids.Solids</t>
  </si>
  <si>
    <t>EMI_per_sqm.kgCO2.LV.Res.HHnew.Thermal.SH.Solids.CO.LPG.LPG</t>
  </si>
  <si>
    <t>EMI_per_sqm.kgCO2.LV.Res.HHnew.Thermal.SH.Solids.CO.Elc.Elec</t>
  </si>
  <si>
    <t>EMI_per_sqm.kgCO2.LV.Res.HHnew.Thermal.SH.LPG</t>
  </si>
  <si>
    <t>EMI_per_sqm.kgCO2.LV.Res.HHnew.Thermal.SH.LPG.SH</t>
  </si>
  <si>
    <t>EMI_per_sqm.kgCO2.LV.Res.HHnew.Thermal.SH.LPG.SH.LPG</t>
  </si>
  <si>
    <t>EMI_per_sqm.kgCO2.LV.Res.HHnew.Thermal.SH.LPG.SH.Elec</t>
  </si>
  <si>
    <t>EMI_per_sqm.kgCO2.LV.Res.HHnew.Thermal.SH.LPG.SC</t>
  </si>
  <si>
    <t>EMI_per_sqm.kgCO2.LV.Res.HHnew.Thermal.SH.LPG.SC.AC.Elec</t>
  </si>
  <si>
    <t>EMI_per_sqm.kgCO2.LV.Res.HHnew.Thermal.SH.LPG.WH</t>
  </si>
  <si>
    <t>EMI_per_sqm.kgCO2.LV.Res.HHnew.Thermal.SH.LPG.WH.LPG.NoSolar.LPG</t>
  </si>
  <si>
    <t>EMI_per_sqm.kgCO2.LV.Res.HHnew.Thermal.SH.LPG.WH.LPG.Solar</t>
  </si>
  <si>
    <t>EMI_per_sqm.kgCO2.LV.Res.HHnew.Thermal.SH.LPG.WH.LPG.Solar.LPG</t>
  </si>
  <si>
    <t>EMI_per_sqm.kgCO2.LV.Res.HHnew.Thermal.SH.LPG.WH.LPG.Solar.Solar</t>
  </si>
  <si>
    <t>EMI_per_sqm.kgCO2.LV.Res.HHnew.Thermal.SH.LPG.WH.Elc.NoSolar.Elec</t>
  </si>
  <si>
    <t>EMI_per_sqm.kgCO2.LV.Res.HHnew.Thermal.SH.LPG.WH.Elc.Solar</t>
  </si>
  <si>
    <t>EMI_per_sqm.kgCO2.LV.Res.HHnew.Thermal.SH.LPG.WH.Elc.Solar.Elec</t>
  </si>
  <si>
    <t>EMI_per_sqm.kgCO2.LV.Res.HHnew.Thermal.SH.LPG.WH.Elc.Solar.Solar</t>
  </si>
  <si>
    <t>EMI_per_sqm.kgCO2.LV.Res.HHnew.Thermal.SH.LPG.CO</t>
  </si>
  <si>
    <t>EMI_per_sqm.kgCO2.LV.Res.HHnew.Thermal.SH.LPG.CO.LPG.LPG</t>
  </si>
  <si>
    <t>EMI_per_sqm.kgCO2.LV.Res.HHnew.Thermal.SH.LPG.CO.Elc.Elec</t>
  </si>
  <si>
    <t>EMI_per_sqm.kgCO2.LV.Res.HHnew.Thermal.SH.Oil</t>
  </si>
  <si>
    <t>EMI_per_sqm.kgCO2.LV.Res.HHnew.Thermal.SH.Oil.SH</t>
  </si>
  <si>
    <t>EMI_per_sqm.kgCO2.LV.Res.HHnew.Thermal.SH.Oil.SH.Oil</t>
  </si>
  <si>
    <t>EMI_per_sqm.kgCO2.LV.Res.HHnew.Thermal.SH.Oil.SH.Elec</t>
  </si>
  <si>
    <t>EMI_per_sqm.kgCO2.LV.Res.HHnew.Thermal.SH.Oil.SC</t>
  </si>
  <si>
    <t>EMI_per_sqm.kgCO2.LV.Res.HHnew.Thermal.SH.Oil.SC.AC.Elec</t>
  </si>
  <si>
    <t>EMI_per_sqm.kgCO2.LV.Res.HHnew.Thermal.SH.Oil.WH</t>
  </si>
  <si>
    <t>EMI_per_sqm.kgCO2.LV.Res.HHnew.Thermal.SH.Oil.WH.Oil.NoSolar.Oil</t>
  </si>
  <si>
    <t>EMI_per_sqm.kgCO2.LV.Res.HHnew.Thermal.SH.Oil.WH.Oil.Solar</t>
  </si>
  <si>
    <t>EMI_per_sqm.kgCO2.LV.Res.HHnew.Thermal.SH.Oil.WH.Oil.Solar.Oil</t>
  </si>
  <si>
    <t>EMI_per_sqm.kgCO2.LV.Res.HHnew.Thermal.SH.Oil.WH.Oil.Solar.Solar</t>
  </si>
  <si>
    <t>EMI_per_sqm.kgCO2.LV.Res.HHnew.Thermal.SH.Oil.WH.Elc.NoSolar.Elec</t>
  </si>
  <si>
    <t>EMI_per_sqm.kgCO2.LV.Res.HHnew.Thermal.SH.Oil.WH.Elc.Solar</t>
  </si>
  <si>
    <t>EMI_per_sqm.kgCO2.LV.Res.HHnew.Thermal.SH.Oil.WH.Elc.Solar.Elec</t>
  </si>
  <si>
    <t>EMI_per_sqm.kgCO2.LV.Res.HHnew.Thermal.SH.Oil.WH.Elc.Solar.Solar</t>
  </si>
  <si>
    <t>EMI_per_sqm.kgCO2.LV.Res.HHnew.Thermal.SH.Oil.CO</t>
  </si>
  <si>
    <t>EMI_per_sqm.kgCO2.LV.Res.HHnew.Thermal.SH.Oil.CO.LPG.LPG</t>
  </si>
  <si>
    <t>EMI_per_sqm.kgCO2.LV.Res.HHnew.Thermal.SH.Oil.CO.Elc.Elec</t>
  </si>
  <si>
    <t>EMI_per_sqm.kgCO2.LV.Res.HHnew.Thermal.SH.Gas</t>
  </si>
  <si>
    <t>EMI_per_sqm.kgCO2.LV.Res.HHnew.Thermal.SH.Gas.SH</t>
  </si>
  <si>
    <t>EMI_per_sqm.kgCO2.LV.Res.HHnew.Thermal.SH.Gas.SH.Gas</t>
  </si>
  <si>
    <t>EMI_per_sqm.kgCO2.LV.Res.HHnew.Thermal.SH.Gas.SH.Elec</t>
  </si>
  <si>
    <t>EMI_per_sqm.kgCO2.LV.Res.HHnew.Thermal.SH.Gas.SC</t>
  </si>
  <si>
    <t>EMI_per_sqm.kgCO2.LV.Res.HHnew.Thermal.SH.Gas.SC.AC.Elec</t>
  </si>
  <si>
    <t>EMI_per_sqm.kgCO2.LV.Res.HHnew.Thermal.SH.Gas.WH</t>
  </si>
  <si>
    <t>EMI_per_sqm.kgCO2.LV.Res.HHnew.Thermal.SH.Gas.WH.Gas.NoSolar.Gas</t>
  </si>
  <si>
    <t>EMI_per_sqm.kgCO2.LV.Res.HHnew.Thermal.SH.Gas.WH.Gas.Solar</t>
  </si>
  <si>
    <t>EMI_per_sqm.kgCO2.LV.Res.HHnew.Thermal.SH.Gas.WH.Gas.Solar.Gas</t>
  </si>
  <si>
    <t>EMI_per_sqm.kgCO2.LV.Res.HHnew.Thermal.SH.Gas.WH.Gas.Solar.Solar</t>
  </si>
  <si>
    <t>EMI_per_sqm.kgCO2.LV.Res.HHnew.Thermal.SH.Gas.WH.Elc.NoSolar.Elec</t>
  </si>
  <si>
    <t>EMI_per_sqm.kgCO2.LV.Res.HHnew.Thermal.SH.Gas.WH.Elc.Solar</t>
  </si>
  <si>
    <t>EMI_per_sqm.kgCO2.LV.Res.HHnew.Thermal.SH.Gas.WH.Elc.Solar.Elec</t>
  </si>
  <si>
    <t>EMI_per_sqm.kgCO2.LV.Res.HHnew.Thermal.SH.Gas.WH.Elc.Solar.Solar</t>
  </si>
  <si>
    <t>EMI_per_sqm.kgCO2.LV.Res.HHnew.Thermal.SH.Gas.CO</t>
  </si>
  <si>
    <t>EMI_per_sqm.kgCO2.LV.Res.HHnew.Thermal.SH.Gas.CO.Gas.Gas</t>
  </si>
  <si>
    <t>EMI_per_sqm.kgCO2.LV.Res.HHnew.Thermal.SH.Gas.CO.Elc.Elec</t>
  </si>
  <si>
    <t>EMI_per_sqm.kgCO2.LV.Res.HHnew.Thermal.SH.Biomass</t>
  </si>
  <si>
    <t>EMI_per_sqm.kgCO2.LV.Res.HHnew.Thermal.SH.Biomass.SH</t>
  </si>
  <si>
    <t>EMI_per_sqm.kgCO2.LV.Res.HHnew.Thermal.SH.Biomass.SH.Biomass</t>
  </si>
  <si>
    <t>EMI_per_sqm.kgCO2.LV.Res.HHnew.Thermal.SH.Biomass.SH.Elec</t>
  </si>
  <si>
    <t>EMI_per_sqm.kgCO2.LV.Res.HHnew.Thermal.SH.Biomass.SC</t>
  </si>
  <si>
    <t>EMI_per_sqm.kgCO2.LV.Res.HHnew.Thermal.SH.Biomass.SC.AC.Elec</t>
  </si>
  <si>
    <t>EMI_per_sqm.kgCO2.LV.Res.HHnew.Thermal.SH.Biomass.WH</t>
  </si>
  <si>
    <t>EMI_per_sqm.kgCO2.LV.Res.HHnew.Thermal.SH.Biomass.WH.Biomass.NoSolar.Biomass</t>
  </si>
  <si>
    <t>EMI_per_sqm.kgCO2.LV.Res.HHnew.Thermal.SH.Biomass.WH.Biomass.Solar</t>
  </si>
  <si>
    <t>EMI_per_sqm.kgCO2.LV.Res.HHnew.Thermal.SH.Biomass.WH.Biomass.Solar.Biomass</t>
  </si>
  <si>
    <t>EMI_per_sqm.kgCO2.LV.Res.HHnew.Thermal.SH.Biomass.WH.Biomass.Solar.Solar</t>
  </si>
  <si>
    <t>EMI_per_sqm.kgCO2.LV.Res.HHnew.Thermal.SH.Biomass.WH.LPG.NoSolar.LPG</t>
  </si>
  <si>
    <t>EMI_per_sqm.kgCO2.LV.Res.HHnew.Thermal.SH.Biomass.WH.LPG.Solar</t>
  </si>
  <si>
    <t>EMI_per_sqm.kgCO2.LV.Res.HHnew.Thermal.SH.Biomass.WH.LPG.Solar.LPG</t>
  </si>
  <si>
    <t>EMI_per_sqm.kgCO2.LV.Res.HHnew.Thermal.SH.Biomass.WH.LPG.Solar.Solar</t>
  </si>
  <si>
    <t>EMI_per_sqm.kgCO2.LV.Res.HHnew.Thermal.SH.Biomass.WH.Elc.NoSolar.Elec</t>
  </si>
  <si>
    <t>EMI_per_sqm.kgCO2.LV.Res.HHnew.Thermal.SH.Biomass.WH.Elc.Solar</t>
  </si>
  <si>
    <t>EMI_per_sqm.kgCO2.LV.Res.HHnew.Thermal.SH.Biomass.WH.Elc.Solar.Elec</t>
  </si>
  <si>
    <t>EMI_per_sqm.kgCO2.LV.Res.HHnew.Thermal.SH.Biomass.WH.Elc.Solar.Solar</t>
  </si>
  <si>
    <t>EMI_per_sqm.kgCO2.LV.Res.HHnew.Thermal.SH.Biomass.CO</t>
  </si>
  <si>
    <t>EMI_per_sqm.kgCO2.LV.Res.HHnew.Thermal.SH.Biomass.CO.Biomass.Biomass</t>
  </si>
  <si>
    <t>EMI_per_sqm.kgCO2.LV.Res.HHnew.Thermal.SH.Biomass.CO.LPG.LPG</t>
  </si>
  <si>
    <t>EMI_per_sqm.kgCO2.LV.Res.HHnew.Thermal.SH.Biomass.CO.Elc.Elec</t>
  </si>
  <si>
    <t>EMI_per_sqm.kgCO2.LV.Res.HHnew.Thermal.SH.Geo</t>
  </si>
  <si>
    <t>EMI_per_sqm.kgCO2.LV.Res.HHnew.Thermal.SH.Geo.SH</t>
  </si>
  <si>
    <t>EMI_per_sqm.kgCO2.LV.Res.HHnew.Thermal.SH.Geo.SH.Geo</t>
  </si>
  <si>
    <t>EMI_per_sqm.kgCO2.LV.Res.HHnew.Thermal.SH.Geo.SH.Elec</t>
  </si>
  <si>
    <t>EMI_per_sqm.kgCO2.LV.Res.HHnew.Thermal.SH.Geo.SC</t>
  </si>
  <si>
    <t>EMI_per_sqm.kgCO2.LV.Res.HHnew.Thermal.SH.Geo.SC.AC.Elec</t>
  </si>
  <si>
    <t>EMI_per_sqm.kgCO2.LV.Res.HHnew.Thermal.SH.Geo.WH</t>
  </si>
  <si>
    <t>EMI_per_sqm.kgCO2.LV.Res.HHnew.Thermal.SH.Geo.WH.Geo.NoSolar.Geo</t>
  </si>
  <si>
    <t>EMI_per_sqm.kgCO2.LV.Res.HHnew.Thermal.SH.Geo.WH.Geo.Solar</t>
  </si>
  <si>
    <t>EMI_per_sqm.kgCO2.LV.Res.HHnew.Thermal.SH.Geo.WH.Geo.Solar.Geo</t>
  </si>
  <si>
    <t>EMI_per_sqm.kgCO2.LV.Res.HHnew.Thermal.SH.Geo.WH.Geo.Solar.Solar</t>
  </si>
  <si>
    <t>EMI_per_sqm.kgCO2.LV.Res.HHnew.Thermal.SH.Geo.WH.Elc.NoSolar.Elec</t>
  </si>
  <si>
    <t>EMI_per_sqm.kgCO2.LV.Res.HHnew.Thermal.SH.Geo.WH.Elc.Solar</t>
  </si>
  <si>
    <t>EMI_per_sqm.kgCO2.LV.Res.HHnew.Thermal.SH.Geo.WH.Elc.Solar.Elec</t>
  </si>
  <si>
    <t>EMI_per_sqm.kgCO2.LV.Res.HHnew.Thermal.SH.Geo.WH.Elc.Solar.Solar</t>
  </si>
  <si>
    <t>EMI_per_sqm.kgCO2.LV.Res.HHnew.Thermal.SH.Geo.CO</t>
  </si>
  <si>
    <t>EMI_per_sqm.kgCO2.LV.Res.HHnew.Thermal.SH.Geo.CO.LPG.LPG</t>
  </si>
  <si>
    <t>EMI_per_sqm.kgCO2.LV.Res.HHnew.Thermal.SH.Geo.CO.Elc.Elec</t>
  </si>
  <si>
    <t>EMI_per_sqm.kgCO2.LV.Res.HHnew.Thermal.SH.DistrHeat</t>
  </si>
  <si>
    <t>EMI_per_sqm.kgCO2.LV.Res.HHnew.Thermal.SH.DistrHeat.SH</t>
  </si>
  <si>
    <t>EMI_per_sqm.kgCO2.LV.Res.HHnew.Thermal.SH.DistrHeat.SH.Steam_Distr</t>
  </si>
  <si>
    <t>EMI_per_sqm.kgCO2.LV.Res.HHnew.Thermal.SH.DistrHeat.SH.Elec</t>
  </si>
  <si>
    <t>EMI_per_sqm.kgCO2.LV.Res.HHnew.Thermal.SH.DistrHeat.SC</t>
  </si>
  <si>
    <t>EMI_per_sqm.kgCO2.LV.Res.HHnew.Thermal.SH.DistrHeat.SC.AC.Elec</t>
  </si>
  <si>
    <t>EMI_per_sqm.kgCO2.LV.Res.HHnew.Thermal.SH.DistrHeat.WH</t>
  </si>
  <si>
    <t>EMI_per_sqm.kgCO2.LV.Res.HHnew.Thermal.SH.DistrHeat.WH.DistrHeat.NoSolar.Steam_Distr</t>
  </si>
  <si>
    <t>EMI_per_sqm.kgCO2.LV.Res.HHnew.Thermal.SH.DistrHeat.WH.DistrHeat.Solar</t>
  </si>
  <si>
    <t>EMI_per_sqm.kgCO2.LV.Res.HHnew.Thermal.SH.DistrHeat.WH.DistrHeat.Solar.Steam_Distr</t>
  </si>
  <si>
    <t>EMI_per_sqm.kgCO2.LV.Res.HHnew.Thermal.SH.DistrHeat.WH.DistrHeat.Solar.Solar</t>
  </si>
  <si>
    <t>EMI_per_sqm.kgCO2.LV.Res.HHnew.Thermal.SH.DistrHeat.WH.Elc.NoSolar.Elec</t>
  </si>
  <si>
    <t>EMI_per_sqm.kgCO2.LV.Res.HHnew.Thermal.SH.DistrHeat.WH.Elc.Solar</t>
  </si>
  <si>
    <t>EMI_per_sqm.kgCO2.LV.Res.HHnew.Thermal.SH.DistrHeat.WH.Elc.Solar.Elec</t>
  </si>
  <si>
    <t>EMI_per_sqm.kgCO2.LV.Res.HHnew.Thermal.SH.DistrHeat.WH.Elc.Solar.Solar</t>
  </si>
  <si>
    <t>EMI_per_sqm.kgCO2.LV.Res.HHnew.Thermal.SH.DistrHeat.CO</t>
  </si>
  <si>
    <t>EMI_per_sqm.kgCO2.LV.Res.HHnew.Thermal.SH.DistrHeat.CO.LPG.LPG</t>
  </si>
  <si>
    <t>EMI_per_sqm.kgCO2.LV.Res.HHnew.Thermal.SH.DistrHeat.CO.Elc.Elec</t>
  </si>
  <si>
    <t>EMI_per_sqm.kgCO2.LV.Res.HHnew.Thermal.SH.AdvElc</t>
  </si>
  <si>
    <t>EMI_per_sqm.kgCO2.LV.Res.HHnew.Thermal.SH.AdvElc.SH</t>
  </si>
  <si>
    <t>EMI_per_sqm.kgCO2.LV.Res.HHnew.Thermal.SH.AdvElc.SH.Elec</t>
  </si>
  <si>
    <t>EMI_per_sqm.kgCO2.LV.Res.HHnew.Thermal.SH.AdvElc.SC</t>
  </si>
  <si>
    <t>EMI_per_sqm.kgCO2.LV.Res.HHnew.Thermal.SH.AdvElc.SC.AC.Elec</t>
  </si>
  <si>
    <t>EMI_per_sqm.kgCO2.LV.Res.HHnew.Thermal.SH.AdvElc.WH</t>
  </si>
  <si>
    <t>EMI_per_sqm.kgCO2.LV.Res.HHnew.Thermal.SH.AdvElc.WH.LPG.NoSolar.LPG</t>
  </si>
  <si>
    <t>EMI_per_sqm.kgCO2.LV.Res.HHnew.Thermal.SH.AdvElc.WH.LPG.Solar</t>
  </si>
  <si>
    <t>EMI_per_sqm.kgCO2.LV.Res.HHnew.Thermal.SH.AdvElc.WH.LPG.Solar.LPG</t>
  </si>
  <si>
    <t>EMI_per_sqm.kgCO2.LV.Res.HHnew.Thermal.SH.AdvElc.WH.LPG.Solar.Solar</t>
  </si>
  <si>
    <t>EMI_per_sqm.kgCO2.LV.Res.HHnew.Thermal.SH.AdvElc.WH.Elc.NoSolar.Elec</t>
  </si>
  <si>
    <t>EMI_per_sqm.kgCO2.LV.Res.HHnew.Thermal.SH.AdvElc.WH.Elc.Solar</t>
  </si>
  <si>
    <t>EMI_per_sqm.kgCO2.LV.Res.HHnew.Thermal.SH.AdvElc.WH.Elc.Solar.Elec</t>
  </si>
  <si>
    <t>EMI_per_sqm.kgCO2.LV.Res.HHnew.Thermal.SH.AdvElc.WH.Elc.Solar.Solar</t>
  </si>
  <si>
    <t>EMI_per_sqm.kgCO2.LV.Res.HHnew.Thermal.SH.AdvElc.CO</t>
  </si>
  <si>
    <t>EMI_per_sqm.kgCO2.LV.Res.HHnew.Thermal.SH.AdvElc.CO.LPG.LPG</t>
  </si>
  <si>
    <t>EMI_per_sqm.kgCO2.LV.Res.HHnew.Thermal.SH.AdvElc.CO.Elc.Elec</t>
  </si>
  <si>
    <t>EMI_per_sqm.kgCO2.LV.Res.HHnew.Thermal.SH.ConvElc</t>
  </si>
  <si>
    <t>EMI_per_sqm.kgCO2.LV.Res.HHnew.Thermal.SH.ConvElc.SH</t>
  </si>
  <si>
    <t>EMI_per_sqm.kgCO2.LV.Res.HHnew.Thermal.SH.ConvElc.SH.Elec</t>
  </si>
  <si>
    <t>EMI_per_sqm.kgCO2.LV.Res.HHnew.Thermal.SH.ConvElc.SC</t>
  </si>
  <si>
    <t>EMI_per_sqm.kgCO2.LV.Res.HHnew.Thermal.SH.ConvElc.SC.AC.Elec</t>
  </si>
  <si>
    <t>EMI_per_sqm.kgCO2.LV.Res.HHnew.Thermal.SH.ConvElc.WH</t>
  </si>
  <si>
    <t>EMI_per_sqm.kgCO2.LV.Res.HHnew.Thermal.SH.ConvElc.WH.LPG.NoSolar.LPG</t>
  </si>
  <si>
    <t>EMI_per_sqm.kgCO2.LV.Res.HHnew.Thermal.SH.ConvElc.WH.LPG.Solar</t>
  </si>
  <si>
    <t>EMI_per_sqm.kgCO2.LV.Res.HHnew.Thermal.SH.ConvElc.WH.LPG.Solar.LPG</t>
  </si>
  <si>
    <t>EMI_per_sqm.kgCO2.LV.Res.HHnew.Thermal.SH.ConvElc.WH.LPG.Solar.Solar</t>
  </si>
  <si>
    <t>EMI_per_sqm.kgCO2.LV.Res.HHnew.Thermal.SH.ConvElc.WH.Elc.NoSolar.Elec</t>
  </si>
  <si>
    <t>EMI_per_sqm.kgCO2.LV.Res.HHnew.Thermal.SH.ConvElc.WH.Elc.Solar</t>
  </si>
  <si>
    <t>EMI_per_sqm.kgCO2.LV.Res.HHnew.Thermal.SH.ConvElc.WH.Elc.Solar.Elec</t>
  </si>
  <si>
    <t>EMI_per_sqm.kgCO2.LV.Res.HHnew.Thermal.SH.ConvElc.WH.Elc.Solar.Solar</t>
  </si>
  <si>
    <t>EMI_per_sqm.kgCO2.LV.Res.HHnew.Thermal.SH.ConvElc.CO</t>
  </si>
  <si>
    <t>EMI_per_sqm.kgCO2.LV.Res.HHnew.Thermal.SH.ConvElc.CO.LPG.LPG</t>
  </si>
  <si>
    <t>EMI_per_sqm.kgCO2.LV.Res.HHnew.Thermal.SH.ConvElc.CO.Elc.Elec</t>
  </si>
  <si>
    <t>LV - Household type: Solids</t>
  </si>
  <si>
    <t>LV - Household type: LPG</t>
  </si>
  <si>
    <t>LV - Household type: Diesel oil</t>
  </si>
  <si>
    <t>LV - Household type: Gas</t>
  </si>
  <si>
    <t>LV - Household type: Biomass</t>
  </si>
  <si>
    <t>LV - Household type: Geothermal</t>
  </si>
  <si>
    <t>LV - Household type: Distributed heat</t>
  </si>
  <si>
    <t>LV - Household type: Advanced electric heating</t>
  </si>
  <si>
    <t>LV - Household type: Conventional electric heating</t>
  </si>
  <si>
    <t>LV - Residential / specific electric uses</t>
  </si>
  <si>
    <t>LV - Refrigerators and freezers</t>
  </si>
  <si>
    <t>LV - Washing machines</t>
  </si>
  <si>
    <t>LV - Clothes dryers</t>
  </si>
  <si>
    <t>LV - Dishwashers</t>
  </si>
  <si>
    <t>LV - TV and multimedia</t>
  </si>
  <si>
    <t>LV - ICT equipment</t>
  </si>
  <si>
    <t>LV - Lighting</t>
  </si>
  <si>
    <t>LV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</si>
</sst>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45432.787106481483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8319.7831978319773</v>
      </c>
      <c r="C3" s="182">
        <v>8746.0107183717719</v>
      </c>
      <c r="D3" s="182">
        <v>9284.1487975358359</v>
      </c>
      <c r="E3" s="182">
        <v>10033.643932464071</v>
      </c>
      <c r="F3" s="182">
        <v>11060.006045949214</v>
      </c>
      <c r="G3" s="182">
        <v>12206.775212356326</v>
      </c>
      <c r="H3" s="182">
        <v>14456.881766885303</v>
      </c>
      <c r="I3" s="182">
        <v>16088.596998030915</v>
      </c>
      <c r="J3" s="182">
        <v>14759.317013131955</v>
      </c>
      <c r="K3" s="182">
        <v>12441.942600058683</v>
      </c>
      <c r="L3" s="182">
        <v>12704.358911278599</v>
      </c>
      <c r="M3" s="182">
        <v>12695.612038309435</v>
      </c>
      <c r="N3" s="182">
        <v>13410.903254927531</v>
      </c>
      <c r="O3" s="182">
        <v>14282.78626759502</v>
      </c>
      <c r="P3" s="182">
        <v>14387.044196424134</v>
      </c>
      <c r="Q3" s="182">
        <v>14709.9</v>
      </c>
      <c r="R3" s="182">
        <v>15223.735985604966</v>
      </c>
      <c r="S3" s="182">
        <v>15669.280032164499</v>
      </c>
      <c r="T3" s="182">
        <v>16144.18315106804</v>
      </c>
      <c r="U3" s="182">
        <v>16147.674429063565</v>
      </c>
      <c r="V3" s="182">
        <v>15450.119245826399</v>
      </c>
      <c r="W3" s="182">
        <v>16575.59404647924</v>
      </c>
      <c r="DA3" s="210" t="s">
        <v>221</v>
      </c>
    </row>
    <row r="4" spans="1:105" ht="12" customHeight="1" x14ac:dyDescent="0.25">
      <c r="A4" s="183" t="s">
        <v>90</v>
      </c>
      <c r="B4" s="36">
        <v>2381715</v>
      </c>
      <c r="C4" s="36">
        <v>2353384</v>
      </c>
      <c r="D4" s="36">
        <v>2320956</v>
      </c>
      <c r="E4" s="36">
        <v>2299390</v>
      </c>
      <c r="F4" s="36">
        <v>2276520</v>
      </c>
      <c r="G4" s="36">
        <v>2249724</v>
      </c>
      <c r="H4" s="36">
        <v>2227874</v>
      </c>
      <c r="I4" s="36">
        <v>2208840</v>
      </c>
      <c r="J4" s="36">
        <v>2191810</v>
      </c>
      <c r="K4" s="36">
        <v>2162834</v>
      </c>
      <c r="L4" s="36">
        <v>2120504</v>
      </c>
      <c r="M4" s="36">
        <v>2074605</v>
      </c>
      <c r="N4" s="36">
        <v>2044813</v>
      </c>
      <c r="O4" s="36">
        <v>2023825</v>
      </c>
      <c r="P4" s="36">
        <v>2001468</v>
      </c>
      <c r="Q4" s="36">
        <v>1986096</v>
      </c>
      <c r="R4" s="36">
        <v>1968957</v>
      </c>
      <c r="S4" s="36">
        <v>1950116</v>
      </c>
      <c r="T4" s="36">
        <v>1934379</v>
      </c>
      <c r="U4" s="36">
        <v>1919968</v>
      </c>
      <c r="V4" s="36">
        <v>1907675</v>
      </c>
      <c r="W4" s="36">
        <v>1893223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873917</v>
      </c>
      <c r="C6" s="35">
        <v>874452</v>
      </c>
      <c r="D6" s="35">
        <v>873459</v>
      </c>
      <c r="E6" s="35">
        <v>876581</v>
      </c>
      <c r="F6" s="35">
        <v>879282</v>
      </c>
      <c r="G6" s="35">
        <v>880518</v>
      </c>
      <c r="H6" s="35">
        <v>865194</v>
      </c>
      <c r="I6" s="35">
        <v>858802</v>
      </c>
      <c r="J6" s="35">
        <v>861899</v>
      </c>
      <c r="K6" s="35">
        <v>873872</v>
      </c>
      <c r="L6" s="35">
        <v>860944</v>
      </c>
      <c r="M6" s="35">
        <v>859050</v>
      </c>
      <c r="N6" s="35">
        <v>853428</v>
      </c>
      <c r="O6" s="35">
        <v>848208</v>
      </c>
      <c r="P6" s="35">
        <v>849520</v>
      </c>
      <c r="Q6" s="35">
        <v>830308</v>
      </c>
      <c r="R6" s="35">
        <v>827293</v>
      </c>
      <c r="S6" s="35">
        <v>843111</v>
      </c>
      <c r="T6" s="35">
        <v>851025</v>
      </c>
      <c r="U6" s="35">
        <v>856364</v>
      </c>
      <c r="V6" s="35">
        <v>837067</v>
      </c>
      <c r="W6" s="35">
        <v>836969</v>
      </c>
      <c r="DA6" s="59" t="s">
        <v>223</v>
      </c>
    </row>
    <row r="7" spans="1:105" ht="12" customHeight="1" x14ac:dyDescent="0.25">
      <c r="A7" s="185" t="s">
        <v>187</v>
      </c>
      <c r="B7" s="114">
        <v>56898.64782372897</v>
      </c>
      <c r="C7" s="114">
        <v>56883.777252304782</v>
      </c>
      <c r="D7" s="114">
        <v>56823.717736593215</v>
      </c>
      <c r="E7" s="114">
        <v>57070.133748305612</v>
      </c>
      <c r="F7" s="114">
        <v>57329.934929211209</v>
      </c>
      <c r="G7" s="114">
        <v>57504.093908651856</v>
      </c>
      <c r="H7" s="114">
        <v>56607.988303902188</v>
      </c>
      <c r="I7" s="114">
        <v>56310.261515978549</v>
      </c>
      <c r="J7" s="114">
        <v>56678.692461161285</v>
      </c>
      <c r="K7" s="114">
        <v>57726.484210535578</v>
      </c>
      <c r="L7" s="114">
        <v>57077.591644000298</v>
      </c>
      <c r="M7" s="114">
        <v>57167.618021672904</v>
      </c>
      <c r="N7" s="114">
        <v>57028.560274977484</v>
      </c>
      <c r="O7" s="114">
        <v>56938.187793866018</v>
      </c>
      <c r="P7" s="114">
        <v>57307.274213893099</v>
      </c>
      <c r="Q7" s="114">
        <v>56346.115328400643</v>
      </c>
      <c r="R7" s="114">
        <v>56454.664273693539</v>
      </c>
      <c r="S7" s="114">
        <v>58073.307543402392</v>
      </c>
      <c r="T7" s="114">
        <v>59079.981755879569</v>
      </c>
      <c r="U7" s="114">
        <v>59898.605384673545</v>
      </c>
      <c r="V7" s="114">
        <v>59030.81177400404</v>
      </c>
      <c r="W7" s="114">
        <v>59433.1375932644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20859</v>
      </c>
      <c r="D8" s="138">
        <v>20336</v>
      </c>
      <c r="E8" s="138">
        <v>23435</v>
      </c>
      <c r="F8" s="138">
        <v>23087</v>
      </c>
      <c r="G8" s="138">
        <v>21684</v>
      </c>
      <c r="H8" s="138">
        <v>20477</v>
      </c>
      <c r="I8" s="138">
        <v>20121</v>
      </c>
      <c r="J8" s="138">
        <v>23069</v>
      </c>
      <c r="K8" s="138">
        <v>32017</v>
      </c>
      <c r="L8" s="138">
        <v>20323</v>
      </c>
      <c r="M8" s="138">
        <v>20022</v>
      </c>
      <c r="N8" s="138">
        <v>19978</v>
      </c>
      <c r="O8" s="138">
        <v>19847</v>
      </c>
      <c r="P8" s="138">
        <v>21038</v>
      </c>
      <c r="Q8" s="138">
        <v>19756</v>
      </c>
      <c r="R8" s="138">
        <v>19309</v>
      </c>
      <c r="S8" s="138">
        <v>35057</v>
      </c>
      <c r="T8" s="138">
        <v>27521</v>
      </c>
      <c r="U8" s="138">
        <v>25130</v>
      </c>
      <c r="V8" s="138">
        <v>19915</v>
      </c>
      <c r="W8" s="138">
        <v>19467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1308.3765085267316</v>
      </c>
      <c r="D9" s="39">
        <v>1328.6207129970142</v>
      </c>
      <c r="E9" s="39">
        <v>1568.9469079455723</v>
      </c>
      <c r="F9" s="39">
        <v>1587.0849327201754</v>
      </c>
      <c r="G9" s="39">
        <v>1505.4794031188799</v>
      </c>
      <c r="H9" s="39">
        <v>1434.8119660692089</v>
      </c>
      <c r="I9" s="39">
        <v>1428.4712946751986</v>
      </c>
      <c r="J9" s="39">
        <v>1668.7601461657998</v>
      </c>
      <c r="K9" s="39">
        <v>2352.8086983280537</v>
      </c>
      <c r="L9" s="39">
        <v>1516.0005969880444</v>
      </c>
      <c r="M9" s="39">
        <v>1516.924773864512</v>
      </c>
      <c r="N9" s="39">
        <v>1527.6970873305368</v>
      </c>
      <c r="O9" s="39">
        <v>1541.6799964091826</v>
      </c>
      <c r="P9" s="39">
        <v>1653.3991487769201</v>
      </c>
      <c r="Q9" s="39">
        <v>1575.9544884264321</v>
      </c>
      <c r="R9" s="39">
        <v>1562.0112466520925</v>
      </c>
      <c r="S9" s="39">
        <v>2871.2485920457857</v>
      </c>
      <c r="T9" s="39">
        <v>2283.2391355532309</v>
      </c>
      <c r="U9" s="39">
        <v>2107.1683522395933</v>
      </c>
      <c r="V9" s="39">
        <v>1685.2060202611883</v>
      </c>
      <c r="W9" s="39">
        <v>1676.1562226868411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3732.08</v>
      </c>
      <c r="C11" s="41">
        <v>4180.03</v>
      </c>
      <c r="D11" s="41">
        <v>4057.45</v>
      </c>
      <c r="E11" s="41">
        <v>4244.78</v>
      </c>
      <c r="F11" s="41">
        <v>4206.53</v>
      </c>
      <c r="G11" s="41">
        <v>4181.3</v>
      </c>
      <c r="H11" s="41">
        <v>4013.78</v>
      </c>
      <c r="I11" s="41">
        <v>3900.67</v>
      </c>
      <c r="J11" s="41">
        <v>3727.95</v>
      </c>
      <c r="K11" s="41">
        <v>4150.4399999999996</v>
      </c>
      <c r="L11" s="41">
        <v>4635.9799999999996</v>
      </c>
      <c r="M11" s="41">
        <v>3937.92</v>
      </c>
      <c r="N11" s="41">
        <v>4322.0200000000004</v>
      </c>
      <c r="O11" s="41">
        <v>4036.79</v>
      </c>
      <c r="P11" s="41">
        <v>3939.85</v>
      </c>
      <c r="Q11" s="41">
        <v>3657.39</v>
      </c>
      <c r="R11" s="41">
        <v>4002.81</v>
      </c>
      <c r="S11" s="41">
        <v>3997.38</v>
      </c>
      <c r="T11" s="41">
        <v>3862.19</v>
      </c>
      <c r="U11" s="41">
        <v>3622.92</v>
      </c>
      <c r="V11" s="41">
        <v>3403.51</v>
      </c>
      <c r="W11" s="41">
        <v>4143.7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3991.1319047619045</v>
      </c>
      <c r="C12" s="187">
        <f t="shared" ref="C12:W12" si="0">AVERAGE($B11:$V11)</f>
        <v>3991.1319047619045</v>
      </c>
      <c r="D12" s="187">
        <f t="shared" si="0"/>
        <v>3991.1319047619045</v>
      </c>
      <c r="E12" s="187">
        <f t="shared" si="0"/>
        <v>3991.1319047619045</v>
      </c>
      <c r="F12" s="187">
        <f t="shared" si="0"/>
        <v>3991.1319047619045</v>
      </c>
      <c r="G12" s="187">
        <f t="shared" si="0"/>
        <v>3991.1319047619045</v>
      </c>
      <c r="H12" s="187">
        <f t="shared" si="0"/>
        <v>3991.1319047619045</v>
      </c>
      <c r="I12" s="187">
        <f t="shared" si="0"/>
        <v>3991.1319047619045</v>
      </c>
      <c r="J12" s="187">
        <f t="shared" si="0"/>
        <v>3991.1319047619045</v>
      </c>
      <c r="K12" s="187">
        <f t="shared" si="0"/>
        <v>3991.1319047619045</v>
      </c>
      <c r="L12" s="187">
        <f t="shared" si="0"/>
        <v>3991.1319047619045</v>
      </c>
      <c r="M12" s="187">
        <f t="shared" si="0"/>
        <v>3991.1319047619045</v>
      </c>
      <c r="N12" s="187">
        <f t="shared" si="0"/>
        <v>3991.1319047619045</v>
      </c>
      <c r="O12" s="187">
        <f t="shared" si="0"/>
        <v>3991.1319047619045</v>
      </c>
      <c r="P12" s="187">
        <f t="shared" si="0"/>
        <v>3991.1319047619045</v>
      </c>
      <c r="Q12" s="187">
        <f t="shared" si="0"/>
        <v>3991.1319047619045</v>
      </c>
      <c r="R12" s="187">
        <f t="shared" si="0"/>
        <v>3991.1319047619045</v>
      </c>
      <c r="S12" s="187">
        <f t="shared" si="0"/>
        <v>3991.1319047619045</v>
      </c>
      <c r="T12" s="187">
        <f t="shared" si="0"/>
        <v>3991.1319047619045</v>
      </c>
      <c r="U12" s="187">
        <f t="shared" si="0"/>
        <v>3991.1319047619045</v>
      </c>
      <c r="V12" s="187">
        <f t="shared" si="0"/>
        <v>3991.1319047619045</v>
      </c>
      <c r="W12" s="187">
        <f t="shared" si="0"/>
        <v>3991.1319047619045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0.935093123719408</v>
      </c>
      <c r="C13" s="189">
        <f t="shared" si="1"/>
        <v>1.04732945433668</v>
      </c>
      <c r="D13" s="189">
        <f t="shared" si="1"/>
        <v>1.0166163626812157</v>
      </c>
      <c r="E13" s="189">
        <f t="shared" si="1"/>
        <v>1.0635529221510975</v>
      </c>
      <c r="F13" s="189">
        <f t="shared" si="1"/>
        <v>1.0539691747549358</v>
      </c>
      <c r="G13" s="189">
        <f t="shared" si="1"/>
        <v>1.0476476598057813</v>
      </c>
      <c r="H13" s="189">
        <f t="shared" si="1"/>
        <v>1.0056746045429052</v>
      </c>
      <c r="I13" s="189">
        <f t="shared" si="1"/>
        <v>0.97733427335388934</v>
      </c>
      <c r="J13" s="189">
        <f t="shared" si="1"/>
        <v>0.9340583295561099</v>
      </c>
      <c r="K13" s="189">
        <f t="shared" si="1"/>
        <v>1.0399155174621066</v>
      </c>
      <c r="L13" s="189">
        <f t="shared" si="1"/>
        <v>1.1615702288538028</v>
      </c>
      <c r="M13" s="189">
        <f t="shared" si="1"/>
        <v>0.98666746526256977</v>
      </c>
      <c r="N13" s="189">
        <f t="shared" si="1"/>
        <v>1.0829058280041575</v>
      </c>
      <c r="O13" s="189">
        <f t="shared" si="1"/>
        <v>1.011439886309851</v>
      </c>
      <c r="P13" s="189">
        <f t="shared" si="1"/>
        <v>0.9871510373534087</v>
      </c>
      <c r="Q13" s="189">
        <f t="shared" si="1"/>
        <v>0.91637913435942575</v>
      </c>
      <c r="R13" s="189">
        <f t="shared" ref="R13:V13" si="2">R11/R12</f>
        <v>1.0029260108452347</v>
      </c>
      <c r="S13" s="189">
        <f t="shared" si="2"/>
        <v>1.0015654945482109</v>
      </c>
      <c r="T13" s="189">
        <f t="shared" si="2"/>
        <v>0.96769289819560689</v>
      </c>
      <c r="U13" s="189">
        <f t="shared" si="2"/>
        <v>0.90774248670594349</v>
      </c>
      <c r="V13" s="189">
        <f t="shared" si="2"/>
        <v>0.85276810719765983</v>
      </c>
      <c r="W13" s="189">
        <f t="shared" ref="W13" si="3">W11/W12</f>
        <v>1.0382267734764825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2.7253331838149388</v>
      </c>
      <c r="C17" s="14">
        <f t="shared" si="4"/>
        <v>2.6912672164967315</v>
      </c>
      <c r="D17" s="14">
        <f t="shared" si="4"/>
        <v>2.6572008531596789</v>
      </c>
      <c r="E17" s="14">
        <f t="shared" si="4"/>
        <v>2.6231346561241917</v>
      </c>
      <c r="F17" s="14">
        <f t="shared" si="4"/>
        <v>2.5890669887476374</v>
      </c>
      <c r="G17" s="14">
        <f t="shared" si="4"/>
        <v>2.5550005792045138</v>
      </c>
      <c r="H17" s="14">
        <f t="shared" si="4"/>
        <v>2.5749993643044218</v>
      </c>
      <c r="I17" s="14">
        <f t="shared" si="4"/>
        <v>2.5720014625024161</v>
      </c>
      <c r="J17" s="14">
        <f t="shared" si="4"/>
        <v>2.5430009780728366</v>
      </c>
      <c r="K17" s="14">
        <f t="shared" si="4"/>
        <v>2.4750009154658805</v>
      </c>
      <c r="L17" s="14">
        <f t="shared" si="4"/>
        <v>2.462998754855136</v>
      </c>
      <c r="M17" s="14">
        <f t="shared" si="4"/>
        <v>2.4149991269425528</v>
      </c>
      <c r="N17" s="14">
        <f t="shared" si="4"/>
        <v>2.3959994281884351</v>
      </c>
      <c r="O17" s="14">
        <f t="shared" si="4"/>
        <v>2.3860008394167469</v>
      </c>
      <c r="P17" s="14">
        <f t="shared" si="4"/>
        <v>2.3559986816084377</v>
      </c>
      <c r="Q17" s="14">
        <f t="shared" si="4"/>
        <v>2.3919991135819481</v>
      </c>
      <c r="R17" s="14">
        <f t="shared" ref="R17:V17" si="5">R4/R6</f>
        <v>2.3799995890210601</v>
      </c>
      <c r="S17" s="14">
        <f t="shared" si="5"/>
        <v>2.3130003048234458</v>
      </c>
      <c r="T17" s="14">
        <f t="shared" si="5"/>
        <v>2.2729990305807704</v>
      </c>
      <c r="U17" s="14">
        <f t="shared" si="5"/>
        <v>2.2419998972399586</v>
      </c>
      <c r="V17" s="14">
        <f t="shared" si="5"/>
        <v>2.2789991721092817</v>
      </c>
      <c r="W17" s="14">
        <f t="shared" ref="W17" si="6">W4/W6</f>
        <v>2.2619989509766789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23.88978018937151</v>
      </c>
      <c r="C18" s="94">
        <f t="shared" si="7"/>
        <v>24.171056339426453</v>
      </c>
      <c r="D18" s="94">
        <f t="shared" si="7"/>
        <v>24.48289314256419</v>
      </c>
      <c r="E18" s="94">
        <f t="shared" si="7"/>
        <v>24.81968424160565</v>
      </c>
      <c r="F18" s="94">
        <f t="shared" si="7"/>
        <v>25.183145735249944</v>
      </c>
      <c r="G18" s="94">
        <f t="shared" si="7"/>
        <v>25.560510493132426</v>
      </c>
      <c r="H18" s="94">
        <f t="shared" si="7"/>
        <v>25.408972098019092</v>
      </c>
      <c r="I18" s="94">
        <f t="shared" si="7"/>
        <v>25.493137355344231</v>
      </c>
      <c r="J18" s="94">
        <f t="shared" si="7"/>
        <v>25.859309183351332</v>
      </c>
      <c r="K18" s="94">
        <f t="shared" si="7"/>
        <v>26.690205633227322</v>
      </c>
      <c r="L18" s="94">
        <f t="shared" si="7"/>
        <v>26.916993150685073</v>
      </c>
      <c r="M18" s="94">
        <f t="shared" si="7"/>
        <v>27.555904869444017</v>
      </c>
      <c r="N18" s="94">
        <f t="shared" si="7"/>
        <v>27.889376815864082</v>
      </c>
      <c r="O18" s="94">
        <f t="shared" si="7"/>
        <v>28.133948238541382</v>
      </c>
      <c r="P18" s="94">
        <f t="shared" si="7"/>
        <v>28.632620763306285</v>
      </c>
      <c r="Q18" s="94">
        <f t="shared" si="7"/>
        <v>28.370287905720893</v>
      </c>
      <c r="R18" s="94">
        <f t="shared" ref="R18:V18" si="8">R7*1000/R4</f>
        <v>28.672370332969962</v>
      </c>
      <c r="S18" s="94">
        <f t="shared" si="8"/>
        <v>29.779411862372488</v>
      </c>
      <c r="T18" s="94">
        <f t="shared" si="8"/>
        <v>30.542092193866644</v>
      </c>
      <c r="U18" s="94">
        <f t="shared" si="8"/>
        <v>31.197710266355244</v>
      </c>
      <c r="V18" s="94">
        <f t="shared" si="8"/>
        <v>30.943851428573549</v>
      </c>
      <c r="W18" s="94">
        <f t="shared" ref="W18" si="9">W7*1000/W4</f>
        <v>31.392571077609137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65.107610704138921</v>
      </c>
      <c r="C19" s="15">
        <f t="shared" si="10"/>
        <v>65.050771514393915</v>
      </c>
      <c r="D19" s="15">
        <f t="shared" si="10"/>
        <v>65.055964546238826</v>
      </c>
      <c r="E19" s="15">
        <f t="shared" si="10"/>
        <v>65.105373888215254</v>
      </c>
      <c r="F19" s="15">
        <f t="shared" si="10"/>
        <v>65.200851295956483</v>
      </c>
      <c r="G19" s="15">
        <f t="shared" si="10"/>
        <v>65.3071191147164</v>
      </c>
      <c r="H19" s="15">
        <f t="shared" si="10"/>
        <v>65.428087000027958</v>
      </c>
      <c r="I19" s="15">
        <f t="shared" si="10"/>
        <v>65.568386561720345</v>
      </c>
      <c r="J19" s="15">
        <f t="shared" si="10"/>
        <v>65.760248545550326</v>
      </c>
      <c r="K19" s="15">
        <f t="shared" si="10"/>
        <v>66.058283376210227</v>
      </c>
      <c r="L19" s="15">
        <f t="shared" si="10"/>
        <v>66.296520614581553</v>
      </c>
      <c r="M19" s="15">
        <f t="shared" si="10"/>
        <v>66.547486201819339</v>
      </c>
      <c r="N19" s="15">
        <f t="shared" si="10"/>
        <v>66.822930903342154</v>
      </c>
      <c r="O19" s="15">
        <f t="shared" si="10"/>
        <v>67.127624113267046</v>
      </c>
      <c r="P19" s="15">
        <f t="shared" si="10"/>
        <v>67.458416769343984</v>
      </c>
      <c r="Q19" s="15">
        <f t="shared" si="10"/>
        <v>67.861703522549035</v>
      </c>
      <c r="R19" s="15">
        <f t="shared" ref="R19:V19" si="11">R7*1000/R6</f>
        <v>68.240229608728157</v>
      </c>
      <c r="S19" s="15">
        <f t="shared" si="11"/>
        <v>68.879788715130502</v>
      </c>
      <c r="T19" s="15">
        <f t="shared" si="11"/>
        <v>69.42214594856739</v>
      </c>
      <c r="U19" s="15">
        <f t="shared" si="11"/>
        <v>69.945263211290467</v>
      </c>
      <c r="V19" s="15">
        <f t="shared" si="11"/>
        <v>70.521011787591718</v>
      </c>
      <c r="W19" s="15">
        <f t="shared" ref="W19" si="12">W7*1000/W6</f>
        <v>71.009962846012698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23.306788369727464</v>
      </c>
      <c r="D20" s="4">
        <f t="shared" si="13"/>
        <v>24.587314836078683</v>
      </c>
      <c r="E20" s="4">
        <f t="shared" si="13"/>
        <v>25.522470146982929</v>
      </c>
      <c r="F20" s="4">
        <f t="shared" si="13"/>
        <v>26.551519389319743</v>
      </c>
      <c r="G20" s="4">
        <f t="shared" si="13"/>
        <v>27.173427210392173</v>
      </c>
      <c r="H20" s="4">
        <f t="shared" si="13"/>
        <v>27.211440546543489</v>
      </c>
      <c r="I20" s="4">
        <f t="shared" si="13"/>
        <v>27.602647884106993</v>
      </c>
      <c r="J20" s="4">
        <f t="shared" si="13"/>
        <v>28.445830835519274</v>
      </c>
      <c r="K20" s="4">
        <f t="shared" si="13"/>
        <v>29.691395992081851</v>
      </c>
      <c r="L20" s="4">
        <f t="shared" si="13"/>
        <v>30.286379705620202</v>
      </c>
      <c r="M20" s="4">
        <f t="shared" si="13"/>
        <v>31.371812378122517</v>
      </c>
      <c r="N20" s="4">
        <f t="shared" si="13"/>
        <v>31.915270652464461</v>
      </c>
      <c r="O20" s="4">
        <f t="shared" si="13"/>
        <v>32.5558302665046</v>
      </c>
      <c r="P20" s="4">
        <f t="shared" si="13"/>
        <v>33.357862625842067</v>
      </c>
      <c r="Q20" s="4">
        <f t="shared" si="13"/>
        <v>33.349063263235607</v>
      </c>
      <c r="R20" s="4">
        <f t="shared" ref="R20:V20" si="14">IF(SUM(R21)=0,"",R21/R17)</f>
        <v>33.989712560141882</v>
      </c>
      <c r="S20" s="4">
        <f t="shared" si="14"/>
        <v>35.409545842986468</v>
      </c>
      <c r="T20" s="4">
        <f t="shared" si="14"/>
        <v>36.499586043261935</v>
      </c>
      <c r="U20" s="4">
        <f t="shared" si="14"/>
        <v>37.399961747880738</v>
      </c>
      <c r="V20" s="4">
        <f t="shared" si="14"/>
        <v>37.130305607630362</v>
      </c>
      <c r="W20" s="4">
        <f t="shared" ref="W20" si="15">IF(SUM(W21)=0,"",W21/W17)</f>
        <v>38.064757348775423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62.72479546127483</v>
      </c>
      <c r="D21" s="3">
        <f t="shared" si="16"/>
        <v>65.333433959333902</v>
      </c>
      <c r="E21" s="3">
        <f t="shared" si="16"/>
        <v>66.948875952446016</v>
      </c>
      <c r="F21" s="3">
        <f t="shared" si="16"/>
        <v>68.743662351980575</v>
      </c>
      <c r="G21" s="3">
        <f t="shared" si="16"/>
        <v>69.428122261523697</v>
      </c>
      <c r="H21" s="3">
        <f t="shared" si="16"/>
        <v>70.069442109157052</v>
      </c>
      <c r="I21" s="3">
        <f t="shared" si="16"/>
        <v>70.994050726862412</v>
      </c>
      <c r="J21" s="3">
        <f t="shared" si="16"/>
        <v>72.33777563681997</v>
      </c>
      <c r="K21" s="3">
        <f t="shared" si="16"/>
        <v>73.486232261862554</v>
      </c>
      <c r="L21" s="3">
        <f t="shared" si="16"/>
        <v>74.595315504012419</v>
      </c>
      <c r="M21" s="3">
        <f t="shared" si="16"/>
        <v>75.76289950377145</v>
      </c>
      <c r="N21" s="3">
        <f t="shared" si="16"/>
        <v>76.468970233783992</v>
      </c>
      <c r="O21" s="3">
        <f t="shared" si="16"/>
        <v>77.678238343789118</v>
      </c>
      <c r="P21" s="3">
        <f t="shared" si="16"/>
        <v>78.59108036775929</v>
      </c>
      <c r="Q21" s="3">
        <f t="shared" si="16"/>
        <v>79.770929764447871</v>
      </c>
      <c r="R21" s="3">
        <f t="shared" ref="R21:V21" si="17">IF(SUM(R9)=0,"",R9*1000/R8)</f>
        <v>80.895501924081643</v>
      </c>
      <c r="S21" s="3">
        <f t="shared" si="17"/>
        <v>81.902290328487481</v>
      </c>
      <c r="T21" s="3">
        <f t="shared" si="17"/>
        <v>82.963523692933791</v>
      </c>
      <c r="U21" s="3">
        <f t="shared" si="17"/>
        <v>83.850710395527003</v>
      </c>
      <c r="V21" s="3">
        <f t="shared" si="17"/>
        <v>84.619935739954215</v>
      </c>
      <c r="W21" s="3">
        <f t="shared" ref="W21" si="18">IF(SUM(W9)=0,"",W9*1000/W8)</f>
        <v>86.10244119211184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3493.1900743086294</v>
      </c>
      <c r="C22" s="13">
        <f t="shared" si="19"/>
        <v>3716.355137271169</v>
      </c>
      <c r="D22" s="13">
        <f t="shared" si="19"/>
        <v>4000.1399412724045</v>
      </c>
      <c r="E22" s="13">
        <f t="shared" si="19"/>
        <v>4363.6111892563122</v>
      </c>
      <c r="F22" s="13">
        <f t="shared" si="19"/>
        <v>4858.2951372925409</v>
      </c>
      <c r="G22" s="13">
        <f t="shared" si="19"/>
        <v>5425.8990046584941</v>
      </c>
      <c r="H22" s="13">
        <f t="shared" si="19"/>
        <v>6489.0930846561805</v>
      </c>
      <c r="I22" s="13">
        <f t="shared" si="19"/>
        <v>7283.7312788752988</v>
      </c>
      <c r="J22" s="13">
        <f t="shared" si="19"/>
        <v>6733.8487428800645</v>
      </c>
      <c r="K22" s="13">
        <f t="shared" si="19"/>
        <v>5752.6109724827165</v>
      </c>
      <c r="L22" s="13">
        <f t="shared" si="19"/>
        <v>5991.1978054644551</v>
      </c>
      <c r="M22" s="13">
        <f t="shared" si="19"/>
        <v>6119.532170369509</v>
      </c>
      <c r="N22" s="13">
        <f t="shared" si="19"/>
        <v>6558.4986279564591</v>
      </c>
      <c r="O22" s="13">
        <f t="shared" si="19"/>
        <v>7057.3227762257211</v>
      </c>
      <c r="P22" s="13">
        <f t="shared" si="19"/>
        <v>7188.2459257026021</v>
      </c>
      <c r="Q22" s="13">
        <f t="shared" si="19"/>
        <v>7406.4395678758729</v>
      </c>
      <c r="R22" s="13">
        <f t="shared" ref="R22:V22" si="20">R3*1000000/R4</f>
        <v>7731.8783424955272</v>
      </c>
      <c r="S22" s="13">
        <f t="shared" si="20"/>
        <v>8035.0502391470554</v>
      </c>
      <c r="T22" s="13">
        <f t="shared" si="20"/>
        <v>8345.9255663280255</v>
      </c>
      <c r="U22" s="13">
        <f t="shared" si="20"/>
        <v>8410.3872715917987</v>
      </c>
      <c r="V22" s="13">
        <f t="shared" si="20"/>
        <v>8098.9263086355895</v>
      </c>
      <c r="W22" s="13">
        <f t="shared" ref="W22" si="21">W3*1000000/W4</f>
        <v>8755.2253730697539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9520.10682688628</v>
      </c>
      <c r="C23" s="46">
        <f t="shared" si="22"/>
        <v>10001.704745797108</v>
      </c>
      <c r="D23" s="46">
        <f t="shared" si="22"/>
        <v>10629.175264707143</v>
      </c>
      <c r="E23" s="46">
        <f t="shared" si="22"/>
        <v>11446.339736389531</v>
      </c>
      <c r="F23" s="46">
        <f t="shared" si="22"/>
        <v>12578.451561557287</v>
      </c>
      <c r="G23" s="46">
        <f t="shared" si="22"/>
        <v>13863.175099607646</v>
      </c>
      <c r="H23" s="46">
        <f t="shared" si="22"/>
        <v>16709.410567901887</v>
      </c>
      <c r="I23" s="46">
        <f t="shared" si="22"/>
        <v>18733.767501741862</v>
      </c>
      <c r="J23" s="46">
        <f t="shared" si="22"/>
        <v>17124.183939338545</v>
      </c>
      <c r="K23" s="46">
        <f t="shared" si="22"/>
        <v>14237.717423213793</v>
      </c>
      <c r="L23" s="46">
        <f t="shared" si="22"/>
        <v>14756.312734949775</v>
      </c>
      <c r="M23" s="46">
        <f t="shared" si="22"/>
        <v>14778.664848739229</v>
      </c>
      <c r="N23" s="46">
        <f t="shared" si="22"/>
        <v>15714.158962358313</v>
      </c>
      <c r="O23" s="46">
        <f t="shared" si="22"/>
        <v>16838.778068109496</v>
      </c>
      <c r="P23" s="46">
        <f t="shared" si="22"/>
        <v>16935.497924032556</v>
      </c>
      <c r="Q23" s="46">
        <f t="shared" si="22"/>
        <v>17716.196881157353</v>
      </c>
      <c r="R23" s="46">
        <f t="shared" ref="R23:V23" si="23">R3*1000000/R6</f>
        <v>18401.867277500191</v>
      </c>
      <c r="S23" s="46">
        <f t="shared" si="23"/>
        <v>18585.07365241884</v>
      </c>
      <c r="T23" s="46">
        <f t="shared" si="23"/>
        <v>18970.280721562871</v>
      </c>
      <c r="U23" s="46">
        <f t="shared" si="23"/>
        <v>18856.087398657073</v>
      </c>
      <c r="V23" s="46">
        <f t="shared" si="23"/>
        <v>18457.446352354589</v>
      </c>
      <c r="W23" s="46">
        <f t="shared" ref="W23" si="24">W3*1000000/W6</f>
        <v>19804.310609448188</v>
      </c>
      <c r="DA23" s="11"/>
    </row>
    <row r="24" spans="1:105" ht="12" customHeight="1" x14ac:dyDescent="0.25">
      <c r="A24" s="180" t="s">
        <v>191</v>
      </c>
      <c r="B24" s="15">
        <v>0.29106187514259602</v>
      </c>
      <c r="C24" s="15">
        <v>0.30202947265993607</v>
      </c>
      <c r="D24" s="15">
        <v>0.31952216877970308</v>
      </c>
      <c r="E24" s="15">
        <v>0.34219658496972921</v>
      </c>
      <c r="F24" s="15">
        <v>0.3714634679371866</v>
      </c>
      <c r="G24" s="15">
        <v>0.40310927274215191</v>
      </c>
      <c r="H24" s="15">
        <v>0.47907005666605096</v>
      </c>
      <c r="I24" s="15">
        <v>0.52992863358682274</v>
      </c>
      <c r="J24" s="15">
        <v>0.48734678589726121</v>
      </c>
      <c r="K24" s="15">
        <v>0.41290840039575766</v>
      </c>
      <c r="L24" s="15">
        <v>0.42685509165813967</v>
      </c>
      <c r="M24" s="15">
        <v>0.42695053284314954</v>
      </c>
      <c r="N24" s="15">
        <v>0.46135210410692074</v>
      </c>
      <c r="O24" s="15">
        <v>0.49991766652230962</v>
      </c>
      <c r="P24" s="15">
        <v>0.50178871294047789</v>
      </c>
      <c r="Q24" s="15">
        <v>0.51790445868046975</v>
      </c>
      <c r="R24" s="15">
        <v>0.52871497595330053</v>
      </c>
      <c r="S24" s="15">
        <v>0.52475075367037893</v>
      </c>
      <c r="T24" s="15">
        <v>0.52821527728753315</v>
      </c>
      <c r="U24" s="15">
        <v>0.51909733408581837</v>
      </c>
      <c r="V24" s="15">
        <v>0.54850927793144322</v>
      </c>
      <c r="W24" s="15">
        <v>0.56375471161072777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1326.6418744625967</v>
      </c>
      <c r="C28" s="22">
        <v>1444.0068787618227</v>
      </c>
      <c r="D28" s="22">
        <v>1433.3467755803954</v>
      </c>
      <c r="E28" s="22">
        <v>1500.6658641444537</v>
      </c>
      <c r="F28" s="22">
        <v>1474.8452278589853</v>
      </c>
      <c r="G28" s="22">
        <v>1505.9883061049011</v>
      </c>
      <c r="H28" s="22">
        <v>1482.344110060189</v>
      </c>
      <c r="I28" s="22">
        <v>1458.4748065348238</v>
      </c>
      <c r="J28" s="22">
        <v>1452.3092863284608</v>
      </c>
      <c r="K28" s="22">
        <v>1535.2212381771283</v>
      </c>
      <c r="L28" s="22">
        <v>1389.1723129836628</v>
      </c>
      <c r="M28" s="22">
        <v>1327.7429062768701</v>
      </c>
      <c r="N28" s="22">
        <v>1376.7269991401547</v>
      </c>
      <c r="O28" s="22">
        <v>1267.681427343078</v>
      </c>
      <c r="P28" s="22">
        <v>1238.7387790197761</v>
      </c>
      <c r="Q28" s="22">
        <v>1105.8490111779879</v>
      </c>
      <c r="R28" s="22">
        <v>1143.7503009458298</v>
      </c>
      <c r="S28" s="22">
        <v>1195.8920894239036</v>
      </c>
      <c r="T28" s="22">
        <v>1231.1852966466038</v>
      </c>
      <c r="U28" s="22">
        <v>1188.106448839209</v>
      </c>
      <c r="V28" s="22">
        <v>1115.5062768701632</v>
      </c>
      <c r="W28" s="22">
        <v>1202.8346517626828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12.475666380051589</v>
      </c>
      <c r="C29" s="31">
        <v>31.94849527085124</v>
      </c>
      <c r="D29" s="31">
        <v>20.392691315563201</v>
      </c>
      <c r="E29" s="31">
        <v>18.787618228718831</v>
      </c>
      <c r="F29" s="31">
        <v>18.787618228718831</v>
      </c>
      <c r="G29" s="31">
        <v>22.54514187446259</v>
      </c>
      <c r="H29" s="31">
        <v>19.413843508168529</v>
      </c>
      <c r="I29" s="31">
        <v>19.413843508168529</v>
      </c>
      <c r="J29" s="31">
        <v>19.413843508168529</v>
      </c>
      <c r="K29" s="31">
        <v>19.413843508168529</v>
      </c>
      <c r="L29" s="31">
        <v>25.530180567497851</v>
      </c>
      <c r="M29" s="31">
        <v>23.265262252794489</v>
      </c>
      <c r="N29" s="31">
        <v>13.777558039552879</v>
      </c>
      <c r="O29" s="31">
        <v>12.642562338779021</v>
      </c>
      <c r="P29" s="31">
        <v>12.69621668099742</v>
      </c>
      <c r="Q29" s="31">
        <v>11.992691315563199</v>
      </c>
      <c r="R29" s="31">
        <v>11.89742046431642</v>
      </c>
      <c r="S29" s="31">
        <v>9.7895958727429058</v>
      </c>
      <c r="T29" s="31">
        <v>6.592433361994841</v>
      </c>
      <c r="U29" s="31">
        <v>4.6553740326741186</v>
      </c>
      <c r="V29" s="31">
        <v>1.30524505588994</v>
      </c>
      <c r="W29" s="31">
        <v>1.2612209802235601</v>
      </c>
      <c r="DA29" s="59" t="s">
        <v>231</v>
      </c>
    </row>
    <row r="30" spans="1:105" ht="12" customHeight="1" x14ac:dyDescent="0.25">
      <c r="A30" s="73" t="s">
        <v>75</v>
      </c>
      <c r="B30" s="98">
        <v>34.477644024075666</v>
      </c>
      <c r="C30" s="98">
        <v>34.40481513327601</v>
      </c>
      <c r="D30" s="98">
        <v>34.40481513327601</v>
      </c>
      <c r="E30" s="98">
        <v>33.387790197764403</v>
      </c>
      <c r="F30" s="98">
        <v>34.475494411006018</v>
      </c>
      <c r="G30" s="98">
        <v>37.663542562338783</v>
      </c>
      <c r="H30" s="98">
        <v>38.713757523645747</v>
      </c>
      <c r="I30" s="98">
        <v>34.362940670679279</v>
      </c>
      <c r="J30" s="98">
        <v>33.275236457437657</v>
      </c>
      <c r="K30" s="98">
        <v>48.352450558899406</v>
      </c>
      <c r="L30" s="98">
        <v>53.426655202063628</v>
      </c>
      <c r="M30" s="98">
        <v>53.426655202063628</v>
      </c>
      <c r="N30" s="98">
        <v>53.426655202063628</v>
      </c>
      <c r="O30" s="98">
        <v>53.426655202063628</v>
      </c>
      <c r="P30" s="98">
        <v>55.602063628546858</v>
      </c>
      <c r="Q30" s="98">
        <v>49.113327601031813</v>
      </c>
      <c r="R30" s="98">
        <v>51.143078245915731</v>
      </c>
      <c r="S30" s="98">
        <v>54.241444539982801</v>
      </c>
      <c r="T30" s="98">
        <v>54.383404987102317</v>
      </c>
      <c r="U30" s="98">
        <v>52.974032674118661</v>
      </c>
      <c r="V30" s="98">
        <v>53.395872742906263</v>
      </c>
      <c r="W30" s="98">
        <v>53.046259673258817</v>
      </c>
      <c r="DA30" s="63"/>
    </row>
    <row r="31" spans="1:105" ht="12" customHeight="1" x14ac:dyDescent="0.25">
      <c r="A31" s="97" t="s">
        <v>74</v>
      </c>
      <c r="B31" s="98">
        <v>28.28030954428203</v>
      </c>
      <c r="C31" s="98">
        <v>27.192605331040411</v>
      </c>
      <c r="D31" s="98">
        <v>27.192605331040411</v>
      </c>
      <c r="E31" s="98">
        <v>27.192605331040411</v>
      </c>
      <c r="F31" s="98">
        <v>28.28030954428203</v>
      </c>
      <c r="G31" s="98">
        <v>29.368013757523649</v>
      </c>
      <c r="H31" s="98">
        <v>29.368013757523649</v>
      </c>
      <c r="I31" s="98">
        <v>25.017196904557181</v>
      </c>
      <c r="J31" s="98">
        <v>23.929492691315559</v>
      </c>
      <c r="K31" s="98">
        <v>21.754084264832329</v>
      </c>
      <c r="L31" s="98">
        <v>21.754084264832329</v>
      </c>
      <c r="M31" s="98">
        <v>21.754084264832329</v>
      </c>
      <c r="N31" s="98">
        <v>21.754084264832329</v>
      </c>
      <c r="O31" s="98">
        <v>21.754084264832329</v>
      </c>
      <c r="P31" s="98">
        <v>23.929492691315559</v>
      </c>
      <c r="Q31" s="98">
        <v>18.49097162510748</v>
      </c>
      <c r="R31" s="98">
        <v>18.49097162510748</v>
      </c>
      <c r="S31" s="98">
        <v>18.96087704213241</v>
      </c>
      <c r="T31" s="98">
        <v>16.216595012897681</v>
      </c>
      <c r="U31" s="98">
        <v>14.841702493551161</v>
      </c>
      <c r="V31" s="98">
        <v>15.669475494411</v>
      </c>
      <c r="W31" s="98">
        <v>16.43740326741187</v>
      </c>
      <c r="DA31" s="63" t="s">
        <v>232</v>
      </c>
    </row>
    <row r="32" spans="1:105" ht="12" customHeight="1" x14ac:dyDescent="0.25">
      <c r="A32" s="97" t="s">
        <v>201</v>
      </c>
      <c r="B32" s="98">
        <v>6.1973344797936356</v>
      </c>
      <c r="C32" s="98">
        <v>7.2122098022355985</v>
      </c>
      <c r="D32" s="98">
        <v>7.2122098022355985</v>
      </c>
      <c r="E32" s="98">
        <v>6.1951848667239915</v>
      </c>
      <c r="F32" s="98">
        <v>6.1951848667239879</v>
      </c>
      <c r="G32" s="98">
        <v>8.2955288048151345</v>
      </c>
      <c r="H32" s="98">
        <v>9.3457437661220979</v>
      </c>
      <c r="I32" s="98">
        <v>9.3457437661220979</v>
      </c>
      <c r="J32" s="98">
        <v>9.3457437661220979</v>
      </c>
      <c r="K32" s="98">
        <v>26.598366294067077</v>
      </c>
      <c r="L32" s="98">
        <v>31.672570937231299</v>
      </c>
      <c r="M32" s="98">
        <v>31.672570937231299</v>
      </c>
      <c r="N32" s="98">
        <v>31.672570937231299</v>
      </c>
      <c r="O32" s="98">
        <v>31.672570937231299</v>
      </c>
      <c r="P32" s="98">
        <v>31.672570937231299</v>
      </c>
      <c r="Q32" s="98">
        <v>30.622355975924332</v>
      </c>
      <c r="R32" s="98">
        <v>32.652106620808254</v>
      </c>
      <c r="S32" s="98">
        <v>35.280567497850392</v>
      </c>
      <c r="T32" s="98">
        <v>38.166809974204639</v>
      </c>
      <c r="U32" s="98">
        <v>38.1323301805675</v>
      </c>
      <c r="V32" s="98">
        <v>37.72639724849526</v>
      </c>
      <c r="W32" s="98">
        <v>36.60885640584695</v>
      </c>
      <c r="DA32" s="63" t="s">
        <v>233</v>
      </c>
    </row>
    <row r="33" spans="1:105" ht="12" customHeight="1" x14ac:dyDescent="0.25">
      <c r="A33" s="73" t="s">
        <v>192</v>
      </c>
      <c r="B33" s="98">
        <v>63.499570077386068</v>
      </c>
      <c r="C33" s="98">
        <v>71.668099742046422</v>
      </c>
      <c r="D33" s="98">
        <v>78.654342218400686</v>
      </c>
      <c r="E33" s="98">
        <v>87.575236457437654</v>
      </c>
      <c r="F33" s="98">
        <v>94.539982803095441</v>
      </c>
      <c r="G33" s="98">
        <v>100.15047291487529</v>
      </c>
      <c r="H33" s="98">
        <v>103.33190025795361</v>
      </c>
      <c r="I33" s="98">
        <v>109.5657781599312</v>
      </c>
      <c r="J33" s="98">
        <v>112.1023215821152</v>
      </c>
      <c r="K33" s="98">
        <v>102.7944969905417</v>
      </c>
      <c r="L33" s="98">
        <v>124.44110060189161</v>
      </c>
      <c r="M33" s="98">
        <v>106.8357695614789</v>
      </c>
      <c r="N33" s="98">
        <v>106.81427343078241</v>
      </c>
      <c r="O33" s="98">
        <v>101.6981943250215</v>
      </c>
      <c r="P33" s="98">
        <v>101.3327601031814</v>
      </c>
      <c r="Q33" s="98">
        <v>98.086844368013757</v>
      </c>
      <c r="R33" s="98">
        <v>106.3619088564058</v>
      </c>
      <c r="S33" s="98">
        <v>111.3464316423044</v>
      </c>
      <c r="T33" s="98">
        <v>119.1824591573517</v>
      </c>
      <c r="U33" s="98">
        <v>110.7323301805675</v>
      </c>
      <c r="V33" s="98">
        <v>109.5711092003439</v>
      </c>
      <c r="W33" s="98">
        <v>115.4014617368873</v>
      </c>
      <c r="DA33" s="63" t="s">
        <v>234</v>
      </c>
    </row>
    <row r="34" spans="1:105" ht="12" customHeight="1" x14ac:dyDescent="0.25">
      <c r="A34" s="73" t="s">
        <v>73</v>
      </c>
      <c r="B34" s="98">
        <v>674.21418744625964</v>
      </c>
      <c r="C34" s="98">
        <v>728.93379191745476</v>
      </c>
      <c r="D34" s="98">
        <v>718.40068787618225</v>
      </c>
      <c r="E34" s="98">
        <v>760.72416165090272</v>
      </c>
      <c r="F34" s="98">
        <v>766.05038693035249</v>
      </c>
      <c r="G34" s="98">
        <v>769.89587274290625</v>
      </c>
      <c r="H34" s="98">
        <v>745.07970765262235</v>
      </c>
      <c r="I34" s="98">
        <v>726.52141014617371</v>
      </c>
      <c r="J34" s="98">
        <v>720.5503009458298</v>
      </c>
      <c r="K34" s="98">
        <v>804.12252794496987</v>
      </c>
      <c r="L34" s="98">
        <v>597.97463456577816</v>
      </c>
      <c r="M34" s="98">
        <v>624.43877901977635</v>
      </c>
      <c r="N34" s="98">
        <v>664.56483233018048</v>
      </c>
      <c r="O34" s="98">
        <v>577.88761822871879</v>
      </c>
      <c r="P34" s="98">
        <v>567.97558039552871</v>
      </c>
      <c r="Q34" s="98">
        <v>458.34531384350817</v>
      </c>
      <c r="R34" s="98">
        <v>450.43946689595873</v>
      </c>
      <c r="S34" s="98">
        <v>505.36190885640588</v>
      </c>
      <c r="T34" s="98">
        <v>536.25752364574373</v>
      </c>
      <c r="U34" s="98">
        <v>510.48460877042129</v>
      </c>
      <c r="V34" s="98">
        <v>453.64488392089424</v>
      </c>
      <c r="W34" s="98">
        <v>462.73361994840923</v>
      </c>
      <c r="DA34" s="63"/>
    </row>
    <row r="35" spans="1:105" ht="12" customHeight="1" x14ac:dyDescent="0.25">
      <c r="A35" s="97" t="s">
        <v>204</v>
      </c>
      <c r="B35" s="98">
        <v>674.21418744625964</v>
      </c>
      <c r="C35" s="98">
        <v>728.93379191745476</v>
      </c>
      <c r="D35" s="98">
        <v>718.40068787618225</v>
      </c>
      <c r="E35" s="98">
        <v>760.72416165090272</v>
      </c>
      <c r="F35" s="98">
        <v>766.05038693035249</v>
      </c>
      <c r="G35" s="98">
        <v>769.89587274290625</v>
      </c>
      <c r="H35" s="98">
        <v>745.07970765262235</v>
      </c>
      <c r="I35" s="98">
        <v>726.52141014617371</v>
      </c>
      <c r="J35" s="98">
        <v>720.5503009458298</v>
      </c>
      <c r="K35" s="98">
        <v>804.12252794496987</v>
      </c>
      <c r="L35" s="98">
        <v>597.97463456577816</v>
      </c>
      <c r="M35" s="98">
        <v>624.43877901977635</v>
      </c>
      <c r="N35" s="98">
        <v>664.56483233018048</v>
      </c>
      <c r="O35" s="98">
        <v>577.88761822871879</v>
      </c>
      <c r="P35" s="98">
        <v>567.97558039552871</v>
      </c>
      <c r="Q35" s="98">
        <v>458.34531384350817</v>
      </c>
      <c r="R35" s="98">
        <v>450.43946689595873</v>
      </c>
      <c r="S35" s="98">
        <v>505.36190885640588</v>
      </c>
      <c r="T35" s="98">
        <v>536.25752364574373</v>
      </c>
      <c r="U35" s="98">
        <v>510.48460877042129</v>
      </c>
      <c r="V35" s="98">
        <v>453.64488392089424</v>
      </c>
      <c r="W35" s="98">
        <v>462.43551160791054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2.2875044208539617E-2</v>
      </c>
      <c r="S40" s="98">
        <v>5.1568159414106016E-2</v>
      </c>
      <c r="T40" s="98">
        <v>0.10644567482215585</v>
      </c>
      <c r="U40" s="98">
        <v>0.1704188970742358</v>
      </c>
      <c r="V40" s="98">
        <v>0.23787383038634241</v>
      </c>
      <c r="W40" s="98">
        <v>0.29810834049871021</v>
      </c>
      <c r="DA40" s="63" t="s">
        <v>240</v>
      </c>
    </row>
    <row r="41" spans="1:105" ht="12" customHeight="1" x14ac:dyDescent="0.25">
      <c r="A41" s="73" t="s">
        <v>203</v>
      </c>
      <c r="B41" s="98">
        <v>439.73920894239029</v>
      </c>
      <c r="C41" s="98">
        <v>469.57102321582113</v>
      </c>
      <c r="D41" s="98">
        <v>467.1348237317282</v>
      </c>
      <c r="E41" s="98">
        <v>476.97523645743763</v>
      </c>
      <c r="F41" s="98">
        <v>433.64866723989678</v>
      </c>
      <c r="G41" s="98">
        <v>439.61977644024074</v>
      </c>
      <c r="H41" s="98">
        <v>426.36380051590709</v>
      </c>
      <c r="I41" s="98">
        <v>413.75270851246768</v>
      </c>
      <c r="J41" s="98">
        <v>391.73112639724849</v>
      </c>
      <c r="K41" s="98">
        <v>388.05296646603608</v>
      </c>
      <c r="L41" s="98">
        <v>420.98976784178848</v>
      </c>
      <c r="M41" s="98">
        <v>367.15391229578677</v>
      </c>
      <c r="N41" s="98">
        <v>385.09122957867589</v>
      </c>
      <c r="O41" s="98">
        <v>368.37205503009454</v>
      </c>
      <c r="P41" s="98">
        <v>350.74522785898534</v>
      </c>
      <c r="Q41" s="98">
        <v>336.89208942390377</v>
      </c>
      <c r="R41" s="98">
        <v>369.56620808254519</v>
      </c>
      <c r="S41" s="98">
        <v>372.57257093723121</v>
      </c>
      <c r="T41" s="98">
        <v>371.13482373172826</v>
      </c>
      <c r="U41" s="98">
        <v>367.41865864144455</v>
      </c>
      <c r="V41" s="98">
        <v>346.99767841788474</v>
      </c>
      <c r="W41" s="98">
        <v>416.2189165950129</v>
      </c>
      <c r="DA41" s="63" t="s">
        <v>241</v>
      </c>
    </row>
    <row r="42" spans="1:105" ht="12" customHeight="1" x14ac:dyDescent="0.25">
      <c r="A42" s="32" t="s">
        <v>53</v>
      </c>
      <c r="B42" s="33">
        <v>102.23559759243339</v>
      </c>
      <c r="C42" s="33">
        <v>107.48065348237319</v>
      </c>
      <c r="D42" s="33">
        <v>114.35941530524508</v>
      </c>
      <c r="E42" s="33">
        <v>123.21582115219259</v>
      </c>
      <c r="F42" s="33">
        <v>127.34307824591578</v>
      </c>
      <c r="G42" s="33">
        <v>136.11349957007738</v>
      </c>
      <c r="H42" s="33">
        <v>149.44110060189169</v>
      </c>
      <c r="I42" s="33">
        <v>154.85812553740328</v>
      </c>
      <c r="J42" s="33">
        <v>175.23645743766119</v>
      </c>
      <c r="K42" s="33">
        <v>172.48495270851248</v>
      </c>
      <c r="L42" s="33">
        <v>166.8099742046432</v>
      </c>
      <c r="M42" s="33">
        <v>152.6225279449699</v>
      </c>
      <c r="N42" s="33">
        <v>153.05245055889941</v>
      </c>
      <c r="O42" s="33">
        <v>153.6543422184007</v>
      </c>
      <c r="P42" s="33">
        <v>150.3869303525365</v>
      </c>
      <c r="Q42" s="33">
        <v>151.41874462596729</v>
      </c>
      <c r="R42" s="33">
        <v>154.3422184006879</v>
      </c>
      <c r="S42" s="33">
        <v>142.58013757523648</v>
      </c>
      <c r="T42" s="33">
        <v>143.63465176268272</v>
      </c>
      <c r="U42" s="33">
        <v>141.8414445399828</v>
      </c>
      <c r="V42" s="33">
        <v>150.5914875322442</v>
      </c>
      <c r="W42" s="33">
        <v>154.47128116938953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1326.6418744625964</v>
      </c>
      <c r="C44" s="205">
        <f t="shared" si="25"/>
        <v>1444.0068787618225</v>
      </c>
      <c r="D44" s="205">
        <f t="shared" si="25"/>
        <v>1433.3467755803954</v>
      </c>
      <c r="E44" s="205">
        <f t="shared" si="25"/>
        <v>1500.6658641444533</v>
      </c>
      <c r="F44" s="205">
        <f t="shared" si="25"/>
        <v>1474.8452278589853</v>
      </c>
      <c r="G44" s="205">
        <f t="shared" si="25"/>
        <v>1505.9883061049009</v>
      </c>
      <c r="H44" s="205">
        <f t="shared" si="25"/>
        <v>1482.3441100601892</v>
      </c>
      <c r="I44" s="205">
        <f t="shared" si="25"/>
        <v>1458.4748065348238</v>
      </c>
      <c r="J44" s="205">
        <f t="shared" si="25"/>
        <v>1452.3092863284608</v>
      </c>
      <c r="K44" s="205">
        <f t="shared" si="25"/>
        <v>1535.2212381771285</v>
      </c>
      <c r="L44" s="205">
        <f t="shared" si="25"/>
        <v>1389.1723129836628</v>
      </c>
      <c r="M44" s="205">
        <f t="shared" si="25"/>
        <v>1327.7429062768697</v>
      </c>
      <c r="N44" s="205">
        <f t="shared" si="25"/>
        <v>1376.7269991401547</v>
      </c>
      <c r="O44" s="205">
        <f t="shared" si="25"/>
        <v>1267.6814273430782</v>
      </c>
      <c r="P44" s="205">
        <f t="shared" si="25"/>
        <v>1238.7387790197761</v>
      </c>
      <c r="Q44" s="205">
        <f t="shared" si="25"/>
        <v>1105.8490111779872</v>
      </c>
      <c r="R44" s="205">
        <f t="shared" ref="R44:V44" si="26">SUM(R45,R50)</f>
        <v>1143.7503009458298</v>
      </c>
      <c r="S44" s="205">
        <f t="shared" si="26"/>
        <v>1195.8920894239036</v>
      </c>
      <c r="T44" s="205">
        <f t="shared" si="26"/>
        <v>1231.1852966466038</v>
      </c>
      <c r="U44" s="205">
        <f t="shared" si="26"/>
        <v>1188.106448839209</v>
      </c>
      <c r="V44" s="205">
        <f t="shared" si="26"/>
        <v>1115.5062768701634</v>
      </c>
      <c r="W44" s="205">
        <f t="shared" ref="W44" si="27">SUM(W45,W50)</f>
        <v>1202.8346517626833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1242.5693472115506</v>
      </c>
      <c r="C45" s="192">
        <f t="shared" si="28"/>
        <v>1357.4308504883845</v>
      </c>
      <c r="D45" s="192">
        <f t="shared" si="28"/>
        <v>1343.7065917978325</v>
      </c>
      <c r="E45" s="192">
        <f t="shared" si="28"/>
        <v>1407.4101611423521</v>
      </c>
      <c r="F45" s="192">
        <f t="shared" si="28"/>
        <v>1377.82381905786</v>
      </c>
      <c r="G45" s="192">
        <f t="shared" si="28"/>
        <v>1404.6762384214639</v>
      </c>
      <c r="H45" s="192">
        <f t="shared" si="28"/>
        <v>1377.7534850001657</v>
      </c>
      <c r="I45" s="192">
        <f t="shared" si="28"/>
        <v>1351.303713327334</v>
      </c>
      <c r="J45" s="192">
        <f t="shared" si="28"/>
        <v>1343.4660595538969</v>
      </c>
      <c r="K45" s="192">
        <f t="shared" si="28"/>
        <v>1423.5577147703571</v>
      </c>
      <c r="L45" s="192">
        <f t="shared" si="28"/>
        <v>1278.4188483908354</v>
      </c>
      <c r="M45" s="192">
        <f t="shared" si="28"/>
        <v>1217.8854245414916</v>
      </c>
      <c r="N45" s="192">
        <f t="shared" si="28"/>
        <v>1267.8453516107447</v>
      </c>
      <c r="O45" s="192">
        <f t="shared" si="28"/>
        <v>1159.8308502907048</v>
      </c>
      <c r="P45" s="192">
        <f t="shared" si="28"/>
        <v>1131.1427238029873</v>
      </c>
      <c r="Q45" s="192">
        <f t="shared" si="28"/>
        <v>1000.7727886453177</v>
      </c>
      <c r="R45" s="192">
        <f t="shared" ref="R45:V45" si="29">SUM(R46:R49)</f>
        <v>1039.4676990648354</v>
      </c>
      <c r="S45" s="192">
        <f t="shared" si="29"/>
        <v>1090.9946689066689</v>
      </c>
      <c r="T45" s="192">
        <f t="shared" si="29"/>
        <v>1126.648914254959</v>
      </c>
      <c r="U45" s="192">
        <f t="shared" si="29"/>
        <v>1083.8410403325524</v>
      </c>
      <c r="V45" s="192">
        <f t="shared" si="29"/>
        <v>1010.4723967080706</v>
      </c>
      <c r="W45" s="192">
        <f t="shared" ref="W45" si="30">SUM(W46:W49)</f>
        <v>1095.6151133709566</v>
      </c>
      <c r="DA45" s="213" t="s">
        <v>244</v>
      </c>
    </row>
    <row r="46" spans="1:105" ht="12" customHeight="1" x14ac:dyDescent="0.25">
      <c r="A46" s="97" t="s">
        <v>57</v>
      </c>
      <c r="B46" s="74">
        <v>1009.2594873310932</v>
      </c>
      <c r="C46" s="74">
        <v>1122.3477776565128</v>
      </c>
      <c r="D46" s="74">
        <v>1103.3255390389293</v>
      </c>
      <c r="E46" s="74">
        <v>1160.523728113192</v>
      </c>
      <c r="F46" s="74">
        <v>1133.7181365682477</v>
      </c>
      <c r="G46" s="74">
        <v>1151.6786984629337</v>
      </c>
      <c r="H46" s="74">
        <v>1123.1812202520055</v>
      </c>
      <c r="I46" s="74">
        <v>1101.8046334156406</v>
      </c>
      <c r="J46" s="74">
        <v>1078.6549008224501</v>
      </c>
      <c r="K46" s="74">
        <v>1158.9191147086681</v>
      </c>
      <c r="L46" s="74">
        <v>1007.4921196246987</v>
      </c>
      <c r="M46" s="74">
        <v>963.4565947322734</v>
      </c>
      <c r="N46" s="74">
        <v>1006.2949928900854</v>
      </c>
      <c r="O46" s="74">
        <v>911.78394303703033</v>
      </c>
      <c r="P46" s="74">
        <v>892.94179162483852</v>
      </c>
      <c r="Q46" s="74">
        <v>778.04067738686331</v>
      </c>
      <c r="R46" s="74">
        <v>805.35118190542619</v>
      </c>
      <c r="S46" s="74">
        <v>865.03086044090082</v>
      </c>
      <c r="T46" s="74">
        <v>895.33251268197375</v>
      </c>
      <c r="U46" s="74">
        <v>862.68033080678867</v>
      </c>
      <c r="V46" s="74">
        <v>789.12413199026025</v>
      </c>
      <c r="W46" s="74">
        <v>857.747476133742</v>
      </c>
      <c r="DA46" s="90" t="s">
        <v>245</v>
      </c>
    </row>
    <row r="47" spans="1:105" ht="12" customHeight="1" x14ac:dyDescent="0.25">
      <c r="A47" s="97" t="s">
        <v>56</v>
      </c>
      <c r="B47" s="74">
        <v>4.982618975562E-4</v>
      </c>
      <c r="C47" s="74">
        <v>6.2832212444935832E-4</v>
      </c>
      <c r="D47" s="74">
        <v>8.1236988659351157E-4</v>
      </c>
      <c r="E47" s="74">
        <v>1.0207135579735141E-3</v>
      </c>
      <c r="F47" s="74">
        <v>1.416973625590089E-3</v>
      </c>
      <c r="G47" s="74">
        <v>2.153657587597107E-3</v>
      </c>
      <c r="H47" s="74">
        <v>7.2682688176726705E-3</v>
      </c>
      <c r="I47" s="74">
        <v>8.4190993305260347E-3</v>
      </c>
      <c r="J47" s="74">
        <v>1.1740663590919015E-2</v>
      </c>
      <c r="K47" s="74">
        <v>1.4584554073927071E-2</v>
      </c>
      <c r="L47" s="74">
        <v>4.0155923301295388E-2</v>
      </c>
      <c r="M47" s="74">
        <v>2.2442336213995103E-2</v>
      </c>
      <c r="N47" s="74">
        <v>2.6061558024341253E-2</v>
      </c>
      <c r="O47" s="74">
        <v>2.5247163427879575E-2</v>
      </c>
      <c r="P47" s="74">
        <v>3.6979402577895143E-2</v>
      </c>
      <c r="Q47" s="74">
        <v>2.8595357955563068E-2</v>
      </c>
      <c r="R47" s="74">
        <v>3.1172224968194169E-2</v>
      </c>
      <c r="S47" s="74">
        <v>3.3954194542217354E-2</v>
      </c>
      <c r="T47" s="74">
        <v>4.8921452405182683E-2</v>
      </c>
      <c r="U47" s="74">
        <v>3.8055135752752225E-2</v>
      </c>
      <c r="V47" s="74">
        <v>4.1727903526941355E-2</v>
      </c>
      <c r="W47" s="74">
        <v>7.7872399273015855E-2</v>
      </c>
      <c r="DA47" s="90" t="s">
        <v>246</v>
      </c>
    </row>
    <row r="48" spans="1:105" ht="12" customHeight="1" x14ac:dyDescent="0.25">
      <c r="A48" s="97" t="s">
        <v>55</v>
      </c>
      <c r="B48" s="74">
        <v>176.710751013654</v>
      </c>
      <c r="C48" s="74">
        <v>178.37445673195617</v>
      </c>
      <c r="D48" s="74">
        <v>178.78475643377868</v>
      </c>
      <c r="E48" s="74">
        <v>180.67430688461064</v>
      </c>
      <c r="F48" s="74">
        <v>173.25885581669596</v>
      </c>
      <c r="G48" s="74">
        <v>183.09778528068256</v>
      </c>
      <c r="H48" s="74">
        <v>183.72667933877355</v>
      </c>
      <c r="I48" s="74">
        <v>182.82436066078941</v>
      </c>
      <c r="J48" s="74">
        <v>195.24443537176677</v>
      </c>
      <c r="K48" s="74">
        <v>194.42354086271513</v>
      </c>
      <c r="L48" s="74">
        <v>199.75140428044551</v>
      </c>
      <c r="M48" s="74">
        <v>187.02858398553676</v>
      </c>
      <c r="N48" s="74">
        <v>192.59603301090482</v>
      </c>
      <c r="O48" s="74">
        <v>182.86045783519734</v>
      </c>
      <c r="P48" s="74">
        <v>172.98141584225206</v>
      </c>
      <c r="Q48" s="74">
        <v>166.30263249898584</v>
      </c>
      <c r="R48" s="74">
        <v>176.6817777519191</v>
      </c>
      <c r="S48" s="74">
        <v>168.99638700888454</v>
      </c>
      <c r="T48" s="74">
        <v>174.65213395282586</v>
      </c>
      <c r="U48" s="74">
        <v>167.88547497206599</v>
      </c>
      <c r="V48" s="74">
        <v>168.06579437222453</v>
      </c>
      <c r="W48" s="74">
        <v>183.16364080913678</v>
      </c>
      <c r="DA48" s="90" t="s">
        <v>247</v>
      </c>
    </row>
    <row r="49" spans="1:105" ht="12" customHeight="1" x14ac:dyDescent="0.25">
      <c r="A49" s="107" t="s">
        <v>54</v>
      </c>
      <c r="B49" s="193">
        <v>56.598610604905865</v>
      </c>
      <c r="C49" s="193">
        <v>56.707987777791203</v>
      </c>
      <c r="D49" s="193">
        <v>61.595483955238002</v>
      </c>
      <c r="E49" s="193">
        <v>66.211105430991566</v>
      </c>
      <c r="F49" s="193">
        <v>70.845409699290826</v>
      </c>
      <c r="G49" s="193">
        <v>69.897601020260367</v>
      </c>
      <c r="H49" s="193">
        <v>70.838317140569103</v>
      </c>
      <c r="I49" s="193">
        <v>66.666300151573523</v>
      </c>
      <c r="J49" s="193">
        <v>69.554982696089098</v>
      </c>
      <c r="K49" s="193">
        <v>70.20047464489997</v>
      </c>
      <c r="L49" s="193">
        <v>71.135168562389623</v>
      </c>
      <c r="M49" s="193">
        <v>67.377803487467503</v>
      </c>
      <c r="N49" s="193">
        <v>68.928264151730161</v>
      </c>
      <c r="O49" s="193">
        <v>65.161202255049062</v>
      </c>
      <c r="P49" s="193">
        <v>65.182536933318943</v>
      </c>
      <c r="Q49" s="193">
        <v>56.400883401513084</v>
      </c>
      <c r="R49" s="193">
        <v>57.403567182522089</v>
      </c>
      <c r="S49" s="193">
        <v>56.93346726234158</v>
      </c>
      <c r="T49" s="193">
        <v>56.615346167753991</v>
      </c>
      <c r="U49" s="193">
        <v>53.237179417945107</v>
      </c>
      <c r="V49" s="193">
        <v>53.24074244205881</v>
      </c>
      <c r="W49" s="193">
        <v>54.626124028804696</v>
      </c>
      <c r="DA49" s="214" t="s">
        <v>248</v>
      </c>
    </row>
    <row r="50" spans="1:105" ht="12" customHeight="1" x14ac:dyDescent="0.25">
      <c r="A50" s="209" t="s">
        <v>58</v>
      </c>
      <c r="B50" s="77">
        <v>84.072527251045912</v>
      </c>
      <c r="C50" s="77">
        <v>86.576028273438027</v>
      </c>
      <c r="D50" s="77">
        <v>89.6401837825629</v>
      </c>
      <c r="E50" s="77">
        <v>93.255703002101313</v>
      </c>
      <c r="F50" s="77">
        <v>97.021408801125318</v>
      </c>
      <c r="G50" s="77">
        <v>101.31206768343688</v>
      </c>
      <c r="H50" s="77">
        <v>104.59062506002351</v>
      </c>
      <c r="I50" s="77">
        <v>107.17109320748986</v>
      </c>
      <c r="J50" s="77">
        <v>108.84322677456393</v>
      </c>
      <c r="K50" s="77">
        <v>111.66352340677142</v>
      </c>
      <c r="L50" s="77">
        <v>110.7534645928275</v>
      </c>
      <c r="M50" s="77">
        <v>109.85748173537806</v>
      </c>
      <c r="N50" s="77">
        <v>108.88164752940989</v>
      </c>
      <c r="O50" s="77">
        <v>107.85057705237338</v>
      </c>
      <c r="P50" s="77">
        <v>107.59605521678864</v>
      </c>
      <c r="Q50" s="77">
        <v>105.07622253266945</v>
      </c>
      <c r="R50" s="77">
        <v>104.28260188099446</v>
      </c>
      <c r="S50" s="77">
        <v>104.89742051723455</v>
      </c>
      <c r="T50" s="77">
        <v>104.53638239164476</v>
      </c>
      <c r="U50" s="77">
        <v>104.26540850665646</v>
      </c>
      <c r="V50" s="77">
        <v>105.03388016209276</v>
      </c>
      <c r="W50" s="77">
        <v>107.21953839172679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0.93662756402506708</v>
      </c>
      <c r="C53" s="195">
        <f t="shared" si="34"/>
        <v>0.94004458735842489</v>
      </c>
      <c r="D53" s="195">
        <f t="shared" si="34"/>
        <v>0.93746092340685283</v>
      </c>
      <c r="E53" s="195">
        <f t="shared" si="34"/>
        <v>0.93785711714361719</v>
      </c>
      <c r="F53" s="195">
        <f t="shared" si="34"/>
        <v>0.93421587094805192</v>
      </c>
      <c r="G53" s="195">
        <f t="shared" si="34"/>
        <v>0.93272718833689272</v>
      </c>
      <c r="H53" s="195">
        <f t="shared" si="34"/>
        <v>0.929442411954012</v>
      </c>
      <c r="I53" s="195">
        <f t="shared" si="34"/>
        <v>0.92651837883842747</v>
      </c>
      <c r="J53" s="195">
        <f t="shared" si="34"/>
        <v>0.92505506382202707</v>
      </c>
      <c r="K53" s="195">
        <f t="shared" si="34"/>
        <v>0.92726551676724001</v>
      </c>
      <c r="L53" s="195">
        <f t="shared" si="34"/>
        <v>0.9202737748530625</v>
      </c>
      <c r="M53" s="195">
        <f t="shared" si="34"/>
        <v>0.9172599746411525</v>
      </c>
      <c r="N53" s="195">
        <f t="shared" si="34"/>
        <v>0.9209126808747029</v>
      </c>
      <c r="O53" s="195">
        <f t="shared" si="34"/>
        <v>0.91492296508720139</v>
      </c>
      <c r="P53" s="195">
        <f t="shared" si="34"/>
        <v>0.91314064188582977</v>
      </c>
      <c r="Q53" s="195">
        <f t="shared" si="34"/>
        <v>0.9049814020987017</v>
      </c>
      <c r="R53" s="195">
        <f t="shared" ref="R53:V53" si="35">IF(R45=0,0,R45/R$44)</f>
        <v>0.90882397862998821</v>
      </c>
      <c r="S53" s="195">
        <f t="shared" si="35"/>
        <v>0.91228521248286976</v>
      </c>
      <c r="T53" s="195">
        <f t="shared" si="35"/>
        <v>0.91509289245382319</v>
      </c>
      <c r="U53" s="195">
        <f t="shared" si="35"/>
        <v>0.91224236800622971</v>
      </c>
      <c r="V53" s="195">
        <f t="shared" si="35"/>
        <v>0.90584196401225814</v>
      </c>
      <c r="W53" s="195">
        <f t="shared" ref="W53" si="36">IF(W45=0,0,W45/W$44)</f>
        <v>0.91086094981167798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0.76076257410458248</v>
      </c>
      <c r="C54" s="196">
        <f t="shared" si="37"/>
        <v>0.77724545094887676</v>
      </c>
      <c r="D54" s="196">
        <f t="shared" si="37"/>
        <v>0.76975478498018535</v>
      </c>
      <c r="E54" s="196">
        <f t="shared" si="37"/>
        <v>0.77333919284878239</v>
      </c>
      <c r="F54" s="196">
        <f t="shared" si="37"/>
        <v>0.76870312569275656</v>
      </c>
      <c r="G54" s="196">
        <f t="shared" si="37"/>
        <v>0.76473282946110244</v>
      </c>
      <c r="H54" s="196">
        <f t="shared" si="37"/>
        <v>0.75770613087024696</v>
      </c>
      <c r="I54" s="196">
        <f t="shared" si="37"/>
        <v>0.75544989085783909</v>
      </c>
      <c r="J54" s="196">
        <f t="shared" si="37"/>
        <v>0.74271707202903381</v>
      </c>
      <c r="K54" s="196">
        <f t="shared" si="37"/>
        <v>0.75488736469326778</v>
      </c>
      <c r="L54" s="196">
        <f t="shared" si="37"/>
        <v>0.72524632848520298</v>
      </c>
      <c r="M54" s="196">
        <f t="shared" si="37"/>
        <v>0.72563490279447751</v>
      </c>
      <c r="N54" s="196">
        <f t="shared" si="37"/>
        <v>0.73093285271413622</v>
      </c>
      <c r="O54" s="196">
        <f t="shared" si="37"/>
        <v>0.71925321565058331</v>
      </c>
      <c r="P54" s="196">
        <f t="shared" si="37"/>
        <v>0.72084753198041518</v>
      </c>
      <c r="Q54" s="196">
        <f t="shared" si="37"/>
        <v>0.70356863326040187</v>
      </c>
      <c r="R54" s="196">
        <f t="shared" ref="R54:V54" si="38">IF(R46=0,0,R46/R$44)</f>
        <v>0.704131995628274</v>
      </c>
      <c r="S54" s="196">
        <f t="shared" si="38"/>
        <v>0.72333521401384271</v>
      </c>
      <c r="T54" s="196">
        <f t="shared" si="38"/>
        <v>0.7272118300312741</v>
      </c>
      <c r="U54" s="196">
        <f t="shared" si="38"/>
        <v>0.72609683387345925</v>
      </c>
      <c r="V54" s="196">
        <f t="shared" si="38"/>
        <v>0.70741343939753409</v>
      </c>
      <c r="W54" s="196">
        <f t="shared" ref="W54" si="39">IF(W46=0,0,W46/W$44)</f>
        <v>0.71310505968277815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3.7558131335032576E-7</v>
      </c>
      <c r="C55" s="197">
        <f t="shared" si="40"/>
        <v>4.3512405217080348E-7</v>
      </c>
      <c r="D55" s="197">
        <f t="shared" si="40"/>
        <v>5.6676437302798836E-7</v>
      </c>
      <c r="E55" s="197">
        <f t="shared" si="40"/>
        <v>6.8017376976548643E-7</v>
      </c>
      <c r="F55" s="197">
        <f t="shared" si="40"/>
        <v>9.6076089804154719E-7</v>
      </c>
      <c r="G55" s="197">
        <f t="shared" si="40"/>
        <v>1.430062623239979E-6</v>
      </c>
      <c r="H55" s="197">
        <f t="shared" si="40"/>
        <v>4.9032264292381805E-6</v>
      </c>
      <c r="I55" s="197">
        <f t="shared" si="40"/>
        <v>5.7725366888776721E-6</v>
      </c>
      <c r="J55" s="197">
        <f t="shared" si="40"/>
        <v>8.0841344894242418E-6</v>
      </c>
      <c r="K55" s="197">
        <f t="shared" si="40"/>
        <v>9.4999689368838421E-6</v>
      </c>
      <c r="L55" s="197">
        <f t="shared" si="40"/>
        <v>2.8906365989290802E-5</v>
      </c>
      <c r="M55" s="197">
        <f t="shared" si="40"/>
        <v>1.6902621816241345E-5</v>
      </c>
      <c r="N55" s="197">
        <f t="shared" si="40"/>
        <v>1.8930084207412361E-5</v>
      </c>
      <c r="O55" s="197">
        <f t="shared" si="40"/>
        <v>1.9916015872217102E-5</v>
      </c>
      <c r="P55" s="197">
        <f t="shared" si="40"/>
        <v>2.9852462201237649E-5</v>
      </c>
      <c r="Q55" s="197">
        <f t="shared" si="40"/>
        <v>2.5858284147762938E-5</v>
      </c>
      <c r="R55" s="197">
        <f t="shared" ref="R55:V55" si="41">IF(R47=0,0,R47/R$44)</f>
        <v>2.725439717254382E-5</v>
      </c>
      <c r="S55" s="197">
        <f t="shared" si="41"/>
        <v>2.8392356503147443E-5</v>
      </c>
      <c r="T55" s="197">
        <f t="shared" si="41"/>
        <v>3.9735247438732994E-5</v>
      </c>
      <c r="U55" s="197">
        <f t="shared" si="41"/>
        <v>3.2030072549418821E-5</v>
      </c>
      <c r="V55" s="197">
        <f t="shared" si="41"/>
        <v>3.7407143637075354E-5</v>
      </c>
      <c r="W55" s="197">
        <f t="shared" ref="W55" si="42">IF(W47=0,0,W47/W$44)</f>
        <v>6.4740734862350733E-5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0.13320154776905183</v>
      </c>
      <c r="C56" s="197">
        <f t="shared" si="43"/>
        <v>0.12352742868157598</v>
      </c>
      <c r="D56" s="197">
        <f t="shared" si="43"/>
        <v>0.12473238122113511</v>
      </c>
      <c r="E56" s="197">
        <f t="shared" si="43"/>
        <v>0.1203960929621166</v>
      </c>
      <c r="F56" s="197">
        <f t="shared" si="43"/>
        <v>0.11747595784556575</v>
      </c>
      <c r="G56" s="197">
        <f t="shared" si="43"/>
        <v>0.12157981873992635</v>
      </c>
      <c r="H56" s="197">
        <f t="shared" si="43"/>
        <v>0.1239433395335672</v>
      </c>
      <c r="I56" s="197">
        <f t="shared" si="43"/>
        <v>0.1253531153514815</v>
      </c>
      <c r="J56" s="197">
        <f t="shared" si="43"/>
        <v>0.1344372284951495</v>
      </c>
      <c r="K56" s="197">
        <f t="shared" si="43"/>
        <v>0.12664203440382787</v>
      </c>
      <c r="L56" s="197">
        <f t="shared" si="43"/>
        <v>0.14379166818507896</v>
      </c>
      <c r="M56" s="197">
        <f t="shared" si="43"/>
        <v>0.1408620472392389</v>
      </c>
      <c r="N56" s="197">
        <f t="shared" si="43"/>
        <v>0.13989413524336497</v>
      </c>
      <c r="O56" s="197">
        <f t="shared" si="43"/>
        <v>0.14424795843104909</v>
      </c>
      <c r="P56" s="197">
        <f t="shared" si="43"/>
        <v>0.13964317479358615</v>
      </c>
      <c r="Q56" s="197">
        <f t="shared" si="43"/>
        <v>0.15038457404038796</v>
      </c>
      <c r="R56" s="197">
        <f t="shared" ref="R56:V56" si="44">IF(R48=0,0,R48/R$44)</f>
        <v>0.15447583061251327</v>
      </c>
      <c r="S56" s="197">
        <f t="shared" si="44"/>
        <v>0.14131407716752695</v>
      </c>
      <c r="T56" s="197">
        <f t="shared" si="44"/>
        <v>0.14185690361030812</v>
      </c>
      <c r="U56" s="197">
        <f t="shared" si="44"/>
        <v>0.14130507846000809</v>
      </c>
      <c r="V56" s="197">
        <f t="shared" si="44"/>
        <v>0.15066324399695524</v>
      </c>
      <c r="W56" s="197">
        <f t="shared" ref="W56" si="45">IF(W48=0,0,W48/W$44)</f>
        <v>0.15227665792694056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4.26630665701195E-2</v>
      </c>
      <c r="C57" s="198">
        <f t="shared" si="46"/>
        <v>3.9271272603920014E-2</v>
      </c>
      <c r="D57" s="198">
        <f t="shared" si="46"/>
        <v>4.2973190441159333E-2</v>
      </c>
      <c r="E57" s="198">
        <f t="shared" si="46"/>
        <v>4.4121151158948546E-2</v>
      </c>
      <c r="F57" s="198">
        <f t="shared" si="46"/>
        <v>4.8035826648831645E-2</v>
      </c>
      <c r="G57" s="198">
        <f t="shared" si="46"/>
        <v>4.6413110073240893E-2</v>
      </c>
      <c r="H57" s="198">
        <f t="shared" si="46"/>
        <v>4.7788038323768683E-2</v>
      </c>
      <c r="I57" s="198">
        <f t="shared" si="46"/>
        <v>4.5709600092418014E-2</v>
      </c>
      <c r="J57" s="198">
        <f t="shared" si="46"/>
        <v>4.7892679163354351E-2</v>
      </c>
      <c r="K57" s="198">
        <f t="shared" si="46"/>
        <v>4.5726617701207492E-2</v>
      </c>
      <c r="L57" s="198">
        <f t="shared" si="46"/>
        <v>5.1206871816791094E-2</v>
      </c>
      <c r="M57" s="198">
        <f t="shared" si="46"/>
        <v>5.0746121985619889E-2</v>
      </c>
      <c r="N57" s="198">
        <f t="shared" si="46"/>
        <v>5.0066762832994362E-2</v>
      </c>
      <c r="O57" s="198">
        <f t="shared" si="46"/>
        <v>5.1401874989696603E-2</v>
      </c>
      <c r="P57" s="198">
        <f t="shared" si="46"/>
        <v>5.2620082649627233E-2</v>
      </c>
      <c r="Q57" s="198">
        <f t="shared" si="46"/>
        <v>5.1002336513764193E-2</v>
      </c>
      <c r="R57" s="198">
        <f t="shared" ref="R57:V57" si="47">IF(R49=0,0,R49/R$44)</f>
        <v>5.0188897992028442E-2</v>
      </c>
      <c r="S57" s="198">
        <f t="shared" si="47"/>
        <v>4.7607528944997125E-2</v>
      </c>
      <c r="T57" s="198">
        <f t="shared" si="47"/>
        <v>4.5984423564802132E-2</v>
      </c>
      <c r="U57" s="198">
        <f t="shared" si="47"/>
        <v>4.4808425600213114E-2</v>
      </c>
      <c r="V57" s="198">
        <f t="shared" si="47"/>
        <v>4.7727873474131634E-2</v>
      </c>
      <c r="W57" s="198">
        <f t="shared" ref="W57" si="48">IF(W49=0,0,W49/W$44)</f>
        <v>4.5414491467096772E-2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6.3372435974932931E-2</v>
      </c>
      <c r="C58" s="195">
        <f t="shared" si="49"/>
        <v>5.995541264157514E-2</v>
      </c>
      <c r="D58" s="195">
        <f t="shared" si="49"/>
        <v>6.2539076593147183E-2</v>
      </c>
      <c r="E58" s="195">
        <f t="shared" si="49"/>
        <v>6.2142882856382857E-2</v>
      </c>
      <c r="F58" s="195">
        <f t="shared" si="49"/>
        <v>6.5784129051948123E-2</v>
      </c>
      <c r="G58" s="195">
        <f t="shared" si="49"/>
        <v>6.7272811663107238E-2</v>
      </c>
      <c r="H58" s="195">
        <f t="shared" si="49"/>
        <v>7.0557588045987996E-2</v>
      </c>
      <c r="I58" s="195">
        <f t="shared" si="49"/>
        <v>7.3481621161572641E-2</v>
      </c>
      <c r="J58" s="195">
        <f t="shared" si="49"/>
        <v>7.4944936177972946E-2</v>
      </c>
      <c r="K58" s="195">
        <f t="shared" si="49"/>
        <v>7.2734483232760008E-2</v>
      </c>
      <c r="L58" s="195">
        <f t="shared" si="49"/>
        <v>7.9726225146937557E-2</v>
      </c>
      <c r="M58" s="195">
        <f t="shared" si="49"/>
        <v>8.2740025358847488E-2</v>
      </c>
      <c r="N58" s="195">
        <f t="shared" si="49"/>
        <v>7.9087319125296984E-2</v>
      </c>
      <c r="O58" s="195">
        <f t="shared" si="49"/>
        <v>8.5077034912798569E-2</v>
      </c>
      <c r="P58" s="195">
        <f t="shared" si="49"/>
        <v>8.6859358114170171E-2</v>
      </c>
      <c r="Q58" s="195">
        <f t="shared" si="49"/>
        <v>9.5018597901298255E-2</v>
      </c>
      <c r="R58" s="195">
        <f t="shared" ref="R58:V58" si="50">IF(R50=0,0,R50/R$44)</f>
        <v>9.117602137001185E-2</v>
      </c>
      <c r="S58" s="195">
        <f t="shared" si="50"/>
        <v>8.7714787517130188E-2</v>
      </c>
      <c r="T58" s="195">
        <f t="shared" si="50"/>
        <v>8.4907107546176794E-2</v>
      </c>
      <c r="U58" s="195">
        <f t="shared" si="50"/>
        <v>8.7757631993770194E-2</v>
      </c>
      <c r="V58" s="195">
        <f t="shared" si="50"/>
        <v>9.4158035987741834E-2</v>
      </c>
      <c r="W58" s="195">
        <f t="shared" ref="W58" si="51">IF(W50=0,0,W50/W$44)</f>
        <v>8.9139050188322119E-2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290.47749595011982</v>
      </c>
      <c r="C62" s="22">
        <v>384.52982952000002</v>
      </c>
      <c r="D62" s="22">
        <v>356.58905952000009</v>
      </c>
      <c r="E62" s="22">
        <v>370.17449424000006</v>
      </c>
      <c r="F62" s="22">
        <v>389.40682824000004</v>
      </c>
      <c r="G62" s="22">
        <v>426.36274019999996</v>
      </c>
      <c r="H62" s="22">
        <v>424.5402959497485</v>
      </c>
      <c r="I62" s="22">
        <v>427.68809994974833</v>
      </c>
      <c r="J62" s="22">
        <v>430.77234594974828</v>
      </c>
      <c r="K62" s="22">
        <v>456.6878884297484</v>
      </c>
      <c r="L62" s="22">
        <v>547.61488606377816</v>
      </c>
      <c r="M62" s="22">
        <v>497.45673620307696</v>
      </c>
      <c r="N62" s="22">
        <v>459.65622630974826</v>
      </c>
      <c r="O62" s="22">
        <v>444.47311869908719</v>
      </c>
      <c r="P62" s="22">
        <v>449.57896441692947</v>
      </c>
      <c r="Q62" s="22">
        <v>421.69424930688808</v>
      </c>
      <c r="R62" s="22">
        <v>447.04245098738579</v>
      </c>
      <c r="S62" s="22">
        <v>459.62009848381751</v>
      </c>
      <c r="T62" s="22">
        <v>466.7973352665561</v>
      </c>
      <c r="U62" s="22">
        <v>435.3752000111204</v>
      </c>
      <c r="V62" s="22">
        <v>420.0242096375103</v>
      </c>
      <c r="W62" s="22">
        <v>432.20637381261406</v>
      </c>
      <c r="DA62" s="57" t="s">
        <v>250</v>
      </c>
    </row>
    <row r="63" spans="1:105" ht="12" customHeight="1" x14ac:dyDescent="0.25">
      <c r="A63" s="30" t="s">
        <v>51</v>
      </c>
      <c r="B63" s="31">
        <v>48.023990710119783</v>
      </c>
      <c r="C63" s="31">
        <v>122.61512999999998</v>
      </c>
      <c r="D63" s="31">
        <v>78.265110000000021</v>
      </c>
      <c r="E63" s="31">
        <v>74.052000000000021</v>
      </c>
      <c r="F63" s="31">
        <v>74.052000000000021</v>
      </c>
      <c r="G63" s="31">
        <v>88.862400000000008</v>
      </c>
      <c r="H63" s="31">
        <v>76.520287029748303</v>
      </c>
      <c r="I63" s="31">
        <v>76.520287029748303</v>
      </c>
      <c r="J63" s="31">
        <v>76.520287029748303</v>
      </c>
      <c r="K63" s="31">
        <v>76.520287029748303</v>
      </c>
      <c r="L63" s="31">
        <v>100.86154678377817</v>
      </c>
      <c r="M63" s="31">
        <v>92.054706923076935</v>
      </c>
      <c r="N63" s="31">
        <v>54.304687029748294</v>
      </c>
      <c r="O63" s="31">
        <v>51.138199419087144</v>
      </c>
      <c r="P63" s="31">
        <v>51.355227136929457</v>
      </c>
      <c r="Q63" s="31">
        <v>48.509520746887972</v>
      </c>
      <c r="R63" s="31">
        <v>48.124157427385882</v>
      </c>
      <c r="S63" s="31">
        <v>39.598167883817425</v>
      </c>
      <c r="T63" s="31">
        <v>26.665889626556016</v>
      </c>
      <c r="U63" s="31">
        <v>18.830632531120333</v>
      </c>
      <c r="V63" s="31">
        <v>5.2796165975103744</v>
      </c>
      <c r="W63" s="31">
        <v>5.1015425726141093</v>
      </c>
      <c r="DA63" s="59" t="s">
        <v>251</v>
      </c>
    </row>
    <row r="64" spans="1:105" ht="12" customHeight="1" x14ac:dyDescent="0.25">
      <c r="A64" s="73" t="s">
        <v>75</v>
      </c>
      <c r="B64" s="98">
        <v>93.306045240000017</v>
      </c>
      <c r="C64" s="98">
        <v>93.581039520000004</v>
      </c>
      <c r="D64" s="98">
        <v>93.581039520000004</v>
      </c>
      <c r="E64" s="98">
        <v>90.426234240000014</v>
      </c>
      <c r="F64" s="98">
        <v>93.299808240000019</v>
      </c>
      <c r="G64" s="98">
        <v>102.26743020000002</v>
      </c>
      <c r="H64" s="98">
        <v>105.31457892000003</v>
      </c>
      <c r="I64" s="98">
        <v>93.820282920000011</v>
      </c>
      <c r="J64" s="98">
        <v>90.946708920000006</v>
      </c>
      <c r="K64" s="98">
        <v>138.72442140000004</v>
      </c>
      <c r="L64" s="98">
        <v>154.46672928000004</v>
      </c>
      <c r="M64" s="98">
        <v>154.46672928000004</v>
      </c>
      <c r="N64" s="98">
        <v>154.46672928000004</v>
      </c>
      <c r="O64" s="98">
        <v>154.46672928000004</v>
      </c>
      <c r="P64" s="98">
        <v>160.21387728000002</v>
      </c>
      <c r="Q64" s="98">
        <v>142.79885856000004</v>
      </c>
      <c r="R64" s="98">
        <v>149.09599512</v>
      </c>
      <c r="S64" s="98">
        <v>158.49201096000002</v>
      </c>
      <c r="T64" s="98">
        <v>160.19630532000002</v>
      </c>
      <c r="U64" s="98">
        <v>156.45704616</v>
      </c>
      <c r="V64" s="98">
        <v>157.38454151999997</v>
      </c>
      <c r="W64" s="98">
        <v>156.05047800000006</v>
      </c>
      <c r="DA64" s="63"/>
    </row>
    <row r="65" spans="1:105" ht="12" customHeight="1" x14ac:dyDescent="0.25">
      <c r="A65" s="97" t="s">
        <v>74</v>
      </c>
      <c r="B65" s="98">
        <v>74.712924000000015</v>
      </c>
      <c r="C65" s="98">
        <v>71.83935000000001</v>
      </c>
      <c r="D65" s="98">
        <v>71.83935000000001</v>
      </c>
      <c r="E65" s="98">
        <v>71.83935000000001</v>
      </c>
      <c r="F65" s="98">
        <v>74.712924000000015</v>
      </c>
      <c r="G65" s="98">
        <v>77.58649800000002</v>
      </c>
      <c r="H65" s="98">
        <v>77.58649800000002</v>
      </c>
      <c r="I65" s="98">
        <v>66.092202000000015</v>
      </c>
      <c r="J65" s="98">
        <v>63.218628000000002</v>
      </c>
      <c r="K65" s="98">
        <v>57.471480000000007</v>
      </c>
      <c r="L65" s="98">
        <v>57.471480000000007</v>
      </c>
      <c r="M65" s="98">
        <v>57.471480000000007</v>
      </c>
      <c r="N65" s="98">
        <v>57.471480000000007</v>
      </c>
      <c r="O65" s="98">
        <v>57.471480000000007</v>
      </c>
      <c r="P65" s="98">
        <v>63.218628000000002</v>
      </c>
      <c r="Q65" s="98">
        <v>48.850758000000006</v>
      </c>
      <c r="R65" s="98">
        <v>48.850758000000006</v>
      </c>
      <c r="S65" s="98">
        <v>50.092187399999993</v>
      </c>
      <c r="T65" s="98">
        <v>42.842148840000014</v>
      </c>
      <c r="U65" s="98">
        <v>39.209860440000007</v>
      </c>
      <c r="V65" s="98">
        <v>41.396729759999992</v>
      </c>
      <c r="W65" s="98">
        <v>43.425495720000015</v>
      </c>
      <c r="DA65" s="63" t="s">
        <v>252</v>
      </c>
    </row>
    <row r="66" spans="1:105" ht="12" customHeight="1" x14ac:dyDescent="0.25">
      <c r="A66" s="97" t="s">
        <v>201</v>
      </c>
      <c r="B66" s="98">
        <v>18.593121240000002</v>
      </c>
      <c r="C66" s="98">
        <v>21.741689519999994</v>
      </c>
      <c r="D66" s="98">
        <v>21.741689519999994</v>
      </c>
      <c r="E66" s="98">
        <v>18.586884240000003</v>
      </c>
      <c r="F66" s="98">
        <v>18.586884240000003</v>
      </c>
      <c r="G66" s="98">
        <v>24.680932200000001</v>
      </c>
      <c r="H66" s="98">
        <v>27.728080920000011</v>
      </c>
      <c r="I66" s="98">
        <v>27.728080919999996</v>
      </c>
      <c r="J66" s="98">
        <v>27.728080920000004</v>
      </c>
      <c r="K66" s="98">
        <v>81.252941400000026</v>
      </c>
      <c r="L66" s="98">
        <v>96.995249280000024</v>
      </c>
      <c r="M66" s="98">
        <v>96.995249280000024</v>
      </c>
      <c r="N66" s="98">
        <v>96.995249280000024</v>
      </c>
      <c r="O66" s="98">
        <v>96.995249280000024</v>
      </c>
      <c r="P66" s="98">
        <v>96.995249280000024</v>
      </c>
      <c r="Q66" s="98">
        <v>93.948100560000029</v>
      </c>
      <c r="R66" s="98">
        <v>100.24523711999998</v>
      </c>
      <c r="S66" s="98">
        <v>108.39982356000002</v>
      </c>
      <c r="T66" s="98">
        <v>117.35415648</v>
      </c>
      <c r="U66" s="98">
        <v>117.24718572</v>
      </c>
      <c r="V66" s="98">
        <v>115.98781175999997</v>
      </c>
      <c r="W66" s="98">
        <v>112.62498228000004</v>
      </c>
      <c r="DA66" s="63" t="s">
        <v>253</v>
      </c>
    </row>
    <row r="67" spans="1:105" ht="12" customHeight="1" x14ac:dyDescent="0.25">
      <c r="A67" s="73" t="s">
        <v>192</v>
      </c>
      <c r="B67" s="98">
        <v>149.14746000000002</v>
      </c>
      <c r="C67" s="98">
        <v>168.33366000000001</v>
      </c>
      <c r="D67" s="98">
        <v>184.74291000000002</v>
      </c>
      <c r="E67" s="98">
        <v>205.69626</v>
      </c>
      <c r="F67" s="98">
        <v>222.05502000000001</v>
      </c>
      <c r="G67" s="98">
        <v>235.23290999999998</v>
      </c>
      <c r="H67" s="98">
        <v>242.70543000000012</v>
      </c>
      <c r="I67" s="98">
        <v>257.34753000000001</v>
      </c>
      <c r="J67" s="98">
        <v>263.30534999999998</v>
      </c>
      <c r="K67" s="98">
        <v>241.44318000000004</v>
      </c>
      <c r="L67" s="98">
        <v>292.28660999999988</v>
      </c>
      <c r="M67" s="98">
        <v>250.93529999999996</v>
      </c>
      <c r="N67" s="98">
        <v>250.8848099999999</v>
      </c>
      <c r="O67" s="98">
        <v>238.86819000000006</v>
      </c>
      <c r="P67" s="98">
        <v>238.00985999999997</v>
      </c>
      <c r="Q67" s="98">
        <v>230.38587000000004</v>
      </c>
      <c r="R67" s="98">
        <v>249.82229843999994</v>
      </c>
      <c r="S67" s="98">
        <v>261.52991964000006</v>
      </c>
      <c r="T67" s="98">
        <v>279.93514032000007</v>
      </c>
      <c r="U67" s="98">
        <v>260.08752132000006</v>
      </c>
      <c r="V67" s="98">
        <v>257.36005151999996</v>
      </c>
      <c r="W67" s="98">
        <v>271.0543532399999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290.47749595011982</v>
      </c>
      <c r="C78" s="203">
        <f t="shared" si="52"/>
        <v>384.52982951999996</v>
      </c>
      <c r="D78" s="203">
        <f t="shared" si="52"/>
        <v>356.58905952000009</v>
      </c>
      <c r="E78" s="203">
        <f t="shared" si="52"/>
        <v>370.17449424000006</v>
      </c>
      <c r="F78" s="203">
        <f t="shared" si="52"/>
        <v>389.40682824000004</v>
      </c>
      <c r="G78" s="203">
        <f t="shared" si="52"/>
        <v>426.36274019999985</v>
      </c>
      <c r="H78" s="203">
        <f t="shared" si="52"/>
        <v>424.54029594974838</v>
      </c>
      <c r="I78" s="203">
        <f t="shared" si="52"/>
        <v>427.68809994974811</v>
      </c>
      <c r="J78" s="203">
        <f t="shared" si="52"/>
        <v>430.77234594974817</v>
      </c>
      <c r="K78" s="203">
        <f t="shared" si="52"/>
        <v>456.68788842974817</v>
      </c>
      <c r="L78" s="203">
        <f t="shared" si="52"/>
        <v>547.61488606377793</v>
      </c>
      <c r="M78" s="203">
        <f t="shared" si="52"/>
        <v>497.45673620307662</v>
      </c>
      <c r="N78" s="203">
        <f t="shared" si="52"/>
        <v>459.65622630974764</v>
      </c>
      <c r="O78" s="203">
        <f t="shared" si="52"/>
        <v>444.47311869908663</v>
      </c>
      <c r="P78" s="203">
        <f t="shared" si="52"/>
        <v>449.57896441692901</v>
      </c>
      <c r="Q78" s="203">
        <f t="shared" si="52"/>
        <v>421.69424930688751</v>
      </c>
      <c r="R78" s="203">
        <f t="shared" ref="R78:V78" si="53">R79+R84</f>
        <v>447.04245098738539</v>
      </c>
      <c r="S78" s="203">
        <f t="shared" si="53"/>
        <v>459.62009848381734</v>
      </c>
      <c r="T78" s="203">
        <f t="shared" si="53"/>
        <v>466.79733526655639</v>
      </c>
      <c r="U78" s="203">
        <f t="shared" si="53"/>
        <v>435.3752000111208</v>
      </c>
      <c r="V78" s="203">
        <f t="shared" si="53"/>
        <v>420.02420963751058</v>
      </c>
      <c r="W78" s="203">
        <f t="shared" ref="W78" si="54">W79+W84</f>
        <v>432.20637381261446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290.47749595011982</v>
      </c>
      <c r="C79" s="192">
        <f t="shared" si="55"/>
        <v>384.52982951999996</v>
      </c>
      <c r="D79" s="192">
        <f t="shared" si="55"/>
        <v>356.58905952000009</v>
      </c>
      <c r="E79" s="192">
        <f t="shared" si="55"/>
        <v>370.17449424000006</v>
      </c>
      <c r="F79" s="192">
        <f t="shared" si="55"/>
        <v>389.40682824000004</v>
      </c>
      <c r="G79" s="192">
        <f t="shared" si="55"/>
        <v>426.36274019999985</v>
      </c>
      <c r="H79" s="192">
        <f t="shared" si="55"/>
        <v>424.54029594974838</v>
      </c>
      <c r="I79" s="192">
        <f t="shared" si="55"/>
        <v>427.68809994974811</v>
      </c>
      <c r="J79" s="192">
        <f t="shared" si="55"/>
        <v>430.77234594974817</v>
      </c>
      <c r="K79" s="192">
        <f t="shared" si="55"/>
        <v>456.68788842974817</v>
      </c>
      <c r="L79" s="192">
        <f t="shared" si="55"/>
        <v>547.61488606377793</v>
      </c>
      <c r="M79" s="192">
        <f t="shared" si="55"/>
        <v>497.45673620307662</v>
      </c>
      <c r="N79" s="192">
        <f t="shared" si="55"/>
        <v>459.65622630974764</v>
      </c>
      <c r="O79" s="192">
        <f t="shared" si="55"/>
        <v>444.47311869908663</v>
      </c>
      <c r="P79" s="192">
        <f t="shared" si="55"/>
        <v>449.57896441692901</v>
      </c>
      <c r="Q79" s="192">
        <f t="shared" si="55"/>
        <v>421.69424930688751</v>
      </c>
      <c r="R79" s="192">
        <f t="shared" ref="R79:V79" si="56">SUM(R80:R83)</f>
        <v>447.04245098738539</v>
      </c>
      <c r="S79" s="192">
        <f t="shared" si="56"/>
        <v>459.62009848381734</v>
      </c>
      <c r="T79" s="192">
        <f t="shared" si="56"/>
        <v>466.79733526655639</v>
      </c>
      <c r="U79" s="192">
        <f t="shared" si="56"/>
        <v>435.3752000111208</v>
      </c>
      <c r="V79" s="192">
        <f t="shared" si="56"/>
        <v>420.02420963751058</v>
      </c>
      <c r="W79" s="192">
        <f t="shared" ref="W79" si="57">SUM(W80:W83)</f>
        <v>432.20637381261446</v>
      </c>
      <c r="DA79" s="213" t="s">
        <v>264</v>
      </c>
    </row>
    <row r="80" spans="1:105" ht="12" customHeight="1" x14ac:dyDescent="0.25">
      <c r="A80" s="97" t="s">
        <v>57</v>
      </c>
      <c r="B80" s="74">
        <v>188.47143091638719</v>
      </c>
      <c r="C80" s="74">
        <v>277.02485805740406</v>
      </c>
      <c r="D80" s="74">
        <v>248.08298756617128</v>
      </c>
      <c r="E80" s="74">
        <v>259.75622326029981</v>
      </c>
      <c r="F80" s="74">
        <v>272.26834056374213</v>
      </c>
      <c r="G80" s="74">
        <v>301.02164569612353</v>
      </c>
      <c r="H80" s="74">
        <v>296.84943660086975</v>
      </c>
      <c r="I80" s="74">
        <v>306.83870590533468</v>
      </c>
      <c r="J80" s="74">
        <v>306.84852896317511</v>
      </c>
      <c r="K80" s="74">
        <v>337.48206310279943</v>
      </c>
      <c r="L80" s="74">
        <v>406.21388687221463</v>
      </c>
      <c r="M80" s="74">
        <v>364.97483798194799</v>
      </c>
      <c r="N80" s="74">
        <v>331.11555029031467</v>
      </c>
      <c r="O80" s="74">
        <v>316.17280350474107</v>
      </c>
      <c r="P80" s="74">
        <v>317.75474681007603</v>
      </c>
      <c r="Q80" s="74">
        <v>300.84714736856301</v>
      </c>
      <c r="R80" s="74">
        <v>319.51134490854145</v>
      </c>
      <c r="S80" s="74">
        <v>335.4767126762423</v>
      </c>
      <c r="T80" s="74">
        <v>345.82916515695547</v>
      </c>
      <c r="U80" s="74">
        <v>323.5664471113185</v>
      </c>
      <c r="V80" s="74">
        <v>303.69885853720371</v>
      </c>
      <c r="W80" s="74">
        <v>312.47683934512776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31.219246897318261</v>
      </c>
      <c r="C82" s="74">
        <v>39.035741969631793</v>
      </c>
      <c r="D82" s="74">
        <v>37.932819979562154</v>
      </c>
      <c r="E82" s="74">
        <v>39.390946520397975</v>
      </c>
      <c r="F82" s="74">
        <v>41.829095605475068</v>
      </c>
      <c r="G82" s="74">
        <v>47.740529962280746</v>
      </c>
      <c r="H82" s="74">
        <v>49.477386699176243</v>
      </c>
      <c r="I82" s="74">
        <v>52.29636564185671</v>
      </c>
      <c r="J82" s="74">
        <v>56.972111120614521</v>
      </c>
      <c r="K82" s="74">
        <v>58.708094268603915</v>
      </c>
      <c r="L82" s="74">
        <v>75.265346720297401</v>
      </c>
      <c r="M82" s="74">
        <v>68.742219166468672</v>
      </c>
      <c r="N82" s="74">
        <v>65.152629154134445</v>
      </c>
      <c r="O82" s="74">
        <v>65.081411726546733</v>
      </c>
      <c r="P82" s="74">
        <v>63.212058608045432</v>
      </c>
      <c r="Q82" s="74">
        <v>65.28842241338188</v>
      </c>
      <c r="R82" s="74">
        <v>71.062816511071873</v>
      </c>
      <c r="S82" s="74">
        <v>66.739748525534779</v>
      </c>
      <c r="T82" s="74">
        <v>69.360971524874515</v>
      </c>
      <c r="U82" s="74">
        <v>64.5989790428101</v>
      </c>
      <c r="V82" s="74">
        <v>66.307895014498612</v>
      </c>
      <c r="W82" s="74">
        <v>67.989430006105863</v>
      </c>
      <c r="DA82" s="90" t="s">
        <v>267</v>
      </c>
    </row>
    <row r="83" spans="1:105" ht="12" customHeight="1" x14ac:dyDescent="0.25">
      <c r="A83" s="107" t="s">
        <v>54</v>
      </c>
      <c r="B83" s="193">
        <v>70.786818136414368</v>
      </c>
      <c r="C83" s="193">
        <v>68.469229492964118</v>
      </c>
      <c r="D83" s="193">
        <v>70.57325197426664</v>
      </c>
      <c r="E83" s="193">
        <v>71.027324459302292</v>
      </c>
      <c r="F83" s="193">
        <v>75.309392070782863</v>
      </c>
      <c r="G83" s="193">
        <v>77.600564541595602</v>
      </c>
      <c r="H83" s="193">
        <v>78.213472649702382</v>
      </c>
      <c r="I83" s="193">
        <v>68.553028402556748</v>
      </c>
      <c r="J83" s="193">
        <v>66.951705865958573</v>
      </c>
      <c r="K83" s="193">
        <v>60.497731058344826</v>
      </c>
      <c r="L83" s="193">
        <v>66.135652471265857</v>
      </c>
      <c r="M83" s="193">
        <v>63.739679054659959</v>
      </c>
      <c r="N83" s="193">
        <v>63.388046865298506</v>
      </c>
      <c r="O83" s="193">
        <v>63.218903467798867</v>
      </c>
      <c r="P83" s="193">
        <v>68.612158998807544</v>
      </c>
      <c r="Q83" s="193">
        <v>55.55867952494259</v>
      </c>
      <c r="R83" s="193">
        <v>56.468289567772032</v>
      </c>
      <c r="S83" s="193">
        <v>57.403637282040265</v>
      </c>
      <c r="T83" s="193">
        <v>51.607198584726412</v>
      </c>
      <c r="U83" s="193">
        <v>47.2097738569922</v>
      </c>
      <c r="V83" s="193">
        <v>50.017456085808263</v>
      </c>
      <c r="W83" s="193">
        <v>51.740104461380831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0.64883315762523341</v>
      </c>
      <c r="C88" s="196">
        <f t="shared" si="64"/>
        <v>0.72042488460052123</v>
      </c>
      <c r="D88" s="196">
        <f t="shared" si="64"/>
        <v>0.69571115810482964</v>
      </c>
      <c r="E88" s="196">
        <f t="shared" si="64"/>
        <v>0.70171291459072993</v>
      </c>
      <c r="F88" s="196">
        <f t="shared" si="64"/>
        <v>0.69918738147020143</v>
      </c>
      <c r="G88" s="196">
        <f t="shared" si="64"/>
        <v>0.70602240138272676</v>
      </c>
      <c r="H88" s="196">
        <f t="shared" si="64"/>
        <v>0.6992255845508879</v>
      </c>
      <c r="I88" s="196">
        <f t="shared" si="64"/>
        <v>0.71743568722484252</v>
      </c>
      <c r="J88" s="196">
        <f t="shared" si="64"/>
        <v>0.71232179096048698</v>
      </c>
      <c r="K88" s="196">
        <f t="shared" si="64"/>
        <v>0.73897747598076258</v>
      </c>
      <c r="L88" s="196">
        <f t="shared" si="64"/>
        <v>0.74178751748707017</v>
      </c>
      <c r="M88" s="196">
        <f t="shared" si="64"/>
        <v>0.73368156750209212</v>
      </c>
      <c r="N88" s="196">
        <f t="shared" si="64"/>
        <v>0.72035475935702109</v>
      </c>
      <c r="O88" s="196">
        <f t="shared" si="64"/>
        <v>0.71134291412298811</v>
      </c>
      <c r="P88" s="196">
        <f t="shared" si="64"/>
        <v>0.70678295018135617</v>
      </c>
      <c r="Q88" s="196">
        <f t="shared" si="64"/>
        <v>0.71342482820917452</v>
      </c>
      <c r="R88" s="196">
        <f t="shared" ref="R88:V88" si="65">IF(R80=0,0,R80/R$78)</f>
        <v>0.71472260453752168</v>
      </c>
      <c r="S88" s="196">
        <f t="shared" si="65"/>
        <v>0.72990000607654892</v>
      </c>
      <c r="T88" s="196">
        <f t="shared" si="65"/>
        <v>0.74085505428062437</v>
      </c>
      <c r="U88" s="196">
        <f t="shared" si="65"/>
        <v>0.74318989024421611</v>
      </c>
      <c r="V88" s="196">
        <f t="shared" si="65"/>
        <v>0.72305084223431304</v>
      </c>
      <c r="W88" s="196">
        <f t="shared" ref="W88" si="66">IF(W80=0,0,W80/W$78)</f>
        <v>0.72298063674693491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0.10747561285325581</v>
      </c>
      <c r="C90" s="197">
        <f t="shared" si="70"/>
        <v>0.10151551056093422</v>
      </c>
      <c r="D90" s="197">
        <f t="shared" si="70"/>
        <v>0.10637684742942767</v>
      </c>
      <c r="E90" s="197">
        <f t="shared" si="70"/>
        <v>0.10641183315795694</v>
      </c>
      <c r="F90" s="197">
        <f t="shared" si="70"/>
        <v>0.10741746824145279</v>
      </c>
      <c r="G90" s="197">
        <f t="shared" si="70"/>
        <v>0.11197162758614047</v>
      </c>
      <c r="H90" s="197">
        <f t="shared" si="70"/>
        <v>0.11654344044889614</v>
      </c>
      <c r="I90" s="197">
        <f t="shared" si="70"/>
        <v>0.12227687805202285</v>
      </c>
      <c r="J90" s="197">
        <f t="shared" si="70"/>
        <v>0.13225573010032685</v>
      </c>
      <c r="K90" s="197">
        <f t="shared" si="70"/>
        <v>0.12855189672417799</v>
      </c>
      <c r="L90" s="197">
        <f t="shared" si="70"/>
        <v>0.13744211239635956</v>
      </c>
      <c r="M90" s="197">
        <f t="shared" si="70"/>
        <v>0.13818733201032793</v>
      </c>
      <c r="N90" s="197">
        <f t="shared" si="70"/>
        <v>0.14174207902544581</v>
      </c>
      <c r="O90" s="197">
        <f t="shared" si="70"/>
        <v>0.14642372955428962</v>
      </c>
      <c r="P90" s="197">
        <f t="shared" si="70"/>
        <v>0.14060279419440108</v>
      </c>
      <c r="Q90" s="197">
        <f t="shared" si="70"/>
        <v>0.15482407578640775</v>
      </c>
      <c r="R90" s="197">
        <f t="shared" ref="R90:V90" si="71">IF(R82=0,0,R82/R$78)</f>
        <v>0.158962121727176</v>
      </c>
      <c r="S90" s="197">
        <f t="shared" si="71"/>
        <v>0.14520633180684245</v>
      </c>
      <c r="T90" s="197">
        <f t="shared" si="71"/>
        <v>0.14858904771867892</v>
      </c>
      <c r="U90" s="197">
        <f t="shared" si="71"/>
        <v>0.14837542202945883</v>
      </c>
      <c r="V90" s="197">
        <f t="shared" si="71"/>
        <v>0.1578668407512121</v>
      </c>
      <c r="W90" s="197">
        <f t="shared" ref="W90" si="72">IF(W82=0,0,W82/W$78)</f>
        <v>0.15730779119787591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0.24369122952151079</v>
      </c>
      <c r="C91" s="198">
        <f t="shared" si="73"/>
        <v>0.17805960483854461</v>
      </c>
      <c r="D91" s="198">
        <f t="shared" si="73"/>
        <v>0.19791199446574267</v>
      </c>
      <c r="E91" s="198">
        <f t="shared" si="73"/>
        <v>0.19187525225131319</v>
      </c>
      <c r="F91" s="198">
        <f t="shared" si="73"/>
        <v>0.19339515028834578</v>
      </c>
      <c r="G91" s="198">
        <f t="shared" si="73"/>
        <v>0.18200597103113286</v>
      </c>
      <c r="H91" s="198">
        <f t="shared" si="73"/>
        <v>0.18423097500021596</v>
      </c>
      <c r="I91" s="198">
        <f t="shared" si="73"/>
        <v>0.16028743472313467</v>
      </c>
      <c r="J91" s="198">
        <f t="shared" si="73"/>
        <v>0.1554224789391862</v>
      </c>
      <c r="K91" s="198">
        <f t="shared" si="73"/>
        <v>0.13247062729505937</v>
      </c>
      <c r="L91" s="198">
        <f t="shared" si="73"/>
        <v>0.12077037011657016</v>
      </c>
      <c r="M91" s="198">
        <f t="shared" si="73"/>
        <v>0.12813110048757995</v>
      </c>
      <c r="N91" s="198">
        <f t="shared" si="73"/>
        <v>0.1379031616175331</v>
      </c>
      <c r="O91" s="198">
        <f t="shared" si="73"/>
        <v>0.14223335632272238</v>
      </c>
      <c r="P91" s="198">
        <f t="shared" si="73"/>
        <v>0.15261425562424277</v>
      </c>
      <c r="Q91" s="198">
        <f t="shared" si="73"/>
        <v>0.1317510960044177</v>
      </c>
      <c r="R91" s="198">
        <f t="shared" ref="R91:V91" si="74">IF(R83=0,0,R83/R$78)</f>
        <v>0.12631527373530227</v>
      </c>
      <c r="S91" s="198">
        <f t="shared" si="74"/>
        <v>0.12489366211660863</v>
      </c>
      <c r="T91" s="198">
        <f t="shared" si="74"/>
        <v>0.11055589800069666</v>
      </c>
      <c r="U91" s="198">
        <f t="shared" si="74"/>
        <v>0.10843468772632506</v>
      </c>
      <c r="V91" s="198">
        <f t="shared" si="74"/>
        <v>0.11908231701447482</v>
      </c>
      <c r="W91" s="198">
        <f t="shared" ref="W91" si="75">IF(W83=0,0,W83/W$78)</f>
        <v>0.11971157205518919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17654.817333911567</v>
      </c>
      <c r="C96" s="203">
        <f t="shared" si="79"/>
        <v>19204.942066574262</v>
      </c>
      <c r="D96" s="203">
        <f t="shared" si="79"/>
        <v>19084.837410800046</v>
      </c>
      <c r="E96" s="203">
        <f t="shared" si="79"/>
        <v>19910.018583565001</v>
      </c>
      <c r="F96" s="203">
        <f t="shared" si="79"/>
        <v>19507.336667872194</v>
      </c>
      <c r="G96" s="203">
        <f t="shared" si="79"/>
        <v>19891.295805423622</v>
      </c>
      <c r="H96" s="203">
        <f t="shared" si="79"/>
        <v>19925.776184300863</v>
      </c>
      <c r="I96" s="203">
        <f t="shared" si="79"/>
        <v>19750.841288213116</v>
      </c>
      <c r="J96" s="203">
        <f t="shared" si="79"/>
        <v>19596.677800995243</v>
      </c>
      <c r="K96" s="203">
        <f t="shared" si="79"/>
        <v>20431.622709046638</v>
      </c>
      <c r="L96" s="203">
        <f t="shared" si="79"/>
        <v>18765.534111394001</v>
      </c>
      <c r="M96" s="203">
        <f t="shared" si="79"/>
        <v>17975.263372329893</v>
      </c>
      <c r="N96" s="203">
        <f t="shared" si="79"/>
        <v>18761.201882291185</v>
      </c>
      <c r="O96" s="203">
        <f t="shared" si="79"/>
        <v>17381.509016656291</v>
      </c>
      <c r="P96" s="203">
        <f t="shared" si="79"/>
        <v>16958.437705998676</v>
      </c>
      <c r="Q96" s="203">
        <f t="shared" si="79"/>
        <v>15489.461741907811</v>
      </c>
      <c r="R96" s="203">
        <f t="shared" si="79"/>
        <v>16078.724224670101</v>
      </c>
      <c r="S96" s="203">
        <f t="shared" si="79"/>
        <v>16496.315431775885</v>
      </c>
      <c r="T96" s="203">
        <f t="shared" si="79"/>
        <v>16825.222525777739</v>
      </c>
      <c r="U96" s="203">
        <f t="shared" si="79"/>
        <v>16135.285929814892</v>
      </c>
      <c r="V96" s="203">
        <f t="shared" si="79"/>
        <v>15498.565825674646</v>
      </c>
      <c r="W96" s="203">
        <f t="shared" si="79"/>
        <v>16713.841253379764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16535.988552769122</v>
      </c>
      <c r="C97" s="192">
        <f t="shared" si="80"/>
        <v>18053.501840215256</v>
      </c>
      <c r="D97" s="192">
        <f t="shared" si="80"/>
        <v>17891.289302198264</v>
      </c>
      <c r="E97" s="192">
        <f t="shared" si="80"/>
        <v>18672.752631058116</v>
      </c>
      <c r="F97" s="192">
        <f t="shared" si="80"/>
        <v>18224.063515053091</v>
      </c>
      <c r="G97" s="192">
        <f t="shared" si="80"/>
        <v>18553.152408970203</v>
      </c>
      <c r="H97" s="192">
        <f t="shared" si="80"/>
        <v>18519.861476792405</v>
      </c>
      <c r="I97" s="192">
        <f t="shared" si="80"/>
        <v>18299.517451050291</v>
      </c>
      <c r="J97" s="192">
        <f t="shared" si="80"/>
        <v>18128.006033899353</v>
      </c>
      <c r="K97" s="192">
        <f t="shared" si="80"/>
        <v>18945.539189697407</v>
      </c>
      <c r="L97" s="192">
        <f t="shared" si="80"/>
        <v>17269.428913826468</v>
      </c>
      <c r="M97" s="192">
        <f t="shared" si="80"/>
        <v>16487.989625071354</v>
      </c>
      <c r="N97" s="192">
        <f t="shared" si="80"/>
        <v>17277.428721852295</v>
      </c>
      <c r="O97" s="192">
        <f t="shared" si="80"/>
        <v>15902.741767209101</v>
      </c>
      <c r="P97" s="192">
        <f t="shared" si="80"/>
        <v>15485.43869223649</v>
      </c>
      <c r="Q97" s="192">
        <f t="shared" si="80"/>
        <v>14017.674804945931</v>
      </c>
      <c r="R97" s="192">
        <f t="shared" si="80"/>
        <v>14612.730121159051</v>
      </c>
      <c r="S97" s="192">
        <f t="shared" si="80"/>
        <v>15049.344628862107</v>
      </c>
      <c r="T97" s="192">
        <f t="shared" si="80"/>
        <v>15396.641547293175</v>
      </c>
      <c r="U97" s="192">
        <f t="shared" si="80"/>
        <v>14719.291445071938</v>
      </c>
      <c r="V97" s="192">
        <f t="shared" si="80"/>
        <v>14039.25130690239</v>
      </c>
      <c r="W97" s="192">
        <f t="shared" si="80"/>
        <v>15223.985319055097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13431.124280292766</v>
      </c>
      <c r="C98" s="74">
        <f t="shared" si="81"/>
        <v>14926.953856981567</v>
      </c>
      <c r="D98" s="74">
        <f t="shared" si="81"/>
        <v>14690.644917532187</v>
      </c>
      <c r="E98" s="74">
        <f t="shared" si="81"/>
        <v>15397.197701018415</v>
      </c>
      <c r="F98" s="74">
        <f t="shared" si="81"/>
        <v>14995.350670534279</v>
      </c>
      <c r="G98" s="74">
        <f t="shared" si="81"/>
        <v>15211.526922929364</v>
      </c>
      <c r="H98" s="74">
        <f t="shared" si="81"/>
        <v>15097.882777193121</v>
      </c>
      <c r="I98" s="74">
        <f t="shared" si="81"/>
        <v>14920.770895531099</v>
      </c>
      <c r="J98" s="74">
        <f t="shared" si="81"/>
        <v>14554.787157851553</v>
      </c>
      <c r="K98" s="74">
        <f t="shared" si="81"/>
        <v>15423.573823239341</v>
      </c>
      <c r="L98" s="74">
        <f t="shared" si="81"/>
        <v>13609.634716352337</v>
      </c>
      <c r="M98" s="74">
        <f t="shared" si="81"/>
        <v>13043.478489885734</v>
      </c>
      <c r="N98" s="74">
        <f t="shared" si="81"/>
        <v>13713.178812168913</v>
      </c>
      <c r="O98" s="74">
        <f t="shared" si="81"/>
        <v>12501.706253089646</v>
      </c>
      <c r="P98" s="74">
        <f t="shared" si="81"/>
        <v>12224.447966612761</v>
      </c>
      <c r="Q98" s="74">
        <f t="shared" si="81"/>
        <v>10897.899427693363</v>
      </c>
      <c r="R98" s="74">
        <f t="shared" si="81"/>
        <v>11321.544175473631</v>
      </c>
      <c r="S98" s="74">
        <f t="shared" si="81"/>
        <v>11932.365853283467</v>
      </c>
      <c r="T98" s="74">
        <f t="shared" si="81"/>
        <v>12235.500863654244</v>
      </c>
      <c r="U98" s="74">
        <f t="shared" si="81"/>
        <v>11715.780027281566</v>
      </c>
      <c r="V98" s="74">
        <f t="shared" si="81"/>
        <v>10963.893756469588</v>
      </c>
      <c r="W98" s="74">
        <f t="shared" si="81"/>
        <v>11918.724764519855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6.6308194812306044E-3</v>
      </c>
      <c r="C99" s="74">
        <f t="shared" si="82"/>
        <v>8.3565322137133177E-3</v>
      </c>
      <c r="D99" s="74">
        <f t="shared" si="82"/>
        <v>1.0816605909473184E-2</v>
      </c>
      <c r="E99" s="74">
        <f t="shared" si="82"/>
        <v>1.3542272396084297E-2</v>
      </c>
      <c r="F99" s="74">
        <f t="shared" si="82"/>
        <v>1.8741886295423692E-2</v>
      </c>
      <c r="G99" s="74">
        <f t="shared" si="82"/>
        <v>2.8445798659146496E-2</v>
      </c>
      <c r="H99" s="74">
        <f t="shared" si="82"/>
        <v>9.7700592409948689E-2</v>
      </c>
      <c r="I99" s="74">
        <f t="shared" si="82"/>
        <v>0.11401245597241015</v>
      </c>
      <c r="J99" s="74">
        <f t="shared" si="82"/>
        <v>0.15842217888916005</v>
      </c>
      <c r="K99" s="74">
        <f t="shared" si="82"/>
        <v>0.19409978106607356</v>
      </c>
      <c r="L99" s="74">
        <f t="shared" si="82"/>
        <v>0.54244339700847599</v>
      </c>
      <c r="M99" s="74">
        <f t="shared" si="82"/>
        <v>0.30382907882982718</v>
      </c>
      <c r="N99" s="74">
        <f t="shared" si="82"/>
        <v>0.35515113146403532</v>
      </c>
      <c r="O99" s="74">
        <f t="shared" si="82"/>
        <v>0.34617040945881139</v>
      </c>
      <c r="P99" s="74">
        <f t="shared" si="82"/>
        <v>0.50625112061036881</v>
      </c>
      <c r="Q99" s="74">
        <f t="shared" si="82"/>
        <v>0.40053090301815525</v>
      </c>
      <c r="R99" s="74">
        <f t="shared" si="82"/>
        <v>0.43821593604696063</v>
      </c>
      <c r="S99" s="74">
        <f t="shared" si="82"/>
        <v>0.46836926872735363</v>
      </c>
      <c r="T99" s="74">
        <f t="shared" si="82"/>
        <v>0.66855438027352265</v>
      </c>
      <c r="U99" s="74">
        <f t="shared" si="82"/>
        <v>0.51681437893758775</v>
      </c>
      <c r="V99" s="74">
        <f t="shared" si="82"/>
        <v>0.57975707800967902</v>
      </c>
      <c r="W99" s="74">
        <f t="shared" si="82"/>
        <v>1.082066365116479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2351.6489944569062</v>
      </c>
      <c r="C100" s="74">
        <f t="shared" si="83"/>
        <v>2372.3371114625506</v>
      </c>
      <c r="D100" s="74">
        <f t="shared" si="83"/>
        <v>2380.4972154672928</v>
      </c>
      <c r="E100" s="74">
        <f t="shared" si="83"/>
        <v>2397.088448264361</v>
      </c>
      <c r="F100" s="74">
        <f t="shared" si="83"/>
        <v>2291.6430600742128</v>
      </c>
      <c r="G100" s="74">
        <f t="shared" si="83"/>
        <v>2418.3801385256611</v>
      </c>
      <c r="H100" s="74">
        <f t="shared" si="83"/>
        <v>2469.6672430806689</v>
      </c>
      <c r="I100" s="74">
        <f t="shared" si="83"/>
        <v>2475.8294862901821</v>
      </c>
      <c r="J100" s="74">
        <f t="shared" si="83"/>
        <v>2634.5230512782209</v>
      </c>
      <c r="K100" s="74">
        <f t="shared" si="83"/>
        <v>2587.5022660451154</v>
      </c>
      <c r="L100" s="74">
        <f t="shared" si="83"/>
        <v>2698.3274542613472</v>
      </c>
      <c r="M100" s="74">
        <f t="shared" si="83"/>
        <v>2532.032398290894</v>
      </c>
      <c r="N100" s="74">
        <f t="shared" si="83"/>
        <v>2624.5821134493167</v>
      </c>
      <c r="O100" s="74">
        <f t="shared" si="83"/>
        <v>2507.2471901035419</v>
      </c>
      <c r="P100" s="74">
        <f t="shared" si="83"/>
        <v>2368.1300808049155</v>
      </c>
      <c r="Q100" s="74">
        <f t="shared" si="83"/>
        <v>2329.3761061716923</v>
      </c>
      <c r="R100" s="74">
        <f t="shared" si="83"/>
        <v>2483.7742797954525</v>
      </c>
      <c r="S100" s="74">
        <f t="shared" si="83"/>
        <v>2331.1615919058431</v>
      </c>
      <c r="T100" s="74">
        <f t="shared" si="83"/>
        <v>2386.7739700612378</v>
      </c>
      <c r="U100" s="74">
        <f t="shared" si="83"/>
        <v>2279.9978442871575</v>
      </c>
      <c r="V100" s="74">
        <f t="shared" si="83"/>
        <v>2335.0642045964914</v>
      </c>
      <c r="W100" s="74">
        <f t="shared" si="83"/>
        <v>2545.1278871860973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753.20864719996894</v>
      </c>
      <c r="C101" s="193">
        <f t="shared" si="84"/>
        <v>754.20251523892864</v>
      </c>
      <c r="D101" s="193">
        <f t="shared" si="84"/>
        <v>820.13635259287275</v>
      </c>
      <c r="E101" s="193">
        <f t="shared" si="84"/>
        <v>878.45293950294604</v>
      </c>
      <c r="F101" s="193">
        <f t="shared" si="84"/>
        <v>937.05104255830577</v>
      </c>
      <c r="G101" s="193">
        <f t="shared" si="84"/>
        <v>923.21690171652142</v>
      </c>
      <c r="H101" s="193">
        <f t="shared" si="84"/>
        <v>952.213755926207</v>
      </c>
      <c r="I101" s="193">
        <f t="shared" si="84"/>
        <v>902.80305677303977</v>
      </c>
      <c r="J101" s="193">
        <f t="shared" si="84"/>
        <v>938.53740259069355</v>
      </c>
      <c r="K101" s="193">
        <f t="shared" si="84"/>
        <v>934.26900063188498</v>
      </c>
      <c r="L101" s="193">
        <f t="shared" si="84"/>
        <v>960.92429981577345</v>
      </c>
      <c r="M101" s="193">
        <f t="shared" si="84"/>
        <v>912.17490781589777</v>
      </c>
      <c r="N101" s="193">
        <f t="shared" si="84"/>
        <v>939.31264510260007</v>
      </c>
      <c r="O101" s="193">
        <f t="shared" si="84"/>
        <v>893.44215360645103</v>
      </c>
      <c r="P101" s="193">
        <f t="shared" si="84"/>
        <v>892.35439369820517</v>
      </c>
      <c r="Q101" s="193">
        <f t="shared" si="84"/>
        <v>789.99874017785839</v>
      </c>
      <c r="R101" s="193">
        <f t="shared" si="84"/>
        <v>806.97344995392439</v>
      </c>
      <c r="S101" s="193">
        <f t="shared" si="84"/>
        <v>785.34881440407321</v>
      </c>
      <c r="T101" s="193">
        <f t="shared" si="84"/>
        <v>773.69815919741359</v>
      </c>
      <c r="U101" s="193">
        <f t="shared" si="84"/>
        <v>722.9967591242762</v>
      </c>
      <c r="V101" s="193">
        <f t="shared" si="84"/>
        <v>739.71358875830003</v>
      </c>
      <c r="W101" s="193">
        <f t="shared" si="84"/>
        <v>759.05060098402521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1118.828781142447</v>
      </c>
      <c r="C102" s="77">
        <f t="shared" si="85"/>
        <v>1151.4402263590046</v>
      </c>
      <c r="D102" s="77">
        <f t="shared" si="85"/>
        <v>1193.5481086017851</v>
      </c>
      <c r="E102" s="77">
        <f t="shared" si="85"/>
        <v>1237.2659525068855</v>
      </c>
      <c r="F102" s="77">
        <f t="shared" si="85"/>
        <v>1283.2731528191039</v>
      </c>
      <c r="G102" s="77">
        <f t="shared" si="85"/>
        <v>1338.1433964534183</v>
      </c>
      <c r="H102" s="77">
        <f t="shared" si="85"/>
        <v>1405.9147075084588</v>
      </c>
      <c r="I102" s="77">
        <f t="shared" si="85"/>
        <v>1451.3238371628233</v>
      </c>
      <c r="J102" s="77">
        <f t="shared" si="85"/>
        <v>1468.6717670958876</v>
      </c>
      <c r="K102" s="77">
        <f t="shared" si="85"/>
        <v>1486.0835193492314</v>
      </c>
      <c r="L102" s="77">
        <f t="shared" si="85"/>
        <v>1496.105197567535</v>
      </c>
      <c r="M102" s="77">
        <f t="shared" si="85"/>
        <v>1487.2737472585377</v>
      </c>
      <c r="N102" s="77">
        <f t="shared" si="85"/>
        <v>1483.7731604388855</v>
      </c>
      <c r="O102" s="77">
        <f t="shared" si="85"/>
        <v>1478.7672494471901</v>
      </c>
      <c r="P102" s="77">
        <f t="shared" si="85"/>
        <v>1472.9990137621855</v>
      </c>
      <c r="Q102" s="77">
        <f t="shared" si="85"/>
        <v>1471.7869369618809</v>
      </c>
      <c r="R102" s="77">
        <f t="shared" si="85"/>
        <v>1465.9941035110483</v>
      </c>
      <c r="S102" s="77">
        <f t="shared" si="85"/>
        <v>1446.9708029137773</v>
      </c>
      <c r="T102" s="77">
        <f t="shared" si="85"/>
        <v>1428.5809784845669</v>
      </c>
      <c r="U102" s="77">
        <f t="shared" si="85"/>
        <v>1415.9944847429533</v>
      </c>
      <c r="V102" s="77">
        <f t="shared" si="85"/>
        <v>1459.3145187722591</v>
      </c>
      <c r="W102" s="77">
        <f t="shared" si="85"/>
        <v>1489.8559343246675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9327.7105742423882</v>
      </c>
      <c r="C104" s="153">
        <f t="shared" si="86"/>
        <v>10259.668819291537</v>
      </c>
      <c r="D104" s="153">
        <f t="shared" si="86"/>
        <v>10291.48396058751</v>
      </c>
      <c r="E104" s="153">
        <f t="shared" si="86"/>
        <v>10836.622429339219</v>
      </c>
      <c r="F104" s="153">
        <f t="shared" si="86"/>
        <v>10618.991023395345</v>
      </c>
      <c r="G104" s="153">
        <f t="shared" si="86"/>
        <v>10967.882910564089</v>
      </c>
      <c r="H104" s="153">
        <f t="shared" si="86"/>
        <v>11085.126394548299</v>
      </c>
      <c r="I104" s="153">
        <f t="shared" si="86"/>
        <v>11114.335536470089</v>
      </c>
      <c r="J104" s="153">
        <f t="shared" si="86"/>
        <v>11172.727072315414</v>
      </c>
      <c r="K104" s="153">
        <f t="shared" si="86"/>
        <v>11780.232719736181</v>
      </c>
      <c r="L104" s="153">
        <f t="shared" si="86"/>
        <v>11193.857068076741</v>
      </c>
      <c r="M104" s="153">
        <f t="shared" si="86"/>
        <v>10795.287828105662</v>
      </c>
      <c r="N104" s="153">
        <f t="shared" si="86"/>
        <v>11593.680300198223</v>
      </c>
      <c r="O104" s="153">
        <f t="shared" si="86"/>
        <v>10955.235200380333</v>
      </c>
      <c r="P104" s="153">
        <f t="shared" si="86"/>
        <v>10709.83652820693</v>
      </c>
      <c r="Q104" s="153">
        <f t="shared" si="86"/>
        <v>9840.8679224785883</v>
      </c>
      <c r="R104" s="153">
        <f t="shared" ref="R104:V104" si="87">SUM(R105:R108)</f>
        <v>10407.465442361061</v>
      </c>
      <c r="S104" s="153">
        <f t="shared" si="87"/>
        <v>10825.50295515144</v>
      </c>
      <c r="T104" s="153">
        <f t="shared" si="87"/>
        <v>11216.737895795313</v>
      </c>
      <c r="U104" s="153">
        <f t="shared" si="87"/>
        <v>10899.583773126617</v>
      </c>
      <c r="V104" s="153">
        <f t="shared" si="87"/>
        <v>10546.38399208436</v>
      </c>
      <c r="W104" s="153">
        <f t="shared" ref="W104" si="88">SUM(W105:W108)</f>
        <v>11675.908528089871</v>
      </c>
      <c r="DA104" s="217" t="s">
        <v>277</v>
      </c>
    </row>
    <row r="105" spans="1:105" ht="12" customHeight="1" x14ac:dyDescent="0.25">
      <c r="A105" s="97" t="s">
        <v>57</v>
      </c>
      <c r="B105" s="74">
        <v>7495.2935393766975</v>
      </c>
      <c r="C105" s="74">
        <v>8402.8819295228222</v>
      </c>
      <c r="D105" s="74">
        <v>8368.8575825244534</v>
      </c>
      <c r="E105" s="74">
        <v>8850.454449829389</v>
      </c>
      <c r="F105" s="74">
        <v>8658.9924167336376</v>
      </c>
      <c r="G105" s="74">
        <v>8916.0753557392418</v>
      </c>
      <c r="H105" s="74">
        <v>8951.7152056345931</v>
      </c>
      <c r="I105" s="74">
        <v>8981.4500594804376</v>
      </c>
      <c r="J105" s="74">
        <v>8869.5357189050919</v>
      </c>
      <c r="K105" s="74">
        <v>9503.1960040134454</v>
      </c>
      <c r="L105" s="74">
        <v>8771.6022603067177</v>
      </c>
      <c r="M105" s="74">
        <v>8486.0118056738447</v>
      </c>
      <c r="N105" s="74">
        <v>9152.2149122125938</v>
      </c>
      <c r="O105" s="74">
        <v>8576.1886543603778</v>
      </c>
      <c r="P105" s="74">
        <v>8423.5367538285536</v>
      </c>
      <c r="Q105" s="74">
        <v>7615.507411686599</v>
      </c>
      <c r="R105" s="74">
        <v>8026.4107942096989</v>
      </c>
      <c r="S105" s="74">
        <v>8553.44777974715</v>
      </c>
      <c r="T105" s="74">
        <v>8879.6514624251595</v>
      </c>
      <c r="U105" s="74">
        <v>8644.3861934344386</v>
      </c>
      <c r="V105" s="74">
        <v>8203.3111133593047</v>
      </c>
      <c r="W105" s="74">
        <v>9104.9627277823729</v>
      </c>
      <c r="DA105" s="90" t="s">
        <v>278</v>
      </c>
    </row>
    <row r="106" spans="1:105" ht="12" customHeight="1" x14ac:dyDescent="0.25">
      <c r="A106" s="97" t="s">
        <v>56</v>
      </c>
      <c r="B106" s="74">
        <v>1.3285088356378452E-2</v>
      </c>
      <c r="C106" s="74">
        <v>1.7490776719879926E-2</v>
      </c>
      <c r="D106" s="74">
        <v>2.4179468982006805E-2</v>
      </c>
      <c r="E106" s="74">
        <v>3.4042114582512925E-2</v>
      </c>
      <c r="F106" s="74">
        <v>5.159342977751491E-2</v>
      </c>
      <c r="G106" s="74">
        <v>8.2831499241023093E-2</v>
      </c>
      <c r="H106" s="74">
        <v>0.30199803744313186</v>
      </c>
      <c r="I106" s="74">
        <v>0.36144008569702712</v>
      </c>
      <c r="J106" s="74">
        <v>0.51325836072615239</v>
      </c>
      <c r="K106" s="74">
        <v>0.64080131811825602</v>
      </c>
      <c r="L106" s="74">
        <v>1.8262242451798012</v>
      </c>
      <c r="M106" s="74">
        <v>1.0492288944204642</v>
      </c>
      <c r="N106" s="74">
        <v>1.2620291575236966</v>
      </c>
      <c r="O106" s="74">
        <v>1.2775386854107249</v>
      </c>
      <c r="P106" s="74">
        <v>1.9423969527543723</v>
      </c>
      <c r="Q106" s="74">
        <v>1.5961244200475329</v>
      </c>
      <c r="R106" s="74">
        <v>1.8137037391811772</v>
      </c>
      <c r="S106" s="74">
        <v>2.0077952990891776</v>
      </c>
      <c r="T106" s="74">
        <v>2.9509980527450064</v>
      </c>
      <c r="U106" s="74">
        <v>2.3425160044444659</v>
      </c>
      <c r="V106" s="74">
        <v>2.6950492651940547</v>
      </c>
      <c r="W106" s="74">
        <v>5.1270666073051689</v>
      </c>
      <c r="DA106" s="90" t="s">
        <v>279</v>
      </c>
    </row>
    <row r="107" spans="1:105" ht="12" customHeight="1" x14ac:dyDescent="0.25">
      <c r="A107" s="97" t="s">
        <v>55</v>
      </c>
      <c r="B107" s="74">
        <v>1387.9087486732385</v>
      </c>
      <c r="C107" s="74">
        <v>1409.1022821296717</v>
      </c>
      <c r="D107" s="74">
        <v>1432.9476702895217</v>
      </c>
      <c r="E107" s="74">
        <v>1459.2751962385987</v>
      </c>
      <c r="F107" s="74">
        <v>1398.0686720405658</v>
      </c>
      <c r="G107" s="74">
        <v>1494.3346669624332</v>
      </c>
      <c r="H107" s="74">
        <v>1551.1964000084251</v>
      </c>
      <c r="I107" s="74">
        <v>1578.2286747860526</v>
      </c>
      <c r="J107" s="74">
        <v>1716.3329866753247</v>
      </c>
      <c r="K107" s="74">
        <v>1695.9612540434318</v>
      </c>
      <c r="L107" s="74">
        <v>1820.490783260288</v>
      </c>
      <c r="M107" s="74">
        <v>1746.0354755290648</v>
      </c>
      <c r="N107" s="74">
        <v>1862.320396435776</v>
      </c>
      <c r="O107" s="74">
        <v>1823.5933807371955</v>
      </c>
      <c r="P107" s="74">
        <v>1733.7480949922763</v>
      </c>
      <c r="Q107" s="74">
        <v>1727.5464944378934</v>
      </c>
      <c r="R107" s="74">
        <v>1868.8001074545123</v>
      </c>
      <c r="S107" s="74">
        <v>1781.059143340816</v>
      </c>
      <c r="T107" s="74">
        <v>1850.277371666592</v>
      </c>
      <c r="U107" s="74">
        <v>1797.6074830694824</v>
      </c>
      <c r="V107" s="74">
        <v>1866.4482033302631</v>
      </c>
      <c r="W107" s="74">
        <v>2076.6199493330814</v>
      </c>
      <c r="DA107" s="90" t="s">
        <v>280</v>
      </c>
    </row>
    <row r="108" spans="1:105" ht="12" customHeight="1" x14ac:dyDescent="0.25">
      <c r="A108" s="109" t="s">
        <v>54</v>
      </c>
      <c r="B108" s="77">
        <v>444.49500110409576</v>
      </c>
      <c r="C108" s="77">
        <v>447.66711686232355</v>
      </c>
      <c r="D108" s="77">
        <v>489.65452830455212</v>
      </c>
      <c r="E108" s="77">
        <v>526.85874115664728</v>
      </c>
      <c r="F108" s="77">
        <v>561.87834119136267</v>
      </c>
      <c r="G108" s="77">
        <v>557.39005636317222</v>
      </c>
      <c r="H108" s="77">
        <v>581.91279086783857</v>
      </c>
      <c r="I108" s="77">
        <v>554.29536211790241</v>
      </c>
      <c r="J108" s="77">
        <v>586.34510837427138</v>
      </c>
      <c r="K108" s="77">
        <v>580.43466036118548</v>
      </c>
      <c r="L108" s="77">
        <v>599.93780026455499</v>
      </c>
      <c r="M108" s="77">
        <v>562.19131800833179</v>
      </c>
      <c r="N108" s="77">
        <v>577.88296239232875</v>
      </c>
      <c r="O108" s="77">
        <v>554.17562659735086</v>
      </c>
      <c r="P108" s="77">
        <v>550.60928243334581</v>
      </c>
      <c r="Q108" s="77">
        <v>496.21789193404913</v>
      </c>
      <c r="R108" s="77">
        <v>510.44083695766813</v>
      </c>
      <c r="S108" s="77">
        <v>488.98823676438519</v>
      </c>
      <c r="T108" s="77">
        <v>483.85806365081658</v>
      </c>
      <c r="U108" s="77">
        <v>455.24758061824997</v>
      </c>
      <c r="V108" s="77">
        <v>473.92962612959889</v>
      </c>
      <c r="W108" s="77">
        <v>489.19878436711127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332.3856795898464</v>
      </c>
      <c r="C110" s="203">
        <f t="shared" si="89"/>
        <v>439.73806397606728</v>
      </c>
      <c r="D110" s="203">
        <f t="shared" si="89"/>
        <v>408.24933914471097</v>
      </c>
      <c r="E110" s="203">
        <f t="shared" si="89"/>
        <v>422.29354074523638</v>
      </c>
      <c r="F110" s="203">
        <f t="shared" si="89"/>
        <v>442.86910028864463</v>
      </c>
      <c r="G110" s="203">
        <f t="shared" si="89"/>
        <v>484.21808549058608</v>
      </c>
      <c r="H110" s="203">
        <f t="shared" si="89"/>
        <v>490.68797974760389</v>
      </c>
      <c r="I110" s="203">
        <f t="shared" si="89"/>
        <v>498.00547733907013</v>
      </c>
      <c r="J110" s="203">
        <f t="shared" si="89"/>
        <v>499.79446077759479</v>
      </c>
      <c r="K110" s="203">
        <f t="shared" si="89"/>
        <v>522.60272491823537</v>
      </c>
      <c r="L110" s="203">
        <f t="shared" si="89"/>
        <v>636.06330500448109</v>
      </c>
      <c r="M110" s="203">
        <f t="shared" si="89"/>
        <v>579.07774425595323</v>
      </c>
      <c r="N110" s="203">
        <f t="shared" si="89"/>
        <v>538.59988928151836</v>
      </c>
      <c r="O110" s="203">
        <f t="shared" si="89"/>
        <v>524.0142968459229</v>
      </c>
      <c r="P110" s="203">
        <f t="shared" si="89"/>
        <v>529.21527970728062</v>
      </c>
      <c r="Q110" s="203">
        <f t="shared" si="89"/>
        <v>507.8768954495049</v>
      </c>
      <c r="R110" s="203">
        <f t="shared" ref="R110:V110" si="90">R78*1000000/R$6</f>
        <v>540.36774273127583</v>
      </c>
      <c r="S110" s="203">
        <f t="shared" si="90"/>
        <v>545.14779012943416</v>
      </c>
      <c r="T110" s="203">
        <f t="shared" si="90"/>
        <v>548.51189479340371</v>
      </c>
      <c r="U110" s="203">
        <f t="shared" si="90"/>
        <v>508.39969920631972</v>
      </c>
      <c r="V110" s="203">
        <f t="shared" si="90"/>
        <v>501.78087254366807</v>
      </c>
      <c r="W110" s="203">
        <f t="shared" ref="W110" si="91">W78*1000000/W$6</f>
        <v>516.39472168337704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332.3856795898464</v>
      </c>
      <c r="C111" s="192">
        <f t="shared" si="92"/>
        <v>439.73806397606728</v>
      </c>
      <c r="D111" s="192">
        <f t="shared" si="92"/>
        <v>408.24933914471097</v>
      </c>
      <c r="E111" s="192">
        <f t="shared" si="92"/>
        <v>422.29354074523638</v>
      </c>
      <c r="F111" s="192">
        <f t="shared" si="92"/>
        <v>442.86910028864463</v>
      </c>
      <c r="G111" s="192">
        <f t="shared" si="92"/>
        <v>484.21808549058608</v>
      </c>
      <c r="H111" s="192">
        <f t="shared" si="92"/>
        <v>490.68797974760389</v>
      </c>
      <c r="I111" s="192">
        <f t="shared" si="92"/>
        <v>498.00547733907013</v>
      </c>
      <c r="J111" s="192">
        <f t="shared" si="92"/>
        <v>499.79446077759479</v>
      </c>
      <c r="K111" s="192">
        <f t="shared" si="92"/>
        <v>522.60272491823537</v>
      </c>
      <c r="L111" s="192">
        <f t="shared" si="92"/>
        <v>636.06330500448109</v>
      </c>
      <c r="M111" s="192">
        <f t="shared" si="92"/>
        <v>579.07774425595323</v>
      </c>
      <c r="N111" s="192">
        <f t="shared" si="92"/>
        <v>538.59988928151836</v>
      </c>
      <c r="O111" s="192">
        <f t="shared" si="92"/>
        <v>524.0142968459229</v>
      </c>
      <c r="P111" s="192">
        <f t="shared" si="92"/>
        <v>529.21527970728062</v>
      </c>
      <c r="Q111" s="192">
        <f t="shared" si="92"/>
        <v>507.8768954495049</v>
      </c>
      <c r="R111" s="192">
        <f t="shared" ref="R111:V111" si="93">R79*1000000/R$6</f>
        <v>540.36774273127583</v>
      </c>
      <c r="S111" s="192">
        <f t="shared" si="93"/>
        <v>545.14779012943416</v>
      </c>
      <c r="T111" s="192">
        <f t="shared" si="93"/>
        <v>548.51189479340371</v>
      </c>
      <c r="U111" s="192">
        <f t="shared" si="93"/>
        <v>508.39969920631972</v>
      </c>
      <c r="V111" s="192">
        <f t="shared" si="93"/>
        <v>501.78087254366807</v>
      </c>
      <c r="W111" s="192">
        <f t="shared" ref="W111" si="94">W79*1000000/W$6</f>
        <v>516.39472168337704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215.66285003768917</v>
      </c>
      <c r="C112" s="74">
        <f t="shared" si="95"/>
        <v>316.79824399441486</v>
      </c>
      <c r="D112" s="74">
        <f t="shared" si="95"/>
        <v>284.02362053189825</v>
      </c>
      <c r="E112" s="74">
        <f t="shared" si="95"/>
        <v>296.32883128917899</v>
      </c>
      <c r="F112" s="74">
        <f t="shared" si="95"/>
        <v>309.64848656488147</v>
      </c>
      <c r="G112" s="74">
        <f t="shared" si="95"/>
        <v>341.86881551101004</v>
      </c>
      <c r="H112" s="74">
        <f t="shared" si="95"/>
        <v>343.10158947111256</v>
      </c>
      <c r="I112" s="74">
        <f t="shared" si="95"/>
        <v>357.28690187649147</v>
      </c>
      <c r="J112" s="74">
        <f t="shared" si="95"/>
        <v>356.01448541322719</v>
      </c>
      <c r="K112" s="74">
        <f t="shared" si="95"/>
        <v>386.19164260074638</v>
      </c>
      <c r="L112" s="74">
        <f t="shared" si="95"/>
        <v>471.82381998389513</v>
      </c>
      <c r="M112" s="74">
        <f t="shared" si="95"/>
        <v>424.85866711128335</v>
      </c>
      <c r="N112" s="74">
        <f t="shared" si="95"/>
        <v>387.98299363310633</v>
      </c>
      <c r="O112" s="74">
        <f t="shared" si="95"/>
        <v>372.75385696048738</v>
      </c>
      <c r="P112" s="74">
        <f t="shared" si="95"/>
        <v>374.0403366725634</v>
      </c>
      <c r="Q112" s="74">
        <f t="shared" si="95"/>
        <v>362.33198688747188</v>
      </c>
      <c r="R112" s="74">
        <f t="shared" ref="R112:V112" si="96">R80*1000000/R$6</f>
        <v>386.2130404929589</v>
      </c>
      <c r="S112" s="74">
        <f t="shared" si="96"/>
        <v>397.90337532809122</v>
      </c>
      <c r="T112" s="74">
        <f t="shared" si="96"/>
        <v>406.36780959073525</v>
      </c>
      <c r="U112" s="74">
        <f t="shared" si="96"/>
        <v>377.83751665333722</v>
      </c>
      <c r="V112" s="74">
        <f t="shared" si="96"/>
        <v>362.8130825097677</v>
      </c>
      <c r="W112" s="74">
        <f t="shared" ref="W112" si="97">W80*1000000/W$6</f>
        <v>373.34338469540421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35.723354617564667</v>
      </c>
      <c r="C114" s="74">
        <f t="shared" si="101"/>
        <v>44.640234077607225</v>
      </c>
      <c r="D114" s="74">
        <f t="shared" si="101"/>
        <v>43.428277663361598</v>
      </c>
      <c r="E114" s="74">
        <f t="shared" si="101"/>
        <v>44.93702980146498</v>
      </c>
      <c r="F114" s="74">
        <f t="shared" si="101"/>
        <v>47.571877515376258</v>
      </c>
      <c r="G114" s="74">
        <f t="shared" si="101"/>
        <v>54.218687139025825</v>
      </c>
      <c r="H114" s="74">
        <f t="shared" si="101"/>
        <v>57.186465346704026</v>
      </c>
      <c r="I114" s="74">
        <f t="shared" si="101"/>
        <v>60.894555021828907</v>
      </c>
      <c r="J114" s="74">
        <f t="shared" si="101"/>
        <v>66.100681310239978</v>
      </c>
      <c r="K114" s="74">
        <f t="shared" si="101"/>
        <v>67.181571521462999</v>
      </c>
      <c r="L114" s="74">
        <f t="shared" si="101"/>
        <v>87.421884257625806</v>
      </c>
      <c r="M114" s="74">
        <f t="shared" si="101"/>
        <v>80.021208505289181</v>
      </c>
      <c r="N114" s="74">
        <f t="shared" si="101"/>
        <v>76.342268069637328</v>
      </c>
      <c r="O114" s="74">
        <f t="shared" si="101"/>
        <v>76.728127683948671</v>
      </c>
      <c r="P114" s="74">
        <f t="shared" si="101"/>
        <v>74.409147057215165</v>
      </c>
      <c r="Q114" s="74">
        <f t="shared" si="101"/>
        <v>78.631570951239638</v>
      </c>
      <c r="R114" s="74">
        <f t="shared" ref="R114:V114" si="102">R82*1000000/R$6</f>
        <v>85.898002897488411</v>
      </c>
      <c r="S114" s="74">
        <f t="shared" si="102"/>
        <v>79.15891089730151</v>
      </c>
      <c r="T114" s="74">
        <f t="shared" si="102"/>
        <v>81.502860109720046</v>
      </c>
      <c r="U114" s="74">
        <f t="shared" si="102"/>
        <v>75.434019929387617</v>
      </c>
      <c r="V114" s="74">
        <f t="shared" si="102"/>
        <v>79.214561097855508</v>
      </c>
      <c r="W114" s="74">
        <f t="shared" ref="W114" si="103">W82*1000000/W$6</f>
        <v>81.232913054253942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80.999474934592598</v>
      </c>
      <c r="C115" s="193">
        <f t="shared" si="104"/>
        <v>78.299585904045188</v>
      </c>
      <c r="D115" s="193">
        <f t="shared" si="104"/>
        <v>80.797440949451129</v>
      </c>
      <c r="E115" s="193">
        <f t="shared" si="104"/>
        <v>81.027679654592433</v>
      </c>
      <c r="F115" s="193">
        <f t="shared" si="104"/>
        <v>85.648736208386921</v>
      </c>
      <c r="G115" s="193">
        <f t="shared" si="104"/>
        <v>88.130582840550233</v>
      </c>
      <c r="H115" s="193">
        <f t="shared" si="104"/>
        <v>90.399924929787289</v>
      </c>
      <c r="I115" s="193">
        <f t="shared" si="104"/>
        <v>79.82402044074972</v>
      </c>
      <c r="J115" s="193">
        <f t="shared" si="104"/>
        <v>77.679294054127652</v>
      </c>
      <c r="K115" s="193">
        <f t="shared" si="104"/>
        <v>69.229510796025991</v>
      </c>
      <c r="L115" s="193">
        <f t="shared" si="104"/>
        <v>76.817600762960026</v>
      </c>
      <c r="M115" s="193">
        <f t="shared" si="104"/>
        <v>74.197868639380673</v>
      </c>
      <c r="N115" s="193">
        <f t="shared" si="104"/>
        <v>74.274627578774655</v>
      </c>
      <c r="O115" s="193">
        <f t="shared" si="104"/>
        <v>74.532312201486974</v>
      </c>
      <c r="P115" s="193">
        <f t="shared" si="104"/>
        <v>80.765795977502066</v>
      </c>
      <c r="Q115" s="193">
        <f t="shared" si="104"/>
        <v>66.913337610793334</v>
      </c>
      <c r="R115" s="193">
        <f t="shared" ref="R115:V115" si="105">R83*1000000/R$6</f>
        <v>68.256699340828504</v>
      </c>
      <c r="S115" s="193">
        <f t="shared" si="105"/>
        <v>68.085503904041417</v>
      </c>
      <c r="T115" s="193">
        <f t="shared" si="105"/>
        <v>60.641225092948396</v>
      </c>
      <c r="U115" s="193">
        <f t="shared" si="105"/>
        <v>55.128162623594875</v>
      </c>
      <c r="V115" s="193">
        <f t="shared" si="105"/>
        <v>59.753228936044856</v>
      </c>
      <c r="W115" s="193">
        <f t="shared" ref="W115" si="106">W83*1000000/W$6</f>
        <v>61.818423933718968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0.56408545182987357</v>
      </c>
      <c r="C118" s="206">
        <f t="shared" si="110"/>
        <v>0.56829245151971075</v>
      </c>
      <c r="D118" s="206">
        <f t="shared" si="110"/>
        <v>0.57522315953624525</v>
      </c>
      <c r="E118" s="206">
        <f t="shared" si="110"/>
        <v>0.5803441326221408</v>
      </c>
      <c r="F118" s="206">
        <f t="shared" si="110"/>
        <v>0.58269062849918463</v>
      </c>
      <c r="G118" s="206">
        <f t="shared" si="110"/>
        <v>0.59116007181945329</v>
      </c>
      <c r="H118" s="206">
        <f t="shared" si="110"/>
        <v>0.59855341836326825</v>
      </c>
      <c r="I118" s="206">
        <f t="shared" si="110"/>
        <v>0.60735675496362274</v>
      </c>
      <c r="J118" s="206">
        <f t="shared" si="110"/>
        <v>0.61632410378849312</v>
      </c>
      <c r="K118" s="206">
        <f t="shared" si="110"/>
        <v>0.62179453441696064</v>
      </c>
      <c r="L118" s="206">
        <f t="shared" si="110"/>
        <v>0.64818918586905749</v>
      </c>
      <c r="M118" s="206">
        <f t="shared" si="110"/>
        <v>0.65473645202266095</v>
      </c>
      <c r="N118" s="206">
        <f t="shared" si="110"/>
        <v>0.67103042280444591</v>
      </c>
      <c r="O118" s="206">
        <f t="shared" si="110"/>
        <v>0.68888971227399576</v>
      </c>
      <c r="P118" s="206">
        <f t="shared" si="110"/>
        <v>0.69160691802526897</v>
      </c>
      <c r="Q118" s="206">
        <f t="shared" si="110"/>
        <v>0.70203283065222644</v>
      </c>
      <c r="R118" s="206">
        <f t="shared" ref="R118:V118" si="111">IF(R104=0,"",R104/R97)</f>
        <v>0.71221909636797986</v>
      </c>
      <c r="S118" s="206">
        <f t="shared" si="111"/>
        <v>0.71933384623207774</v>
      </c>
      <c r="T118" s="206">
        <f t="shared" si="111"/>
        <v>0.72851847991273688</v>
      </c>
      <c r="U118" s="206">
        <f t="shared" si="111"/>
        <v>0.74049649834033482</v>
      </c>
      <c r="V118" s="206">
        <f t="shared" si="111"/>
        <v>0.75120700965721987</v>
      </c>
      <c r="W118" s="206">
        <f t="shared" ref="W118" si="112">IF(W104=0,"",W104/W97)</f>
        <v>0.76694165708868123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0.55805406777259881</v>
      </c>
      <c r="C119" s="199">
        <f t="shared" si="113"/>
        <v>0.56293346988492665</v>
      </c>
      <c r="D119" s="199">
        <f t="shared" si="113"/>
        <v>0.56967257935264959</v>
      </c>
      <c r="E119" s="199">
        <f t="shared" si="113"/>
        <v>0.57480943102029503</v>
      </c>
      <c r="F119" s="199">
        <f t="shared" si="113"/>
        <v>0.57744514329688035</v>
      </c>
      <c r="G119" s="199">
        <f t="shared" si="113"/>
        <v>0.58613940605130432</v>
      </c>
      <c r="H119" s="199">
        <f t="shared" si="113"/>
        <v>0.59291195578475842</v>
      </c>
      <c r="I119" s="199">
        <f t="shared" si="113"/>
        <v>0.60194276303582006</v>
      </c>
      <c r="J119" s="199">
        <f t="shared" si="113"/>
        <v>0.60938958589445513</v>
      </c>
      <c r="K119" s="199">
        <f t="shared" si="113"/>
        <v>0.61614747093793421</v>
      </c>
      <c r="L119" s="199">
        <f t="shared" si="113"/>
        <v>0.64451415803007595</v>
      </c>
      <c r="M119" s="199">
        <f t="shared" si="113"/>
        <v>0.65059422701192227</v>
      </c>
      <c r="N119" s="199">
        <f t="shared" si="113"/>
        <v>0.66740287117754393</v>
      </c>
      <c r="O119" s="199">
        <f t="shared" si="113"/>
        <v>0.68600145298093818</v>
      </c>
      <c r="P119" s="199">
        <f t="shared" si="113"/>
        <v>0.68907297710577997</v>
      </c>
      <c r="Q119" s="199">
        <f t="shared" si="113"/>
        <v>0.69880507360293087</v>
      </c>
      <c r="R119" s="199">
        <f t="shared" ref="R119:V119" si="114">IF(R105=0,"",R105/R98)</f>
        <v>0.70895018115971076</v>
      </c>
      <c r="S119" s="199">
        <f t="shared" si="114"/>
        <v>0.71682748290804965</v>
      </c>
      <c r="T119" s="199">
        <f t="shared" si="114"/>
        <v>0.72572848152071234</v>
      </c>
      <c r="U119" s="199">
        <f t="shared" si="114"/>
        <v>0.73784128528403348</v>
      </c>
      <c r="V119" s="199">
        <f t="shared" si="114"/>
        <v>0.74821147446076675</v>
      </c>
      <c r="W119" s="199">
        <f t="shared" ref="W119" si="115">IF(W105=0,"",W105/W98)</f>
        <v>0.76392088144248427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2.0035364247184861</v>
      </c>
      <c r="C120" s="200">
        <f t="shared" si="116"/>
        <v>2.0930663907663805</v>
      </c>
      <c r="D120" s="200">
        <f t="shared" si="116"/>
        <v>2.2354026008131096</v>
      </c>
      <c r="E120" s="200">
        <f t="shared" si="116"/>
        <v>2.5137667879399688</v>
      </c>
      <c r="F120" s="200">
        <f t="shared" si="116"/>
        <v>2.7528408274525047</v>
      </c>
      <c r="G120" s="200">
        <f t="shared" si="116"/>
        <v>2.9119062619248819</v>
      </c>
      <c r="H120" s="200">
        <f t="shared" si="116"/>
        <v>3.0910563589620557</v>
      </c>
      <c r="I120" s="200">
        <f t="shared" si="116"/>
        <v>3.1701806843323497</v>
      </c>
      <c r="J120" s="200">
        <f t="shared" si="116"/>
        <v>3.2398137958022479</v>
      </c>
      <c r="K120" s="200">
        <f t="shared" si="116"/>
        <v>3.301401550268213</v>
      </c>
      <c r="L120" s="200">
        <f t="shared" si="116"/>
        <v>3.3666632412732005</v>
      </c>
      <c r="M120" s="200">
        <f t="shared" si="116"/>
        <v>3.4533524521796379</v>
      </c>
      <c r="N120" s="200">
        <f t="shared" si="116"/>
        <v>3.5534989071307437</v>
      </c>
      <c r="O120" s="200">
        <f t="shared" si="116"/>
        <v>3.6904907250968577</v>
      </c>
      <c r="P120" s="200">
        <f t="shared" si="116"/>
        <v>3.8368249939130878</v>
      </c>
      <c r="Q120" s="200">
        <f t="shared" si="116"/>
        <v>3.9850218997338733</v>
      </c>
      <c r="R120" s="200">
        <f t="shared" ref="R120:V120" si="117">IF(R106=0,"",R106/R99)</f>
        <v>4.1388356515332543</v>
      </c>
      <c r="S120" s="200">
        <f t="shared" si="117"/>
        <v>4.2867784740547359</v>
      </c>
      <c r="T120" s="200">
        <f t="shared" si="117"/>
        <v>4.4139985314847205</v>
      </c>
      <c r="U120" s="200">
        <f t="shared" si="117"/>
        <v>4.5326060959448577</v>
      </c>
      <c r="V120" s="200">
        <f t="shared" si="117"/>
        <v>4.6485836351428915</v>
      </c>
      <c r="W120" s="200">
        <f t="shared" ref="W120" si="118">IF(W106=0,"",W106/W99)</f>
        <v>4.7382182577620977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0.5901853346076269</v>
      </c>
      <c r="C121" s="200">
        <f t="shared" si="119"/>
        <v>0.59397219531795686</v>
      </c>
      <c r="D121" s="200">
        <f t="shared" si="119"/>
        <v>0.60195309659634844</v>
      </c>
      <c r="E121" s="200">
        <f t="shared" si="119"/>
        <v>0.60876985882402601</v>
      </c>
      <c r="F121" s="200">
        <f t="shared" si="119"/>
        <v>0.61007261401140311</v>
      </c>
      <c r="G121" s="200">
        <f t="shared" si="119"/>
        <v>0.61790726906706983</v>
      </c>
      <c r="H121" s="200">
        <f t="shared" si="119"/>
        <v>0.62809935401396788</v>
      </c>
      <c r="I121" s="200">
        <f t="shared" si="119"/>
        <v>0.63745451111453266</v>
      </c>
      <c r="J121" s="200">
        <f t="shared" si="119"/>
        <v>0.65147768809333151</v>
      </c>
      <c r="K121" s="200">
        <f t="shared" si="119"/>
        <v>0.65544338890015152</v>
      </c>
      <c r="L121" s="200">
        <f t="shared" si="119"/>
        <v>0.67467378000593248</v>
      </c>
      <c r="M121" s="200">
        <f t="shared" si="119"/>
        <v>0.68957864706139926</v>
      </c>
      <c r="N121" s="200">
        <f t="shared" si="119"/>
        <v>0.70956834876400576</v>
      </c>
      <c r="O121" s="200">
        <f t="shared" si="119"/>
        <v>0.72732891592626991</v>
      </c>
      <c r="P121" s="200">
        <f t="shared" si="119"/>
        <v>0.73211691749761654</v>
      </c>
      <c r="Q121" s="200">
        <f t="shared" si="119"/>
        <v>0.74163484800103829</v>
      </c>
      <c r="R121" s="200">
        <f t="shared" ref="R121:V121" si="120">IF(R107=0,"",R107/R100)</f>
        <v>0.75240335752587573</v>
      </c>
      <c r="S121" s="200">
        <f t="shared" si="120"/>
        <v>0.76402217226164471</v>
      </c>
      <c r="T121" s="200">
        <f t="shared" si="120"/>
        <v>0.77522102841565643</v>
      </c>
      <c r="U121" s="200">
        <f t="shared" si="120"/>
        <v>0.78842508012611978</v>
      </c>
      <c r="V121" s="200">
        <f t="shared" si="120"/>
        <v>0.79931344057102405</v>
      </c>
      <c r="W121" s="200">
        <f t="shared" ref="W121" si="121">IF(W107=0,"",W107/W100)</f>
        <v>0.81591968709635254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0.59013528689094696</v>
      </c>
      <c r="C122" s="201">
        <f t="shared" si="122"/>
        <v>0.59356354270511047</v>
      </c>
      <c r="D122" s="201">
        <f t="shared" si="122"/>
        <v>0.59704039060883274</v>
      </c>
      <c r="E122" s="201">
        <f t="shared" si="122"/>
        <v>0.59975750260993965</v>
      </c>
      <c r="F122" s="201">
        <f t="shared" si="122"/>
        <v>0.59962404999554875</v>
      </c>
      <c r="G122" s="201">
        <f t="shared" si="122"/>
        <v>0.6037476733006365</v>
      </c>
      <c r="H122" s="201">
        <f t="shared" si="122"/>
        <v>0.61111571561137434</v>
      </c>
      <c r="I122" s="201">
        <f t="shared" si="122"/>
        <v>0.6139715167770522</v>
      </c>
      <c r="J122" s="201">
        <f t="shared" si="122"/>
        <v>0.6247434644114902</v>
      </c>
      <c r="K122" s="201">
        <f t="shared" si="122"/>
        <v>0.62127145390526006</v>
      </c>
      <c r="L122" s="201">
        <f t="shared" si="122"/>
        <v>0.62433409206071067</v>
      </c>
      <c r="M122" s="201">
        <f t="shared" si="122"/>
        <v>0.61631964790002491</v>
      </c>
      <c r="N122" s="201">
        <f t="shared" si="122"/>
        <v>0.61521897464630348</v>
      </c>
      <c r="O122" s="201">
        <f t="shared" si="122"/>
        <v>0.620270293225338</v>
      </c>
      <c r="P122" s="201">
        <f t="shared" si="122"/>
        <v>0.61702983290242219</v>
      </c>
      <c r="Q122" s="201">
        <f t="shared" si="122"/>
        <v>0.62812491551863969</v>
      </c>
      <c r="R122" s="201">
        <f t="shared" ref="R122:V122" si="123">IF(R108=0,"",R108/R101)</f>
        <v>0.63253733686878133</v>
      </c>
      <c r="S122" s="201">
        <f t="shared" si="123"/>
        <v>0.62263828224587314</v>
      </c>
      <c r="T122" s="201">
        <f t="shared" si="123"/>
        <v>0.62538350117407659</v>
      </c>
      <c r="U122" s="201">
        <f t="shared" si="123"/>
        <v>0.62966752599232234</v>
      </c>
      <c r="V122" s="201">
        <f t="shared" si="123"/>
        <v>0.64069341611683506</v>
      </c>
      <c r="W122" s="201">
        <f t="shared" ref="W122" si="124">IF(W108=0,"",W108/W101)</f>
        <v>0.64448771100756541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271.16364957913044</v>
      </c>
      <c r="C126" s="203">
        <f t="shared" si="125"/>
        <v>295.23004292615877</v>
      </c>
      <c r="D126" s="203">
        <f t="shared" si="125"/>
        <v>293.36030207092557</v>
      </c>
      <c r="E126" s="203">
        <f t="shared" si="125"/>
        <v>305.81221479121126</v>
      </c>
      <c r="F126" s="203">
        <f t="shared" si="125"/>
        <v>299.18837377330328</v>
      </c>
      <c r="G126" s="203">
        <f t="shared" si="125"/>
        <v>304.58081867741259</v>
      </c>
      <c r="H126" s="203">
        <f t="shared" si="125"/>
        <v>304.54468559186745</v>
      </c>
      <c r="I126" s="203">
        <f t="shared" si="125"/>
        <v>301.22506170898993</v>
      </c>
      <c r="J126" s="203">
        <f t="shared" si="125"/>
        <v>298.00188159905082</v>
      </c>
      <c r="K126" s="203">
        <f t="shared" si="125"/>
        <v>309.29690668293603</v>
      </c>
      <c r="L126" s="203">
        <f t="shared" si="125"/>
        <v>283.05458472682841</v>
      </c>
      <c r="M126" s="203">
        <f t="shared" si="125"/>
        <v>270.11183138933455</v>
      </c>
      <c r="N126" s="203">
        <f t="shared" si="125"/>
        <v>280.75993717529144</v>
      </c>
      <c r="O126" s="203">
        <f t="shared" si="125"/>
        <v>258.93228378421077</v>
      </c>
      <c r="P126" s="203">
        <f t="shared" si="125"/>
        <v>251.39098304046357</v>
      </c>
      <c r="Q126" s="203">
        <f t="shared" si="125"/>
        <v>228.25041132014886</v>
      </c>
      <c r="R126" s="203">
        <f t="shared" ref="R126:V126" si="126">IF(R96=0,0,R96/R$19)</f>
        <v>235.61943324137903</v>
      </c>
      <c r="S126" s="203">
        <f t="shared" si="126"/>
        <v>239.49428039044227</v>
      </c>
      <c r="T126" s="203">
        <f t="shared" si="126"/>
        <v>242.36102609451169</v>
      </c>
      <c r="U126" s="203">
        <f t="shared" si="126"/>
        <v>230.68446938391614</v>
      </c>
      <c r="V126" s="203">
        <f t="shared" si="126"/>
        <v>219.77231229120912</v>
      </c>
      <c r="W126" s="203">
        <f t="shared" ref="W126" si="127">IF(W96=0,0,W96/W$19)</f>
        <v>235.37318685300886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253.97934855744785</v>
      </c>
      <c r="C127" s="192">
        <f t="shared" si="128"/>
        <v>277.52940387833098</v>
      </c>
      <c r="D127" s="192">
        <f t="shared" si="128"/>
        <v>275.01381967032319</v>
      </c>
      <c r="E127" s="192">
        <f t="shared" si="128"/>
        <v>286.80816215139004</v>
      </c>
      <c r="F127" s="192">
        <f t="shared" si="128"/>
        <v>279.50652718215781</v>
      </c>
      <c r="G127" s="192">
        <f t="shared" si="128"/>
        <v>284.09081062633197</v>
      </c>
      <c r="H127" s="192">
        <f t="shared" si="128"/>
        <v>283.05674712428151</v>
      </c>
      <c r="I127" s="192">
        <f t="shared" si="128"/>
        <v>279.09055584011855</v>
      </c>
      <c r="J127" s="192">
        <f t="shared" si="128"/>
        <v>275.6681496016941</v>
      </c>
      <c r="K127" s="192">
        <f t="shared" si="128"/>
        <v>286.80035600986145</v>
      </c>
      <c r="L127" s="192">
        <f t="shared" si="128"/>
        <v>260.48771117602445</v>
      </c>
      <c r="M127" s="192">
        <f t="shared" si="128"/>
        <v>247.76277161045624</v>
      </c>
      <c r="N127" s="192">
        <f t="shared" si="128"/>
        <v>258.5553864263108</v>
      </c>
      <c r="O127" s="192">
        <f t="shared" si="128"/>
        <v>236.90309283665079</v>
      </c>
      <c r="P127" s="192">
        <f t="shared" si="128"/>
        <v>229.55532361787866</v>
      </c>
      <c r="Q127" s="192">
        <f t="shared" si="128"/>
        <v>206.56237726611371</v>
      </c>
      <c r="R127" s="192">
        <f t="shared" ref="R127:V127" si="129">IF(R97=0,0,R97/R$19)</f>
        <v>214.13659076097295</v>
      </c>
      <c r="S127" s="192">
        <f t="shared" si="129"/>
        <v>218.48709047442662</v>
      </c>
      <c r="T127" s="192">
        <f t="shared" si="129"/>
        <v>221.78285238690324</v>
      </c>
      <c r="U127" s="192">
        <f t="shared" si="129"/>
        <v>210.44014661304428</v>
      </c>
      <c r="V127" s="192">
        <f t="shared" si="129"/>
        <v>199.07898300138424</v>
      </c>
      <c r="W127" s="192">
        <f t="shared" ref="W127" si="130">IF(W97=0,0,W97/W$19)</f>
        <v>214.39224453713319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206.29115605741225</v>
      </c>
      <c r="C128" s="74">
        <f t="shared" si="131"/>
        <v>229.46620784779853</v>
      </c>
      <c r="D128" s="74">
        <f t="shared" si="131"/>
        <v>225.81549624232753</v>
      </c>
      <c r="E128" s="74">
        <f t="shared" si="131"/>
        <v>236.49657134993379</v>
      </c>
      <c r="F128" s="74">
        <f t="shared" si="131"/>
        <v>229.987038090471</v>
      </c>
      <c r="G128" s="74">
        <f t="shared" si="131"/>
        <v>232.92295126675671</v>
      </c>
      <c r="H128" s="74">
        <f t="shared" si="131"/>
        <v>230.75537539690973</v>
      </c>
      <c r="I128" s="74">
        <f t="shared" si="131"/>
        <v>227.56043999170225</v>
      </c>
      <c r="J128" s="74">
        <f t="shared" si="131"/>
        <v>221.33108496038986</v>
      </c>
      <c r="K128" s="74">
        <f t="shared" si="131"/>
        <v>233.48432679366113</v>
      </c>
      <c r="L128" s="74">
        <f t="shared" si="131"/>
        <v>205.28429833403615</v>
      </c>
      <c r="M128" s="74">
        <f t="shared" si="131"/>
        <v>196.00257251383809</v>
      </c>
      <c r="N128" s="74">
        <f t="shared" si="131"/>
        <v>205.21666180737736</v>
      </c>
      <c r="O128" s="74">
        <f t="shared" si="131"/>
        <v>186.23787774754297</v>
      </c>
      <c r="P128" s="74">
        <f t="shared" si="131"/>
        <v>181.21456968684859</v>
      </c>
      <c r="Q128" s="74">
        <f t="shared" si="131"/>
        <v>160.58982993364168</v>
      </c>
      <c r="R128" s="74">
        <f t="shared" ref="R128:V128" si="132">IF(R98=0,0,R98/R$19)</f>
        <v>165.90718173705511</v>
      </c>
      <c r="S128" s="74">
        <f t="shared" si="132"/>
        <v>173.23464656131182</v>
      </c>
      <c r="T128" s="74">
        <f t="shared" si="132"/>
        <v>176.24780531444719</v>
      </c>
      <c r="U128" s="74">
        <f t="shared" si="132"/>
        <v>167.49926284344042</v>
      </c>
      <c r="V128" s="74">
        <f t="shared" si="132"/>
        <v>155.46988732227325</v>
      </c>
      <c r="W128" s="74">
        <f t="shared" ref="W128" si="133">IF(W98=0,0,W98/W$19)</f>
        <v>167.84581045854057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1.0184399964179734E-4</v>
      </c>
      <c r="C129" s="74">
        <f t="shared" si="134"/>
        <v>1.2846169260059047E-4</v>
      </c>
      <c r="D129" s="74">
        <f t="shared" si="134"/>
        <v>1.6626616767452938E-4</v>
      </c>
      <c r="E129" s="74">
        <f t="shared" si="134"/>
        <v>2.0800544697487081E-4</v>
      </c>
      <c r="F129" s="74">
        <f t="shared" si="134"/>
        <v>2.8744849067002896E-4</v>
      </c>
      <c r="G129" s="74">
        <f t="shared" si="134"/>
        <v>4.3556964454640102E-4</v>
      </c>
      <c r="H129" s="74">
        <f t="shared" si="134"/>
        <v>1.4932515512780763E-3</v>
      </c>
      <c r="I129" s="74">
        <f t="shared" si="134"/>
        <v>1.738832720324585E-3</v>
      </c>
      <c r="J129" s="74">
        <f t="shared" si="134"/>
        <v>2.4090872889482059E-3</v>
      </c>
      <c r="K129" s="74">
        <f t="shared" si="134"/>
        <v>2.9383110057621528E-3</v>
      </c>
      <c r="L129" s="74">
        <f t="shared" si="134"/>
        <v>8.1820794210604262E-3</v>
      </c>
      <c r="M129" s="74">
        <f t="shared" si="134"/>
        <v>4.5655981340662691E-3</v>
      </c>
      <c r="N129" s="74">
        <f t="shared" si="134"/>
        <v>5.3148092527960699E-3</v>
      </c>
      <c r="O129" s="74">
        <f t="shared" si="134"/>
        <v>5.1568994736757648E-3</v>
      </c>
      <c r="P129" s="74">
        <f t="shared" si="134"/>
        <v>7.5046398189474138E-3</v>
      </c>
      <c r="Q129" s="74">
        <f t="shared" si="134"/>
        <v>5.9021639927601746E-3</v>
      </c>
      <c r="R129" s="74">
        <f t="shared" ref="R129:V129" si="135">IF(R99=0,0,R99/R$19)</f>
        <v>6.4216656151302185E-3</v>
      </c>
      <c r="S129" s="74">
        <f t="shared" si="135"/>
        <v>6.7998069893101913E-3</v>
      </c>
      <c r="T129" s="74">
        <f t="shared" si="135"/>
        <v>9.6302753413706459E-3</v>
      </c>
      <c r="U129" s="74">
        <f t="shared" si="135"/>
        <v>7.3888402903910192E-3</v>
      </c>
      <c r="V129" s="74">
        <f t="shared" si="135"/>
        <v>8.2210544533294419E-3</v>
      </c>
      <c r="W129" s="74">
        <f t="shared" ref="W129" si="136">IF(W99=0,0,W99/W$19)</f>
        <v>1.5238233083757182E-2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36.119417822644976</v>
      </c>
      <c r="C130" s="74">
        <f t="shared" si="137"/>
        <v>36.469008072219694</v>
      </c>
      <c r="D130" s="74">
        <f t="shared" si="137"/>
        <v>36.591529033058045</v>
      </c>
      <c r="E130" s="74">
        <f t="shared" si="137"/>
        <v>36.818595840953442</v>
      </c>
      <c r="F130" s="74">
        <f t="shared" si="137"/>
        <v>35.147440785275947</v>
      </c>
      <c r="G130" s="74">
        <f t="shared" si="137"/>
        <v>37.030880726458193</v>
      </c>
      <c r="H130" s="74">
        <f t="shared" si="137"/>
        <v>37.746285369456295</v>
      </c>
      <c r="I130" s="74">
        <f t="shared" si="137"/>
        <v>37.759499907164141</v>
      </c>
      <c r="J130" s="74">
        <f t="shared" si="137"/>
        <v>40.06254704851608</v>
      </c>
      <c r="K130" s="74">
        <f t="shared" si="137"/>
        <v>39.169989497137927</v>
      </c>
      <c r="L130" s="74">
        <f t="shared" si="137"/>
        <v>40.700890925305437</v>
      </c>
      <c r="M130" s="74">
        <f t="shared" si="137"/>
        <v>38.048505553041771</v>
      </c>
      <c r="N130" s="74">
        <f t="shared" si="137"/>
        <v>39.276668622118876</v>
      </c>
      <c r="O130" s="74">
        <f t="shared" si="137"/>
        <v>37.350453307761441</v>
      </c>
      <c r="P130" s="74">
        <f t="shared" si="137"/>
        <v>35.105034986250907</v>
      </c>
      <c r="Q130" s="74">
        <f t="shared" si="137"/>
        <v>34.325340880923939</v>
      </c>
      <c r="R130" s="74">
        <f t="shared" ref="R130:V130" si="138">IF(R100=0,0,R100/R$19)</f>
        <v>36.397507658411648</v>
      </c>
      <c r="S130" s="74">
        <f t="shared" si="138"/>
        <v>33.843913220276292</v>
      </c>
      <c r="T130" s="74">
        <f t="shared" si="138"/>
        <v>34.380584717584519</v>
      </c>
      <c r="U130" s="74">
        <f t="shared" si="138"/>
        <v>32.596887045799598</v>
      </c>
      <c r="V130" s="74">
        <f t="shared" si="138"/>
        <v>33.111609510505488</v>
      </c>
      <c r="W130" s="74">
        <f t="shared" ref="W130" si="139">IF(W100=0,0,W100/W$19)</f>
        <v>35.841842259589484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11.568672833390998</v>
      </c>
      <c r="C131" s="193">
        <f t="shared" si="140"/>
        <v>11.594059496620186</v>
      </c>
      <c r="D131" s="193">
        <f t="shared" si="140"/>
        <v>12.606628128769916</v>
      </c>
      <c r="E131" s="193">
        <f t="shared" si="140"/>
        <v>13.492786955055873</v>
      </c>
      <c r="F131" s="193">
        <f t="shared" si="140"/>
        <v>14.371760857920243</v>
      </c>
      <c r="G131" s="193">
        <f t="shared" si="140"/>
        <v>14.136543063472576</v>
      </c>
      <c r="H131" s="193">
        <f t="shared" si="140"/>
        <v>14.553593106364245</v>
      </c>
      <c r="I131" s="193">
        <f t="shared" si="140"/>
        <v>13.768877108531868</v>
      </c>
      <c r="J131" s="193">
        <f t="shared" si="140"/>
        <v>14.272108505499251</v>
      </c>
      <c r="K131" s="193">
        <f t="shared" si="140"/>
        <v>14.143101408056664</v>
      </c>
      <c r="L131" s="193">
        <f t="shared" si="140"/>
        <v>14.494339837261737</v>
      </c>
      <c r="M131" s="193">
        <f t="shared" si="140"/>
        <v>13.707127945442361</v>
      </c>
      <c r="N131" s="193">
        <f t="shared" si="140"/>
        <v>14.056741187561713</v>
      </c>
      <c r="O131" s="193">
        <f t="shared" si="140"/>
        <v>13.309604881872646</v>
      </c>
      <c r="P131" s="193">
        <f t="shared" si="140"/>
        <v>13.228214304960231</v>
      </c>
      <c r="Q131" s="193">
        <f t="shared" si="140"/>
        <v>11.641304287555325</v>
      </c>
      <c r="R131" s="193">
        <f t="shared" ref="R131:V131" si="141">IF(R101=0,0,R101/R$19)</f>
        <v>11.82547969989113</v>
      </c>
      <c r="S131" s="193">
        <f t="shared" si="141"/>
        <v>11.401730885849238</v>
      </c>
      <c r="T131" s="193">
        <f t="shared" si="141"/>
        <v>11.144832079530088</v>
      </c>
      <c r="U131" s="193">
        <f t="shared" si="141"/>
        <v>10.336607883513848</v>
      </c>
      <c r="V131" s="193">
        <f t="shared" si="141"/>
        <v>10.489265114152174</v>
      </c>
      <c r="W131" s="193">
        <f t="shared" ref="W131" si="142">IF(W101=0,0,W101/W$19)</f>
        <v>10.689353585919344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17.184301021682593</v>
      </c>
      <c r="C132" s="77">
        <f t="shared" si="143"/>
        <v>17.700639047827789</v>
      </c>
      <c r="D132" s="77">
        <f t="shared" si="143"/>
        <v>18.346482400602412</v>
      </c>
      <c r="E132" s="77">
        <f t="shared" si="143"/>
        <v>19.004052639821232</v>
      </c>
      <c r="F132" s="77">
        <f t="shared" si="143"/>
        <v>19.681846591145472</v>
      </c>
      <c r="G132" s="77">
        <f t="shared" si="143"/>
        <v>20.490008051080594</v>
      </c>
      <c r="H132" s="77">
        <f t="shared" si="143"/>
        <v>21.487938467585916</v>
      </c>
      <c r="I132" s="77">
        <f t="shared" si="143"/>
        <v>22.134505868871333</v>
      </c>
      <c r="J132" s="77">
        <f t="shared" si="143"/>
        <v>22.333731997356715</v>
      </c>
      <c r="K132" s="77">
        <f t="shared" si="143"/>
        <v>22.496550673074548</v>
      </c>
      <c r="L132" s="77">
        <f t="shared" si="143"/>
        <v>22.566873550804036</v>
      </c>
      <c r="M132" s="77">
        <f t="shared" si="143"/>
        <v>22.349059778878278</v>
      </c>
      <c r="N132" s="77">
        <f t="shared" si="143"/>
        <v>22.204550748980608</v>
      </c>
      <c r="O132" s="77">
        <f t="shared" si="143"/>
        <v>22.029190947559961</v>
      </c>
      <c r="P132" s="77">
        <f t="shared" si="143"/>
        <v>21.835659422584904</v>
      </c>
      <c r="Q132" s="77">
        <f t="shared" si="143"/>
        <v>21.688034054035153</v>
      </c>
      <c r="R132" s="77">
        <f t="shared" ref="R132:V132" si="144">IF(R102=0,0,R102/R$19)</f>
        <v>21.482842480406052</v>
      </c>
      <c r="S132" s="77">
        <f t="shared" si="144"/>
        <v>21.007189916015641</v>
      </c>
      <c r="T132" s="77">
        <f t="shared" si="144"/>
        <v>20.578173707608464</v>
      </c>
      <c r="U132" s="77">
        <f t="shared" si="144"/>
        <v>20.244322770871857</v>
      </c>
      <c r="V132" s="77">
        <f t="shared" si="144"/>
        <v>20.693329289824906</v>
      </c>
      <c r="W132" s="77">
        <f t="shared" ref="W132" si="145">IF(W102=0,0,W102/W$19)</f>
        <v>20.980942315875676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143.26605558648492</v>
      </c>
      <c r="C134" s="153">
        <f t="shared" si="146"/>
        <v>157.71786529882061</v>
      </c>
      <c r="D134" s="153">
        <f t="shared" si="146"/>
        <v>158.1943182668945</v>
      </c>
      <c r="E134" s="153">
        <f t="shared" si="146"/>
        <v>166.44743409269876</v>
      </c>
      <c r="F134" s="153">
        <f t="shared" si="146"/>
        <v>162.86583399339597</v>
      </c>
      <c r="G134" s="153">
        <f t="shared" si="146"/>
        <v>167.94314401310913</v>
      </c>
      <c r="H134" s="153">
        <f t="shared" si="146"/>
        <v>169.42458358202589</v>
      </c>
      <c r="I134" s="153">
        <f t="shared" si="146"/>
        <v>169.50753433604814</v>
      </c>
      <c r="J134" s="153">
        <f t="shared" si="146"/>
        <v>169.90092524629634</v>
      </c>
      <c r="K134" s="153">
        <f t="shared" si="146"/>
        <v>178.33089383577038</v>
      </c>
      <c r="L134" s="153">
        <f t="shared" si="146"/>
        <v>168.84531743608147</v>
      </c>
      <c r="M134" s="153">
        <f t="shared" si="146"/>
        <v>162.21931802753099</v>
      </c>
      <c r="N134" s="153">
        <f t="shared" si="146"/>
        <v>173.49853027201422</v>
      </c>
      <c r="O134" s="153">
        <f t="shared" si="146"/>
        <v>163.20010346106008</v>
      </c>
      <c r="P134" s="153">
        <f t="shared" si="146"/>
        <v>158.76204988365427</v>
      </c>
      <c r="Q134" s="153">
        <f t="shared" si="146"/>
        <v>145.01357041838293</v>
      </c>
      <c r="R134" s="153">
        <f t="shared" ref="R134:V134" si="147">IF(R104=0,0,R104/R$19)</f>
        <v>152.51216917110008</v>
      </c>
      <c r="S134" s="153">
        <f t="shared" si="147"/>
        <v>157.16515914302525</v>
      </c>
      <c r="T134" s="153">
        <f t="shared" si="147"/>
        <v>161.57290649161766</v>
      </c>
      <c r="U134" s="153">
        <f t="shared" si="147"/>
        <v>155.83019167718595</v>
      </c>
      <c r="V134" s="153">
        <f t="shared" si="147"/>
        <v>149.54952750607038</v>
      </c>
      <c r="W134" s="153">
        <f t="shared" ref="W134" si="148">IF(W104=0,0,W104/W$19)</f>
        <v>164.4263432922707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115.1216187833509</v>
      </c>
      <c r="C135" s="74">
        <f t="shared" si="149"/>
        <v>129.17420860509702</v>
      </c>
      <c r="D135" s="74">
        <f t="shared" si="149"/>
        <v>128.64089620216529</v>
      </c>
      <c r="E135" s="74">
        <f t="shared" si="149"/>
        <v>135.94045961590604</v>
      </c>
      <c r="F135" s="74">
        <f t="shared" si="149"/>
        <v>132.80489816657712</v>
      </c>
      <c r="G135" s="74">
        <f t="shared" si="149"/>
        <v>136.52532031121368</v>
      </c>
      <c r="H135" s="74">
        <f t="shared" si="149"/>
        <v>136.81762093442788</v>
      </c>
      <c r="I135" s="74">
        <f t="shared" si="149"/>
        <v>136.97836000625219</v>
      </c>
      <c r="J135" s="74">
        <f t="shared" si="149"/>
        <v>134.87685820958245</v>
      </c>
      <c r="K135" s="74">
        <f t="shared" si="149"/>
        <v>143.86077745756046</v>
      </c>
      <c r="L135" s="74">
        <f t="shared" si="149"/>
        <v>132.30863669755624</v>
      </c>
      <c r="M135" s="74">
        <f t="shared" si="149"/>
        <v>127.51814215698873</v>
      </c>
      <c r="N135" s="74">
        <f t="shared" si="149"/>
        <v>136.96218930371467</v>
      </c>
      <c r="O135" s="74">
        <f t="shared" si="149"/>
        <v>127.75945473490081</v>
      </c>
      <c r="P135" s="74">
        <f t="shared" si="149"/>
        <v>124.87006302905959</v>
      </c>
      <c r="Q135" s="74">
        <f t="shared" si="149"/>
        <v>112.22098792666064</v>
      </c>
      <c r="R135" s="74">
        <f t="shared" ref="R135:V135" si="150">IF(R105=0,0,R105/R$19)</f>
        <v>117.61992654818228</v>
      </c>
      <c r="S135" s="74">
        <f t="shared" si="150"/>
        <v>124.17935564701078</v>
      </c>
      <c r="T135" s="74">
        <f t="shared" si="150"/>
        <v>127.9080521222119</v>
      </c>
      <c r="U135" s="74">
        <f t="shared" si="150"/>
        <v>123.58787138053222</v>
      </c>
      <c r="V135" s="74">
        <f t="shared" si="150"/>
        <v>116.32435362764733</v>
      </c>
      <c r="W135" s="74">
        <f t="shared" ref="W135" si="151">IF(W105=0,0,W105/W$19)</f>
        <v>128.22091947191643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2.0404816292135739E-4</v>
      </c>
      <c r="C136" s="74">
        <f t="shared" si="152"/>
        <v>2.6887885128325814E-4</v>
      </c>
      <c r="D136" s="74">
        <f t="shared" si="152"/>
        <v>3.7167182364687153E-4</v>
      </c>
      <c r="E136" s="74">
        <f t="shared" si="152"/>
        <v>5.2287718431603849E-4</v>
      </c>
      <c r="F136" s="74">
        <f t="shared" si="152"/>
        <v>7.9129994090605606E-4</v>
      </c>
      <c r="G136" s="74">
        <f t="shared" si="152"/>
        <v>1.2683379754590603E-3</v>
      </c>
      <c r="H136" s="74">
        <f t="shared" si="152"/>
        <v>4.6157247031080526E-3</v>
      </c>
      <c r="I136" s="74">
        <f t="shared" si="152"/>
        <v>5.5124139032580741E-3</v>
      </c>
      <c r="J136" s="74">
        <f t="shared" si="152"/>
        <v>7.804994234026235E-3</v>
      </c>
      <c r="K136" s="74">
        <f t="shared" si="152"/>
        <v>9.7005445095933226E-3</v>
      </c>
      <c r="L136" s="74">
        <f t="shared" si="152"/>
        <v>2.7546306024062044E-2</v>
      </c>
      <c r="M136" s="74">
        <f t="shared" si="152"/>
        <v>1.5766619511944531E-2</v>
      </c>
      <c r="N136" s="74">
        <f t="shared" si="152"/>
        <v>1.8886168871419199E-2</v>
      </c>
      <c r="O136" s="74">
        <f t="shared" si="152"/>
        <v>1.9031489677857276E-2</v>
      </c>
      <c r="P136" s="74">
        <f t="shared" si="152"/>
        <v>2.8793989627652828E-2</v>
      </c>
      <c r="Q136" s="74">
        <f t="shared" si="152"/>
        <v>2.3520252766970017E-2</v>
      </c>
      <c r="R136" s="74">
        <f t="shared" ref="R136:V136" si="153">IF(R106=0,0,R106/R$19)</f>
        <v>2.6578218590126174E-2</v>
      </c>
      <c r="S136" s="74">
        <f t="shared" si="153"/>
        <v>2.9149266229501872E-2</v>
      </c>
      <c r="T136" s="74">
        <f t="shared" si="153"/>
        <v>4.250802121460355E-2</v>
      </c>
      <c r="U136" s="74">
        <f t="shared" si="153"/>
        <v>3.3490702542189311E-2</v>
      </c>
      <c r="V136" s="74">
        <f t="shared" si="153"/>
        <v>3.8216259195365837E-2</v>
      </c>
      <c r="W136" s="74">
        <f t="shared" ref="W136" si="154">IF(W106=0,0,W106/W$19)</f>
        <v>7.2202074213492715E-2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21.317150693490408</v>
      </c>
      <c r="C137" s="74">
        <f t="shared" si="155"/>
        <v>21.661576785724623</v>
      </c>
      <c r="D137" s="74">
        <f t="shared" si="155"/>
        <v>22.026384210644476</v>
      </c>
      <c r="E137" s="74">
        <f t="shared" si="155"/>
        <v>22.4140513921961</v>
      </c>
      <c r="F137" s="74">
        <f t="shared" si="155"/>
        <v>21.442491075684298</v>
      </c>
      <c r="G137" s="74">
        <f t="shared" si="155"/>
        <v>22.881650380834174</v>
      </c>
      <c r="H137" s="74">
        <f t="shared" si="155"/>
        <v>23.708417456982385</v>
      </c>
      <c r="I137" s="74">
        <f t="shared" si="155"/>
        <v>24.06996355325056</v>
      </c>
      <c r="J137" s="74">
        <f t="shared" si="155"/>
        <v>26.099855530297575</v>
      </c>
      <c r="K137" s="74">
        <f t="shared" si="155"/>
        <v>25.673710659187424</v>
      </c>
      <c r="L137" s="74">
        <f t="shared" si="155"/>
        <v>27.459823930184974</v>
      </c>
      <c r="M137" s="74">
        <f t="shared" si="155"/>
        <v>26.237436981974685</v>
      </c>
      <c r="N137" s="74">
        <f t="shared" si="155"/>
        <v>27.869480899147931</v>
      </c>
      <c r="O137" s="74">
        <f t="shared" si="155"/>
        <v>27.166064713688893</v>
      </c>
      <c r="P137" s="74">
        <f t="shared" si="155"/>
        <v>25.700990002779996</v>
      </c>
      <c r="Q137" s="74">
        <f t="shared" si="155"/>
        <v>25.45686896680785</v>
      </c>
      <c r="R137" s="74">
        <f t="shared" ref="R137:V137" si="156">IF(R107=0,0,R107/R$19)</f>
        <v>27.385606967762698</v>
      </c>
      <c r="S137" s="74">
        <f t="shared" si="156"/>
        <v>25.857500096390091</v>
      </c>
      <c r="T137" s="74">
        <f t="shared" si="156"/>
        <v>26.652552242297471</v>
      </c>
      <c r="U137" s="74">
        <f t="shared" si="156"/>
        <v>25.700203280946624</v>
      </c>
      <c r="V137" s="74">
        <f t="shared" si="156"/>
        <v>26.46655452068638</v>
      </c>
      <c r="W137" s="74">
        <f t="shared" ref="W137" si="157">IF(W107=0,0,W107/W$19)</f>
        <v>29.244064721401081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6.8270820614807022</v>
      </c>
      <c r="C138" s="77">
        <f t="shared" si="158"/>
        <v>6.8818110291477073</v>
      </c>
      <c r="D138" s="77">
        <f t="shared" si="158"/>
        <v>7.5266661822610885</v>
      </c>
      <c r="E138" s="77">
        <f t="shared" si="158"/>
        <v>8.0924002074122825</v>
      </c>
      <c r="F138" s="77">
        <f t="shared" si="158"/>
        <v>8.6176534511936396</v>
      </c>
      <c r="G138" s="77">
        <f t="shared" si="158"/>
        <v>8.5349049830858199</v>
      </c>
      <c r="H138" s="77">
        <f t="shared" si="158"/>
        <v>8.8939294659125512</v>
      </c>
      <c r="I138" s="77">
        <f t="shared" si="158"/>
        <v>8.4536983626421431</v>
      </c>
      <c r="J138" s="77">
        <f t="shared" si="158"/>
        <v>8.9164065121822969</v>
      </c>
      <c r="K138" s="77">
        <f t="shared" si="158"/>
        <v>8.7867051745128943</v>
      </c>
      <c r="L138" s="77">
        <f t="shared" si="158"/>
        <v>9.0493105023161959</v>
      </c>
      <c r="M138" s="77">
        <f t="shared" si="158"/>
        <v>8.4479722690556276</v>
      </c>
      <c r="N138" s="77">
        <f t="shared" si="158"/>
        <v>8.6479739002801796</v>
      </c>
      <c r="O138" s="77">
        <f t="shared" si="158"/>
        <v>8.2555525227925362</v>
      </c>
      <c r="P138" s="77">
        <f t="shared" si="158"/>
        <v>8.1622028621870424</v>
      </c>
      <c r="Q138" s="77">
        <f t="shared" si="158"/>
        <v>7.3121932721474669</v>
      </c>
      <c r="R138" s="77">
        <f t="shared" ref="R138:V138" si="159">IF(R108=0,0,R108/R$19)</f>
        <v>7.4800574365649704</v>
      </c>
      <c r="S138" s="77">
        <f t="shared" si="159"/>
        <v>7.0991541333948867</v>
      </c>
      <c r="T138" s="77">
        <f t="shared" si="159"/>
        <v>6.9697941058936905</v>
      </c>
      <c r="U138" s="77">
        <f t="shared" si="159"/>
        <v>6.5086263131648998</v>
      </c>
      <c r="V138" s="77">
        <f t="shared" si="159"/>
        <v>6.7204030985412997</v>
      </c>
      <c r="W138" s="77">
        <f t="shared" ref="W138" si="160">IF(W108=0,0,W108/W$19)</f>
        <v>6.889157024739669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5.1051739726753098</v>
      </c>
      <c r="C140" s="203">
        <f t="shared" si="161"/>
        <v>6.7599208086066369</v>
      </c>
      <c r="D140" s="203">
        <f t="shared" si="161"/>
        <v>6.2753560260342596</v>
      </c>
      <c r="E140" s="203">
        <f t="shared" si="161"/>
        <v>6.4863085107276506</v>
      </c>
      <c r="F140" s="203">
        <f t="shared" si="161"/>
        <v>6.792382177318439</v>
      </c>
      <c r="G140" s="203">
        <f t="shared" si="161"/>
        <v>7.4144762784593832</v>
      </c>
      <c r="H140" s="203">
        <f t="shared" si="161"/>
        <v>7.49965347064777</v>
      </c>
      <c r="I140" s="203">
        <f t="shared" si="161"/>
        <v>7.5952071333994366</v>
      </c>
      <c r="J140" s="203">
        <f t="shared" si="161"/>
        <v>7.6002520037831189</v>
      </c>
      <c r="K140" s="203">
        <f t="shared" si="161"/>
        <v>7.9112368382621625</v>
      </c>
      <c r="L140" s="203">
        <f t="shared" si="161"/>
        <v>9.5942185066131884</v>
      </c>
      <c r="M140" s="203">
        <f t="shared" si="161"/>
        <v>8.7017222934578982</v>
      </c>
      <c r="N140" s="203">
        <f t="shared" si="161"/>
        <v>8.0601057451459415</v>
      </c>
      <c r="O140" s="203">
        <f t="shared" si="161"/>
        <v>7.8062392907237896</v>
      </c>
      <c r="P140" s="203">
        <f t="shared" si="161"/>
        <v>7.8450592980382376</v>
      </c>
      <c r="Q140" s="203">
        <f t="shared" si="161"/>
        <v>7.4839986190554137</v>
      </c>
      <c r="R140" s="203">
        <f t="shared" ref="R140:V140" si="162">IF(R110=0,0,R110/R$19)</f>
        <v>7.9186096797974574</v>
      </c>
      <c r="S140" s="203">
        <f t="shared" si="162"/>
        <v>7.9144811605626204</v>
      </c>
      <c r="T140" s="203">
        <f t="shared" si="162"/>
        <v>7.9011083177949919</v>
      </c>
      <c r="U140" s="203">
        <f t="shared" si="162"/>
        <v>7.2685365079054352</v>
      </c>
      <c r="V140" s="203">
        <f t="shared" si="162"/>
        <v>7.1153385327911192</v>
      </c>
      <c r="W140" s="203">
        <f t="shared" ref="W140" si="163">IF(W110=0,0,W110/W$19)</f>
        <v>7.272144653887441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5.1051739726753098</v>
      </c>
      <c r="C141" s="192">
        <f t="shared" si="164"/>
        <v>6.7599208086066369</v>
      </c>
      <c r="D141" s="192">
        <f t="shared" si="164"/>
        <v>6.2753560260342596</v>
      </c>
      <c r="E141" s="192">
        <f t="shared" si="164"/>
        <v>6.4863085107276506</v>
      </c>
      <c r="F141" s="192">
        <f t="shared" si="164"/>
        <v>6.792382177318439</v>
      </c>
      <c r="G141" s="192">
        <f t="shared" si="164"/>
        <v>7.4144762784593832</v>
      </c>
      <c r="H141" s="192">
        <f t="shared" si="164"/>
        <v>7.49965347064777</v>
      </c>
      <c r="I141" s="192">
        <f t="shared" si="164"/>
        <v>7.5952071333994366</v>
      </c>
      <c r="J141" s="192">
        <f t="shared" si="164"/>
        <v>7.6002520037831189</v>
      </c>
      <c r="K141" s="192">
        <f t="shared" si="164"/>
        <v>7.9112368382621625</v>
      </c>
      <c r="L141" s="192">
        <f t="shared" si="164"/>
        <v>9.5942185066131884</v>
      </c>
      <c r="M141" s="192">
        <f t="shared" si="164"/>
        <v>8.7017222934578982</v>
      </c>
      <c r="N141" s="192">
        <f t="shared" si="164"/>
        <v>8.0601057451459415</v>
      </c>
      <c r="O141" s="192">
        <f t="shared" si="164"/>
        <v>7.8062392907237896</v>
      </c>
      <c r="P141" s="192">
        <f t="shared" si="164"/>
        <v>7.8450592980382376</v>
      </c>
      <c r="Q141" s="192">
        <f t="shared" si="164"/>
        <v>7.4839986190554137</v>
      </c>
      <c r="R141" s="192">
        <f t="shared" ref="R141:V141" si="165">IF(R111=0,0,R111/R$19)</f>
        <v>7.9186096797974574</v>
      </c>
      <c r="S141" s="192">
        <f t="shared" si="165"/>
        <v>7.9144811605626204</v>
      </c>
      <c r="T141" s="192">
        <f t="shared" si="165"/>
        <v>7.9011083177949919</v>
      </c>
      <c r="U141" s="192">
        <f t="shared" si="165"/>
        <v>7.2685365079054352</v>
      </c>
      <c r="V141" s="192">
        <f t="shared" si="165"/>
        <v>7.1153385327911192</v>
      </c>
      <c r="W141" s="192">
        <f t="shared" ref="W141" si="166">IF(W111=0,0,W111/W$19)</f>
        <v>7.272144653887441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3.3124061489170784</v>
      </c>
      <c r="C142" s="74">
        <f t="shared" si="167"/>
        <v>4.8700151684490978</v>
      </c>
      <c r="D142" s="74">
        <f t="shared" si="167"/>
        <v>4.3658352083924168</v>
      </c>
      <c r="E142" s="74">
        <f t="shared" si="167"/>
        <v>4.5515264499973567</v>
      </c>
      <c r="F142" s="74">
        <f t="shared" si="167"/>
        <v>4.7491479085041446</v>
      </c>
      <c r="G142" s="74">
        <f t="shared" si="167"/>
        <v>5.2347863471131566</v>
      </c>
      <c r="H142" s="74">
        <f t="shared" si="167"/>
        <v>5.2439495819427817</v>
      </c>
      <c r="I142" s="74">
        <f t="shared" si="167"/>
        <v>5.4490726493654504</v>
      </c>
      <c r="J142" s="74">
        <f t="shared" si="167"/>
        <v>5.4138251190858213</v>
      </c>
      <c r="K142" s="74">
        <f t="shared" si="167"/>
        <v>5.8462258306250021</v>
      </c>
      <c r="L142" s="74">
        <f t="shared" si="167"/>
        <v>7.116871528249102</v>
      </c>
      <c r="M142" s="74">
        <f t="shared" si="167"/>
        <v>6.3842932522320908</v>
      </c>
      <c r="N142" s="74">
        <f t="shared" si="167"/>
        <v>5.8061355344367476</v>
      </c>
      <c r="O142" s="74">
        <f t="shared" si="167"/>
        <v>5.5529130054048288</v>
      </c>
      <c r="P142" s="74">
        <f t="shared" si="167"/>
        <v>5.5447541550151449</v>
      </c>
      <c r="Q142" s="74">
        <f t="shared" si="167"/>
        <v>5.3392704291173079</v>
      </c>
      <c r="R142" s="74">
        <f t="shared" ref="R142:V142" si="168">IF(R112=0,0,R112/R$19)</f>
        <v>5.6596093346608694</v>
      </c>
      <c r="S142" s="74">
        <f t="shared" si="168"/>
        <v>5.776779847187389</v>
      </c>
      <c r="T142" s="74">
        <f t="shared" si="168"/>
        <v>5.8535760316571022</v>
      </c>
      <c r="U142" s="74">
        <f t="shared" si="168"/>
        <v>5.4019028495463184</v>
      </c>
      <c r="V142" s="74">
        <f t="shared" si="168"/>
        <v>5.1447515189168804</v>
      </c>
      <c r="W142" s="74">
        <f t="shared" ref="W142" si="169">IF(W112=0,0,W112/W$19)</f>
        <v>5.2576197723833609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0.54868170143576955</v>
      </c>
      <c r="C144" s="74">
        <f t="shared" si="173"/>
        <v>0.68623681223718602</v>
      </c>
      <c r="D144" s="74">
        <f t="shared" si="173"/>
        <v>0.66755259054678606</v>
      </c>
      <c r="E144" s="74">
        <f t="shared" si="173"/>
        <v>0.69021997905458687</v>
      </c>
      <c r="F144" s="74">
        <f t="shared" si="173"/>
        <v>0.72962049681591334</v>
      </c>
      <c r="G144" s="74">
        <f t="shared" si="173"/>
        <v>0.83021097659792664</v>
      </c>
      <c r="H144" s="74">
        <f t="shared" si="173"/>
        <v>0.87403541764379555</v>
      </c>
      <c r="I144" s="74">
        <f t="shared" si="173"/>
        <v>0.92871821643053698</v>
      </c>
      <c r="J144" s="74">
        <f t="shared" si="173"/>
        <v>1.0051768777068086</v>
      </c>
      <c r="K144" s="74">
        <f t="shared" si="173"/>
        <v>1.0170045009927899</v>
      </c>
      <c r="L144" s="74">
        <f t="shared" si="173"/>
        <v>1.3186496583411627</v>
      </c>
      <c r="M144" s="74">
        <f t="shared" si="173"/>
        <v>1.202467787627739</v>
      </c>
      <c r="N144" s="74">
        <f t="shared" si="173"/>
        <v>1.1424561454819255</v>
      </c>
      <c r="O144" s="74">
        <f t="shared" si="173"/>
        <v>1.1430186707410099</v>
      </c>
      <c r="P144" s="74">
        <f t="shared" si="173"/>
        <v>1.1030372579249428</v>
      </c>
      <c r="Q144" s="74">
        <f t="shared" si="173"/>
        <v>1.1587031693820065</v>
      </c>
      <c r="R144" s="74">
        <f t="shared" ref="R144:V144" si="174">IF(R114=0,0,R114/R$19)</f>
        <v>1.2587589958299579</v>
      </c>
      <c r="S144" s="74">
        <f t="shared" si="174"/>
        <v>1.1492327774796591</v>
      </c>
      <c r="T144" s="74">
        <f t="shared" si="174"/>
        <v>1.1740181608632909</v>
      </c>
      <c r="U144" s="74">
        <f t="shared" si="174"/>
        <v>1.0784721718969978</v>
      </c>
      <c r="V144" s="74">
        <f t="shared" si="174"/>
        <v>1.1232760150470988</v>
      </c>
      <c r="W144" s="74">
        <f t="shared" ref="W144" si="175">IF(W114=0,0,W114/W$19)</f>
        <v>1.1439650127744754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1.2440861223224617</v>
      </c>
      <c r="C145" s="193">
        <f t="shared" si="176"/>
        <v>1.2036688279203527</v>
      </c>
      <c r="D145" s="193">
        <f t="shared" si="176"/>
        <v>1.2419682270950572</v>
      </c>
      <c r="E145" s="193">
        <f t="shared" si="176"/>
        <v>1.2445620816757075</v>
      </c>
      <c r="F145" s="193">
        <f t="shared" si="176"/>
        <v>1.3136137719983809</v>
      </c>
      <c r="G145" s="193">
        <f t="shared" si="176"/>
        <v>1.3494789547483004</v>
      </c>
      <c r="H145" s="193">
        <f t="shared" si="176"/>
        <v>1.3816684710611922</v>
      </c>
      <c r="I145" s="193">
        <f t="shared" si="176"/>
        <v>1.217416267603449</v>
      </c>
      <c r="J145" s="193">
        <f t="shared" si="176"/>
        <v>1.1812500069904897</v>
      </c>
      <c r="K145" s="193">
        <f t="shared" si="176"/>
        <v>1.0480065066443709</v>
      </c>
      <c r="L145" s="193">
        <f t="shared" si="176"/>
        <v>1.1586973200229216</v>
      </c>
      <c r="M145" s="193">
        <f t="shared" si="176"/>
        <v>1.1149612535980686</v>
      </c>
      <c r="N145" s="193">
        <f t="shared" si="176"/>
        <v>1.1115140652272677</v>
      </c>
      <c r="O145" s="193">
        <f t="shared" si="176"/>
        <v>1.1103076145779525</v>
      </c>
      <c r="P145" s="193">
        <f t="shared" si="176"/>
        <v>1.1972678850981502</v>
      </c>
      <c r="Q145" s="193">
        <f t="shared" si="176"/>
        <v>0.98602502055609942</v>
      </c>
      <c r="R145" s="193">
        <f t="shared" ref="R145:V145" si="177">IF(R115=0,0,R115/R$19)</f>
        <v>1.0002413493066302</v>
      </c>
      <c r="S145" s="193">
        <f t="shared" si="177"/>
        <v>0.98846853589557238</v>
      </c>
      <c r="T145" s="193">
        <f t="shared" si="177"/>
        <v>0.87351412527459904</v>
      </c>
      <c r="U145" s="193">
        <f t="shared" si="177"/>
        <v>0.78816148646211914</v>
      </c>
      <c r="V145" s="193">
        <f t="shared" si="177"/>
        <v>0.84731099882714001</v>
      </c>
      <c r="W145" s="193">
        <f t="shared" ref="W145" si="178">IF(W115=0,0,W115/W$19)</f>
        <v>0.87055986872960534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6478.0399837931891</v>
      </c>
      <c r="C150" s="203">
        <f t="shared" si="182"/>
        <v>7136.0220006594745</v>
      </c>
      <c r="D150" s="203">
        <f t="shared" si="182"/>
        <v>7182.3089278728239</v>
      </c>
      <c r="E150" s="203">
        <f t="shared" si="182"/>
        <v>7590.1626083439487</v>
      </c>
      <c r="F150" s="203">
        <f t="shared" si="182"/>
        <v>7534.5044190255294</v>
      </c>
      <c r="G150" s="203">
        <f t="shared" si="182"/>
        <v>7785.2412118108696</v>
      </c>
      <c r="H150" s="203">
        <f t="shared" si="182"/>
        <v>7738.1674188037568</v>
      </c>
      <c r="I150" s="203">
        <f t="shared" si="182"/>
        <v>7679.1718730193224</v>
      </c>
      <c r="J150" s="203">
        <f t="shared" si="182"/>
        <v>7706.1227934903118</v>
      </c>
      <c r="K150" s="203">
        <f t="shared" si="182"/>
        <v>8255.1980410886845</v>
      </c>
      <c r="L150" s="203">
        <f t="shared" si="182"/>
        <v>7618.9783183620475</v>
      </c>
      <c r="M150" s="203">
        <f t="shared" si="182"/>
        <v>7443.1759298758052</v>
      </c>
      <c r="N150" s="203">
        <f t="shared" si="182"/>
        <v>7830.2196826800309</v>
      </c>
      <c r="O150" s="203">
        <f t="shared" si="182"/>
        <v>7284.7874692722935</v>
      </c>
      <c r="P150" s="203">
        <f t="shared" si="182"/>
        <v>7197.9826807123545</v>
      </c>
      <c r="Q150" s="203">
        <f t="shared" si="182"/>
        <v>6475.5298837518376</v>
      </c>
      <c r="R150" s="203">
        <f t="shared" ref="R150:V150" si="183">IF(R96=0,0,R96/R$17)</f>
        <v>6755.7676475413136</v>
      </c>
      <c r="S150" s="203">
        <f t="shared" si="183"/>
        <v>7131.9988144294994</v>
      </c>
      <c r="T150" s="203">
        <f t="shared" si="183"/>
        <v>7402.2128031786942</v>
      </c>
      <c r="U150" s="203">
        <f t="shared" si="183"/>
        <v>7196.8272387873139</v>
      </c>
      <c r="V150" s="203">
        <f t="shared" si="183"/>
        <v>6800.6017796532424</v>
      </c>
      <c r="W150" s="203">
        <f t="shared" ref="W150" si="184">IF(W96=0,0,W96/W$17)</f>
        <v>7388.9694980464574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6067.5108096772001</v>
      </c>
      <c r="C151" s="192">
        <f t="shared" si="185"/>
        <v>6708.1788569905775</v>
      </c>
      <c r="D151" s="192">
        <f t="shared" si="185"/>
        <v>6733.1339597169417</v>
      </c>
      <c r="E151" s="192">
        <f t="shared" si="185"/>
        <v>7118.4880225127336</v>
      </c>
      <c r="F151" s="192">
        <f t="shared" si="185"/>
        <v>7038.8536079818805</v>
      </c>
      <c r="G151" s="192">
        <f t="shared" si="185"/>
        <v>7261.5061460168554</v>
      </c>
      <c r="H151" s="192">
        <f t="shared" si="185"/>
        <v>7192.1809898369156</v>
      </c>
      <c r="I151" s="192">
        <f t="shared" si="185"/>
        <v>7114.8938746115118</v>
      </c>
      <c r="J151" s="192">
        <f t="shared" si="185"/>
        <v>7128.5879125525571</v>
      </c>
      <c r="K151" s="192">
        <f t="shared" si="185"/>
        <v>7654.7604775860063</v>
      </c>
      <c r="L151" s="192">
        <f t="shared" si="185"/>
        <v>7011.5459375626806</v>
      </c>
      <c r="M151" s="192">
        <f t="shared" si="185"/>
        <v>6827.3273646875168</v>
      </c>
      <c r="N151" s="192">
        <f t="shared" si="185"/>
        <v>7210.948599814732</v>
      </c>
      <c r="O151" s="192">
        <f t="shared" si="185"/>
        <v>6665.0193514166967</v>
      </c>
      <c r="P151" s="192">
        <f t="shared" si="185"/>
        <v>6572.7705253487657</v>
      </c>
      <c r="Q151" s="192">
        <f t="shared" si="185"/>
        <v>5860.234113529782</v>
      </c>
      <c r="R151" s="192">
        <f t="shared" ref="R151:V151" si="186">IF(R97=0,0,R97/R$17)</f>
        <v>6139.8036321382515</v>
      </c>
      <c r="S151" s="192">
        <f t="shared" si="186"/>
        <v>6506.4170538493909</v>
      </c>
      <c r="T151" s="192">
        <f t="shared" si="186"/>
        <v>6773.7123246195151</v>
      </c>
      <c r="U151" s="192">
        <f t="shared" si="186"/>
        <v>6565.2507224430747</v>
      </c>
      <c r="V151" s="192">
        <f t="shared" si="186"/>
        <v>6160.2704725463518</v>
      </c>
      <c r="W151" s="192">
        <f t="shared" ref="W151" si="187">IF(W97=0,0,W97/W$17)</f>
        <v>6730.3237751201132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4928.2503732229143</v>
      </c>
      <c r="C152" s="74">
        <f t="shared" si="188"/>
        <v>5546.4406378836802</v>
      </c>
      <c r="D152" s="74">
        <f t="shared" si="188"/>
        <v>5528.616664436011</v>
      </c>
      <c r="E152" s="74">
        <f t="shared" si="188"/>
        <v>5869.7702251277178</v>
      </c>
      <c r="F152" s="74">
        <f t="shared" si="188"/>
        <v>5791.7970974508116</v>
      </c>
      <c r="G152" s="74">
        <f t="shared" si="188"/>
        <v>5953.6295399453074</v>
      </c>
      <c r="H152" s="74">
        <f t="shared" si="188"/>
        <v>5863.2568949280012</v>
      </c>
      <c r="I152" s="74">
        <f t="shared" si="188"/>
        <v>5801.2295533510342</v>
      </c>
      <c r="J152" s="74">
        <f t="shared" si="188"/>
        <v>5723.4689578773241</v>
      </c>
      <c r="K152" s="74">
        <f t="shared" si="188"/>
        <v>6231.7446942584638</v>
      </c>
      <c r="L152" s="74">
        <f t="shared" si="188"/>
        <v>5525.6360522004416</v>
      </c>
      <c r="M152" s="74">
        <f t="shared" si="188"/>
        <v>5401.0282423576245</v>
      </c>
      <c r="N152" s="74">
        <f t="shared" si="188"/>
        <v>5723.3648100396922</v>
      </c>
      <c r="O152" s="74">
        <f t="shared" si="188"/>
        <v>5239.6068126051714</v>
      </c>
      <c r="P152" s="74">
        <f t="shared" si="188"/>
        <v>5188.6480506292746</v>
      </c>
      <c r="Q152" s="74">
        <f t="shared" si="188"/>
        <v>4555.9797099481693</v>
      </c>
      <c r="R152" s="74">
        <f t="shared" ref="R152:V152" si="189">IF(R98=0,0,R98/R$17)</f>
        <v>4756.9521556641957</v>
      </c>
      <c r="S152" s="74">
        <f t="shared" si="189"/>
        <v>5158.8258887818347</v>
      </c>
      <c r="T152" s="74">
        <f t="shared" si="189"/>
        <v>5382.9767188805054</v>
      </c>
      <c r="U152" s="74">
        <f t="shared" si="189"/>
        <v>5225.5934720177374</v>
      </c>
      <c r="V152" s="74">
        <f t="shared" si="189"/>
        <v>4810.8370949174932</v>
      </c>
      <c r="W152" s="74">
        <f t="shared" ref="W152" si="190">IF(W98=0,0,W98/W$17)</f>
        <v>5269.1115348986459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2.4330307650489696E-3</v>
      </c>
      <c r="C153" s="74">
        <f t="shared" si="191"/>
        <v>3.1050548093069547E-3</v>
      </c>
      <c r="D153" s="74">
        <f t="shared" si="191"/>
        <v>4.0706768163991641E-3</v>
      </c>
      <c r="E153" s="74">
        <f t="shared" si="191"/>
        <v>5.1626295144503401E-3</v>
      </c>
      <c r="F153" s="74">
        <f t="shared" si="191"/>
        <v>7.2388572319209733E-3</v>
      </c>
      <c r="G153" s="74">
        <f t="shared" si="191"/>
        <v>1.1133382469918244E-2</v>
      </c>
      <c r="H153" s="74">
        <f t="shared" si="191"/>
        <v>3.7941987001748369E-2</v>
      </c>
      <c r="I153" s="74">
        <f t="shared" si="191"/>
        <v>4.4328301377201514E-2</v>
      </c>
      <c r="J153" s="74">
        <f t="shared" si="191"/>
        <v>6.2297333054593312E-2</v>
      </c>
      <c r="K153" s="74">
        <f t="shared" si="191"/>
        <v>7.8424124958166849E-2</v>
      </c>
      <c r="L153" s="74">
        <f t="shared" si="191"/>
        <v>0.22023697573504475</v>
      </c>
      <c r="M153" s="74">
        <f t="shared" si="191"/>
        <v>0.12580918785444123</v>
      </c>
      <c r="N153" s="74">
        <f t="shared" si="191"/>
        <v>0.14822671795567063</v>
      </c>
      <c r="O153" s="74">
        <f t="shared" si="191"/>
        <v>0.14508394286375526</v>
      </c>
      <c r="P153" s="74">
        <f t="shared" si="191"/>
        <v>0.21487750590112883</v>
      </c>
      <c r="Q153" s="74">
        <f t="shared" si="191"/>
        <v>0.16744609174138533</v>
      </c>
      <c r="R153" s="74">
        <f t="shared" ref="R153:V153" si="192">IF(R99=0,0,R99/R$17)</f>
        <v>0.18412437467151299</v>
      </c>
      <c r="S153" s="74">
        <f t="shared" si="192"/>
        <v>0.20249425291930725</v>
      </c>
      <c r="T153" s="74">
        <f t="shared" si="192"/>
        <v>0.29412875732846283</v>
      </c>
      <c r="U153" s="74">
        <f t="shared" si="192"/>
        <v>0.23051489858399118</v>
      </c>
      <c r="V153" s="74">
        <f t="shared" si="192"/>
        <v>0.25439108759003914</v>
      </c>
      <c r="W153" s="74">
        <f t="shared" ref="W153" si="193">IF(W99=0,0,W99/W$17)</f>
        <v>0.47836731517902242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862.88495235105631</v>
      </c>
      <c r="C154" s="74">
        <f t="shared" si="194"/>
        <v>881.4944487566205</v>
      </c>
      <c r="D154" s="74">
        <f t="shared" si="194"/>
        <v>895.86649523939536</v>
      </c>
      <c r="E154" s="74">
        <f t="shared" si="194"/>
        <v>913.8259229917594</v>
      </c>
      <c r="F154" s="74">
        <f t="shared" si="194"/>
        <v>885.12312351667185</v>
      </c>
      <c r="G154" s="74">
        <f t="shared" si="194"/>
        <v>946.52821537856994</v>
      </c>
      <c r="H154" s="74">
        <f t="shared" si="194"/>
        <v>959.09431175638133</v>
      </c>
      <c r="I154" s="74">
        <f t="shared" si="194"/>
        <v>962.60811760244337</v>
      </c>
      <c r="J154" s="74">
        <f t="shared" si="194"/>
        <v>1035.9897908001367</v>
      </c>
      <c r="K154" s="74">
        <f t="shared" si="194"/>
        <v>1045.4550743299658</v>
      </c>
      <c r="L154" s="74">
        <f t="shared" si="194"/>
        <v>1095.5456022632266</v>
      </c>
      <c r="M154" s="74">
        <f t="shared" si="194"/>
        <v>1048.4609994441316</v>
      </c>
      <c r="N154" s="74">
        <f t="shared" si="194"/>
        <v>1095.4018112740987</v>
      </c>
      <c r="O154" s="74">
        <f t="shared" si="194"/>
        <v>1050.8157200466171</v>
      </c>
      <c r="P154" s="74">
        <f t="shared" si="194"/>
        <v>1005.1491536439213</v>
      </c>
      <c r="Q154" s="74">
        <f t="shared" si="194"/>
        <v>973.81980325382324</v>
      </c>
      <c r="R154" s="74">
        <f t="shared" ref="R154:V154" si="195">IF(R100=0,0,R100/R$17)</f>
        <v>1043.6028187790894</v>
      </c>
      <c r="S154" s="74">
        <f t="shared" si="195"/>
        <v>1007.8518308210009</v>
      </c>
      <c r="T154" s="74">
        <f t="shared" si="195"/>
        <v>1050.0549881235088</v>
      </c>
      <c r="U154" s="74">
        <f t="shared" si="195"/>
        <v>1016.9482376399645</v>
      </c>
      <c r="V154" s="74">
        <f t="shared" si="195"/>
        <v>1024.6007252540244</v>
      </c>
      <c r="W154" s="74">
        <f t="shared" ref="W154" si="196">IF(W100=0,0,W100/W$17)</f>
        <v>1125.1675806866178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276.3730510724647</v>
      </c>
      <c r="C155" s="193">
        <f t="shared" si="197"/>
        <v>280.24066529546883</v>
      </c>
      <c r="D155" s="193">
        <f t="shared" si="197"/>
        <v>308.64672936471783</v>
      </c>
      <c r="E155" s="193">
        <f t="shared" si="197"/>
        <v>334.88671176374254</v>
      </c>
      <c r="F155" s="193">
        <f t="shared" si="197"/>
        <v>361.92614815716627</v>
      </c>
      <c r="G155" s="193">
        <f t="shared" si="197"/>
        <v>361.33725731050919</v>
      </c>
      <c r="H155" s="193">
        <f t="shared" si="197"/>
        <v>369.79184116553216</v>
      </c>
      <c r="I155" s="193">
        <f t="shared" si="197"/>
        <v>351.01187535665787</v>
      </c>
      <c r="J155" s="193">
        <f t="shared" si="197"/>
        <v>369.06686654204344</v>
      </c>
      <c r="K155" s="193">
        <f t="shared" si="197"/>
        <v>377.48228487261929</v>
      </c>
      <c r="L155" s="193">
        <f t="shared" si="197"/>
        <v>390.14404612327598</v>
      </c>
      <c r="M155" s="193">
        <f t="shared" si="197"/>
        <v>377.71231369790729</v>
      </c>
      <c r="N155" s="193">
        <f t="shared" si="197"/>
        <v>392.03375178298546</v>
      </c>
      <c r="O155" s="193">
        <f t="shared" si="197"/>
        <v>374.45173482204274</v>
      </c>
      <c r="P155" s="193">
        <f t="shared" si="197"/>
        <v>378.75844356966951</v>
      </c>
      <c r="Q155" s="193">
        <f t="shared" si="197"/>
        <v>330.26715423604759</v>
      </c>
      <c r="R155" s="193">
        <f t="shared" ref="R155:V155" si="198">IF(R101=0,0,R101/R$17)</f>
        <v>339.06453332029702</v>
      </c>
      <c r="S155" s="193">
        <f t="shared" si="198"/>
        <v>339.53683999363756</v>
      </c>
      <c r="T155" s="193">
        <f t="shared" si="198"/>
        <v>340.38648885817042</v>
      </c>
      <c r="U155" s="193">
        <f t="shared" si="198"/>
        <v>322.47849788678855</v>
      </c>
      <c r="V155" s="193">
        <f t="shared" si="198"/>
        <v>324.57826128724435</v>
      </c>
      <c r="W155" s="193">
        <f t="shared" ref="W155" si="199">IF(W101=0,0,W101/W$17)</f>
        <v>335.56629221966909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410.52917411598952</v>
      </c>
      <c r="C156" s="77">
        <f t="shared" si="200"/>
        <v>427.84314366889737</v>
      </c>
      <c r="D156" s="77">
        <f t="shared" si="200"/>
        <v>449.17496815588345</v>
      </c>
      <c r="E156" s="77">
        <f t="shared" si="200"/>
        <v>471.67458583121527</v>
      </c>
      <c r="F156" s="77">
        <f t="shared" si="200"/>
        <v>495.65081104364873</v>
      </c>
      <c r="G156" s="77">
        <f t="shared" si="200"/>
        <v>523.73506579401339</v>
      </c>
      <c r="H156" s="77">
        <f t="shared" si="200"/>
        <v>545.9864289668418</v>
      </c>
      <c r="I156" s="77">
        <f t="shared" si="200"/>
        <v>564.27799840780995</v>
      </c>
      <c r="J156" s="77">
        <f t="shared" si="200"/>
        <v>577.534880937754</v>
      </c>
      <c r="K156" s="77">
        <f t="shared" si="200"/>
        <v>600.43756350267824</v>
      </c>
      <c r="L156" s="77">
        <f t="shared" si="200"/>
        <v>607.43238079936839</v>
      </c>
      <c r="M156" s="77">
        <f t="shared" si="200"/>
        <v>615.84856518828735</v>
      </c>
      <c r="N156" s="77">
        <f t="shared" si="200"/>
        <v>619.27108286529733</v>
      </c>
      <c r="O156" s="77">
        <f t="shared" si="200"/>
        <v>619.7681178555963</v>
      </c>
      <c r="P156" s="77">
        <f t="shared" si="200"/>
        <v>625.21215536358909</v>
      </c>
      <c r="Q156" s="77">
        <f t="shared" si="200"/>
        <v>615.29577022205638</v>
      </c>
      <c r="R156" s="77">
        <f t="shared" ref="R156:V156" si="201">IF(R102=0,0,R102/R$17)</f>
        <v>615.96401540306147</v>
      </c>
      <c r="S156" s="77">
        <f t="shared" si="201"/>
        <v>625.58176058010781</v>
      </c>
      <c r="T156" s="77">
        <f t="shared" si="201"/>
        <v>628.50047855918024</v>
      </c>
      <c r="U156" s="77">
        <f t="shared" si="201"/>
        <v>631.57651634423826</v>
      </c>
      <c r="V156" s="77">
        <f t="shared" si="201"/>
        <v>640.33130710689113</v>
      </c>
      <c r="W156" s="77">
        <f t="shared" ref="W156" si="202">IF(W102=0,0,W102/W$17)</f>
        <v>658.64572292634443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3422.5945765594061</v>
      </c>
      <c r="C158" s="153">
        <f t="shared" si="203"/>
        <v>3812.2074078718661</v>
      </c>
      <c r="D158" s="153">
        <f t="shared" si="203"/>
        <v>3873.0545898891687</v>
      </c>
      <c r="E158" s="153">
        <f t="shared" si="203"/>
        <v>4131.1727570062503</v>
      </c>
      <c r="F158" s="153">
        <f t="shared" si="203"/>
        <v>4101.4740327487152</v>
      </c>
      <c r="G158" s="153">
        <f t="shared" si="203"/>
        <v>4292.7124947967259</v>
      </c>
      <c r="H158" s="153">
        <f t="shared" si="203"/>
        <v>4304.9045169541996</v>
      </c>
      <c r="I158" s="153">
        <f t="shared" si="203"/>
        <v>4321.2788555946045</v>
      </c>
      <c r="J158" s="153">
        <f t="shared" si="203"/>
        <v>4393.5205564814396</v>
      </c>
      <c r="K158" s="153">
        <f t="shared" si="203"/>
        <v>4759.6882272339426</v>
      </c>
      <c r="L158" s="153">
        <f t="shared" si="203"/>
        <v>4544.8082529522517</v>
      </c>
      <c r="M158" s="153">
        <f t="shared" si="203"/>
        <v>4470.1000955527288</v>
      </c>
      <c r="N158" s="153">
        <f t="shared" si="203"/>
        <v>4838.7658877548065</v>
      </c>
      <c r="O158" s="153">
        <f t="shared" si="203"/>
        <v>4591.4632632980629</v>
      </c>
      <c r="P158" s="153">
        <f t="shared" si="203"/>
        <v>4545.7735659237878</v>
      </c>
      <c r="Q158" s="153">
        <f t="shared" si="203"/>
        <v>4114.0767430060532</v>
      </c>
      <c r="R158" s="153">
        <f t="shared" ref="R158:V158" si="204">IF(R104=0,0,R104/R$17)</f>
        <v>4372.8853947583466</v>
      </c>
      <c r="S158" s="153">
        <f t="shared" si="204"/>
        <v>4680.2860045354664</v>
      </c>
      <c r="T158" s="153">
        <f t="shared" si="204"/>
        <v>4934.7746060979807</v>
      </c>
      <c r="U158" s="153">
        <f t="shared" si="204"/>
        <v>4861.54517069545</v>
      </c>
      <c r="V158" s="153">
        <f t="shared" si="204"/>
        <v>4627.6383603612139</v>
      </c>
      <c r="W158" s="153">
        <f t="shared" ref="W158" si="205">IF(W104=0,0,W104/W$17)</f>
        <v>5161.7656688339675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2750.230167778876</v>
      </c>
      <c r="C159" s="74">
        <f t="shared" si="206"/>
        <v>3122.2770737946257</v>
      </c>
      <c r="D159" s="74">
        <f t="shared" si="206"/>
        <v>3149.5013154813046</v>
      </c>
      <c r="E159" s="74">
        <f t="shared" si="206"/>
        <v>3373.9992833255319</v>
      </c>
      <c r="F159" s="74">
        <f t="shared" si="206"/>
        <v>3344.4451048839396</v>
      </c>
      <c r="G159" s="74">
        <f t="shared" si="206"/>
        <v>3489.6568823930425</v>
      </c>
      <c r="H159" s="74">
        <f t="shared" si="206"/>
        <v>3476.3951128402309</v>
      </c>
      <c r="I159" s="74">
        <f t="shared" si="206"/>
        <v>3492.0081463491783</v>
      </c>
      <c r="J159" s="74">
        <f t="shared" si="206"/>
        <v>3487.8223781206311</v>
      </c>
      <c r="K159" s="74">
        <f t="shared" si="206"/>
        <v>3839.6737328982426</v>
      </c>
      <c r="L159" s="74">
        <f t="shared" si="206"/>
        <v>3561.3506677646005</v>
      </c>
      <c r="M159" s="74">
        <f t="shared" si="206"/>
        <v>3513.8777944062203</v>
      </c>
      <c r="N159" s="74">
        <f t="shared" si="206"/>
        <v>3819.7901070170087</v>
      </c>
      <c r="O159" s="74">
        <f t="shared" si="206"/>
        <v>3594.3778864959704</v>
      </c>
      <c r="P159" s="74">
        <f t="shared" si="206"/>
        <v>3575.357159401216</v>
      </c>
      <c r="Q159" s="74">
        <f t="shared" si="206"/>
        <v>3183.7417365437905</v>
      </c>
      <c r="R159" s="74">
        <f t="shared" ref="R159:V159" si="207">IF(R105=0,0,R105/R$17)</f>
        <v>3372.4420925262079</v>
      </c>
      <c r="S159" s="74">
        <f t="shared" si="207"/>
        <v>3697.9881766163649</v>
      </c>
      <c r="T159" s="74">
        <f t="shared" si="207"/>
        <v>3906.5795202544955</v>
      </c>
      <c r="U159" s="74">
        <f t="shared" si="207"/>
        <v>3855.658603765422</v>
      </c>
      <c r="V159" s="74">
        <f t="shared" si="207"/>
        <v>3599.5235161787687</v>
      </c>
      <c r="W159" s="74">
        <f t="shared" ref="W159" si="208">IF(W105=0,0,W105/W$17)</f>
        <v>4025.1843281585343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4.8746657602362952E-3</v>
      </c>
      <c r="C160" s="74">
        <f t="shared" si="209"/>
        <v>6.4990858628478998E-3</v>
      </c>
      <c r="D160" s="74">
        <f t="shared" si="209"/>
        <v>9.0996015424483195E-3</v>
      </c>
      <c r="E160" s="74">
        <f t="shared" si="209"/>
        <v>1.2977646611863913E-2</v>
      </c>
      <c r="F160" s="74">
        <f t="shared" si="209"/>
        <v>1.9927421732131877E-2</v>
      </c>
      <c r="G160" s="74">
        <f t="shared" si="209"/>
        <v>3.2419366130559645E-2</v>
      </c>
      <c r="H160" s="74">
        <f t="shared" si="209"/>
        <v>0.11728082019340996</v>
      </c>
      <c r="I160" s="74">
        <f t="shared" si="209"/>
        <v>0.14052872479526732</v>
      </c>
      <c r="J160" s="74">
        <f t="shared" si="209"/>
        <v>0.20183175907195883</v>
      </c>
      <c r="K160" s="74">
        <f t="shared" si="209"/>
        <v>0.25890952771532011</v>
      </c>
      <c r="L160" s="74">
        <f t="shared" si="209"/>
        <v>0.74146373057635284</v>
      </c>
      <c r="M160" s="74">
        <f t="shared" si="209"/>
        <v>0.43446346738386332</v>
      </c>
      <c r="N160" s="74">
        <f t="shared" si="209"/>
        <v>0.5267234802630526</v>
      </c>
      <c r="O160" s="74">
        <f t="shared" si="209"/>
        <v>0.53543094549917114</v>
      </c>
      <c r="P160" s="74">
        <f t="shared" si="209"/>
        <v>0.82444738527115813</v>
      </c>
      <c r="Q160" s="74">
        <f t="shared" si="209"/>
        <v>0.66727634261426783</v>
      </c>
      <c r="R160" s="74">
        <f t="shared" ref="R160:V160" si="210">IF(R106=0,0,R106/R$17)</f>
        <v>0.76206052620672449</v>
      </c>
      <c r="S160" s="74">
        <f t="shared" si="210"/>
        <v>0.86804800453428177</v>
      </c>
      <c r="T160" s="74">
        <f t="shared" si="210"/>
        <v>1.2982839029152606</v>
      </c>
      <c r="U160" s="74">
        <f t="shared" si="210"/>
        <v>1.0448332345279092</v>
      </c>
      <c r="V160" s="74">
        <f t="shared" si="210"/>
        <v>1.182558246697258</v>
      </c>
      <c r="W160" s="74">
        <f t="shared" ref="W160" si="211">IF(W106=0,0,W106/W$17)</f>
        <v>2.2666087466978797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509.26204433119437</v>
      </c>
      <c r="C161" s="74">
        <f t="shared" si="212"/>
        <v>523.58319288856205</v>
      </c>
      <c r="D161" s="74">
        <f t="shared" si="212"/>
        <v>539.26961094627188</v>
      </c>
      <c r="E161" s="74">
        <f t="shared" si="212"/>
        <v>556.30967812942868</v>
      </c>
      <c r="F161" s="74">
        <f t="shared" si="212"/>
        <v>539.98937768575399</v>
      </c>
      <c r="G161" s="74">
        <f t="shared" si="212"/>
        <v>584.86666465949941</v>
      </c>
      <c r="H161" s="74">
        <f t="shared" si="212"/>
        <v>602.4065176526542</v>
      </c>
      <c r="I161" s="74">
        <f t="shared" si="212"/>
        <v>613.61888700114605</v>
      </c>
      <c r="J161" s="74">
        <f t="shared" si="212"/>
        <v>674.92423379876709</v>
      </c>
      <c r="K161" s="74">
        <f t="shared" si="212"/>
        <v>685.23661686169248</v>
      </c>
      <c r="L161" s="74">
        <f t="shared" si="212"/>
        <v>739.13589264780694</v>
      </c>
      <c r="M161" s="74">
        <f t="shared" si="212"/>
        <v>722.99631749332673</v>
      </c>
      <c r="N161" s="74">
        <f t="shared" si="212"/>
        <v>777.26245445886332</v>
      </c>
      <c r="O161" s="74">
        <f t="shared" si="212"/>
        <v>764.28865849978877</v>
      </c>
      <c r="P161" s="74">
        <f t="shared" si="212"/>
        <v>735.88669999112574</v>
      </c>
      <c r="Q161" s="74">
        <f t="shared" si="212"/>
        <v>722.21870176655023</v>
      </c>
      <c r="R161" s="74">
        <f t="shared" ref="R161:V161" si="213">IF(R107=0,0,R107/R$17)</f>
        <v>785.21026477285477</v>
      </c>
      <c r="S161" s="74">
        <f t="shared" si="213"/>
        <v>770.02114510173681</v>
      </c>
      <c r="T161" s="74">
        <f t="shared" si="213"/>
        <v>814.02470778609643</v>
      </c>
      <c r="U161" s="74">
        <f t="shared" si="213"/>
        <v>801.78749574540529</v>
      </c>
      <c r="V161" s="74">
        <f t="shared" si="213"/>
        <v>818.97713091436083</v>
      </c>
      <c r="W161" s="74">
        <f t="shared" ref="W161" si="214">IF(W107=0,0,W107/W$17)</f>
        <v>918.04638036478525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163.0974897835753</v>
      </c>
      <c r="C162" s="77">
        <f t="shared" si="215"/>
        <v>166.34064210281559</v>
      </c>
      <c r="D162" s="77">
        <f t="shared" si="215"/>
        <v>184.27456386004982</v>
      </c>
      <c r="E162" s="77">
        <f t="shared" si="215"/>
        <v>200.85081790467689</v>
      </c>
      <c r="F162" s="77">
        <f t="shared" si="215"/>
        <v>217.01962275728908</v>
      </c>
      <c r="G162" s="77">
        <f t="shared" si="215"/>
        <v>218.15652837805334</v>
      </c>
      <c r="H162" s="77">
        <f t="shared" si="215"/>
        <v>225.98560564112188</v>
      </c>
      <c r="I162" s="77">
        <f t="shared" si="215"/>
        <v>215.51129351948481</v>
      </c>
      <c r="J162" s="77">
        <f t="shared" si="215"/>
        <v>230.57211280296931</v>
      </c>
      <c r="K162" s="77">
        <f t="shared" si="215"/>
        <v>234.51896794629172</v>
      </c>
      <c r="L162" s="77">
        <f t="shared" si="215"/>
        <v>243.58022880926751</v>
      </c>
      <c r="M162" s="77">
        <f t="shared" si="215"/>
        <v>232.79152018579799</v>
      </c>
      <c r="N162" s="77">
        <f t="shared" si="215"/>
        <v>241.18660279867174</v>
      </c>
      <c r="O162" s="77">
        <f t="shared" si="215"/>
        <v>232.26128735680496</v>
      </c>
      <c r="P162" s="77">
        <f t="shared" si="215"/>
        <v>233.70525914617468</v>
      </c>
      <c r="Q162" s="77">
        <f t="shared" si="215"/>
        <v>207.44902835309895</v>
      </c>
      <c r="R162" s="77">
        <f t="shared" ref="R162:V162" si="216">IF(R108=0,0,R108/R$17)</f>
        <v>214.47097693307683</v>
      </c>
      <c r="S162" s="77">
        <f t="shared" si="216"/>
        <v>211.40863481283037</v>
      </c>
      <c r="T162" s="77">
        <f t="shared" si="216"/>
        <v>212.87209415447342</v>
      </c>
      <c r="U162" s="77">
        <f t="shared" si="216"/>
        <v>203.05423795009449</v>
      </c>
      <c r="V162" s="77">
        <f t="shared" si="216"/>
        <v>207.95515502138724</v>
      </c>
      <c r="W162" s="77">
        <f t="shared" ref="W162" si="217">IF(W108=0,0,W108/W$17)</f>
        <v>216.26835156395035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121.96148403571368</v>
      </c>
      <c r="C164" s="203">
        <f t="shared" si="218"/>
        <v>163.39442671489226</v>
      </c>
      <c r="D164" s="203">
        <f t="shared" si="218"/>
        <v>153.63887101694306</v>
      </c>
      <c r="E164" s="203">
        <f t="shared" si="218"/>
        <v>160.98812912989968</v>
      </c>
      <c r="F164" s="203">
        <f t="shared" si="218"/>
        <v>171.05355026092457</v>
      </c>
      <c r="G164" s="203">
        <f t="shared" si="218"/>
        <v>189.51779871664252</v>
      </c>
      <c r="H164" s="203">
        <f t="shared" si="218"/>
        <v>190.55848578050123</v>
      </c>
      <c r="I164" s="203">
        <f t="shared" si="218"/>
        <v>193.62565869404216</v>
      </c>
      <c r="J164" s="203">
        <f t="shared" si="218"/>
        <v>196.53726643721316</v>
      </c>
      <c r="K164" s="203">
        <f t="shared" si="218"/>
        <v>211.15253802638028</v>
      </c>
      <c r="L164" s="203">
        <f t="shared" si="218"/>
        <v>258.24751382868317</v>
      </c>
      <c r="M164" s="203">
        <f t="shared" si="218"/>
        <v>239.78383171884605</v>
      </c>
      <c r="N164" s="203">
        <f t="shared" si="218"/>
        <v>224.79132630208616</v>
      </c>
      <c r="O164" s="203">
        <f t="shared" si="218"/>
        <v>219.6203321428911</v>
      </c>
      <c r="P164" s="203">
        <f t="shared" si="218"/>
        <v>224.62460774637867</v>
      </c>
      <c r="Q164" s="203">
        <f t="shared" si="218"/>
        <v>212.32319550861968</v>
      </c>
      <c r="R164" s="203">
        <f t="shared" ref="R164:V164" si="219">IF(R110=0,0,R110/R$17)</f>
        <v>227.04530926139341</v>
      </c>
      <c r="S164" s="203">
        <f t="shared" si="219"/>
        <v>235.68859415738208</v>
      </c>
      <c r="T164" s="203">
        <f t="shared" si="219"/>
        <v>241.31637867582123</v>
      </c>
      <c r="U164" s="203">
        <f t="shared" si="219"/>
        <v>226.76169603405933</v>
      </c>
      <c r="V164" s="203">
        <f t="shared" si="219"/>
        <v>220.17597842269285</v>
      </c>
      <c r="W164" s="203">
        <f t="shared" ref="W164" si="220">IF(W110=0,0,W110/W$17)</f>
        <v>228.29131793381677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121.96148403571368</v>
      </c>
      <c r="C165" s="192">
        <f t="shared" si="221"/>
        <v>163.39442671489226</v>
      </c>
      <c r="D165" s="192">
        <f t="shared" si="221"/>
        <v>153.63887101694306</v>
      </c>
      <c r="E165" s="192">
        <f t="shared" si="221"/>
        <v>160.98812912989968</v>
      </c>
      <c r="F165" s="192">
        <f t="shared" si="221"/>
        <v>171.05355026092457</v>
      </c>
      <c r="G165" s="192">
        <f t="shared" si="221"/>
        <v>189.51779871664252</v>
      </c>
      <c r="H165" s="192">
        <f t="shared" si="221"/>
        <v>190.55848578050123</v>
      </c>
      <c r="I165" s="192">
        <f t="shared" si="221"/>
        <v>193.62565869404216</v>
      </c>
      <c r="J165" s="192">
        <f t="shared" si="221"/>
        <v>196.53726643721316</v>
      </c>
      <c r="K165" s="192">
        <f t="shared" si="221"/>
        <v>211.15253802638028</v>
      </c>
      <c r="L165" s="192">
        <f t="shared" si="221"/>
        <v>258.24751382868317</v>
      </c>
      <c r="M165" s="192">
        <f t="shared" si="221"/>
        <v>239.78383171884605</v>
      </c>
      <c r="N165" s="192">
        <f t="shared" si="221"/>
        <v>224.79132630208616</v>
      </c>
      <c r="O165" s="192">
        <f t="shared" si="221"/>
        <v>219.6203321428911</v>
      </c>
      <c r="P165" s="192">
        <f t="shared" si="221"/>
        <v>224.62460774637867</v>
      </c>
      <c r="Q165" s="192">
        <f t="shared" si="221"/>
        <v>212.32319550861968</v>
      </c>
      <c r="R165" s="192">
        <f t="shared" ref="R165:V165" si="222">IF(R111=0,0,R111/R$17)</f>
        <v>227.04530926139341</v>
      </c>
      <c r="S165" s="192">
        <f t="shared" si="222"/>
        <v>235.68859415738208</v>
      </c>
      <c r="T165" s="192">
        <f t="shared" si="222"/>
        <v>241.31637867582123</v>
      </c>
      <c r="U165" s="192">
        <f t="shared" si="222"/>
        <v>226.76169603405933</v>
      </c>
      <c r="V165" s="192">
        <f t="shared" si="222"/>
        <v>220.17597842269285</v>
      </c>
      <c r="W165" s="192">
        <f t="shared" ref="W165" si="223">IF(W111=0,0,W111/W$17)</f>
        <v>228.29131793381677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79.132654795551616</v>
      </c>
      <c r="C166" s="74">
        <f t="shared" si="224"/>
        <v>117.71341101044457</v>
      </c>
      <c r="D166" s="74">
        <f t="shared" si="224"/>
        <v>106.88827688511601</v>
      </c>
      <c r="E166" s="74">
        <f t="shared" si="224"/>
        <v>112.9674493062507</v>
      </c>
      <c r="F166" s="74">
        <f t="shared" si="224"/>
        <v>119.59848389811734</v>
      </c>
      <c r="G166" s="74">
        <f t="shared" si="224"/>
        <v>133.80381135469219</v>
      </c>
      <c r="H166" s="74">
        <f t="shared" si="224"/>
        <v>133.24336861100304</v>
      </c>
      <c r="I166" s="74">
        <f t="shared" si="224"/>
        <v>138.91395750952293</v>
      </c>
      <c r="J166" s="74">
        <f t="shared" si="224"/>
        <v>139.99777761903411</v>
      </c>
      <c r="K166" s="74">
        <f t="shared" si="224"/>
        <v>156.03696959766651</v>
      </c>
      <c r="L166" s="74">
        <f t="shared" si="224"/>
        <v>191.56478218018668</v>
      </c>
      <c r="M166" s="74">
        <f t="shared" si="224"/>
        <v>175.92497751714083</v>
      </c>
      <c r="N166" s="74">
        <f t="shared" si="224"/>
        <v>161.92950176388487</v>
      </c>
      <c r="O166" s="74">
        <f t="shared" si="224"/>
        <v>156.22536706718273</v>
      </c>
      <c r="P166" s="74">
        <f t="shared" si="224"/>
        <v>158.76084294631542</v>
      </c>
      <c r="Q166" s="74">
        <f t="shared" si="224"/>
        <v>151.47663928055994</v>
      </c>
      <c r="R166" s="74">
        <f t="shared" ref="R166:V166" si="225">IF(R112=0,0,R112/R$17)</f>
        <v>162.2744147833302</v>
      </c>
      <c r="S166" s="74">
        <f t="shared" si="225"/>
        <v>172.02910630764646</v>
      </c>
      <c r="T166" s="74">
        <f t="shared" si="225"/>
        <v>178.78045882267924</v>
      </c>
      <c r="U166" s="74">
        <f t="shared" si="225"/>
        <v>168.52699998714482</v>
      </c>
      <c r="V166" s="74">
        <f t="shared" si="225"/>
        <v>159.19842663829201</v>
      </c>
      <c r="W166" s="74">
        <f t="shared" ref="W166" si="226">IF(W112=0,0,W112/W$17)</f>
        <v>165.05020240358783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13.107885241230903</v>
      </c>
      <c r="C168" s="74">
        <f t="shared" si="230"/>
        <v>16.587068650773439</v>
      </c>
      <c r="D168" s="74">
        <f t="shared" si="230"/>
        <v>16.34361874139887</v>
      </c>
      <c r="E168" s="74">
        <f t="shared" si="230"/>
        <v>17.131041937382513</v>
      </c>
      <c r="F168" s="74">
        <f t="shared" si="230"/>
        <v>18.374139302740616</v>
      </c>
      <c r="G168" s="74">
        <f t="shared" si="230"/>
        <v>21.220616378845023</v>
      </c>
      <c r="H168" s="74">
        <f t="shared" si="230"/>
        <v>22.208341539591668</v>
      </c>
      <c r="I168" s="74">
        <f t="shared" si="230"/>
        <v>23.675941055873992</v>
      </c>
      <c r="J168" s="74">
        <f t="shared" si="230"/>
        <v>25.993179664576093</v>
      </c>
      <c r="K168" s="74">
        <f t="shared" si="230"/>
        <v>27.144059261415308</v>
      </c>
      <c r="L168" s="74">
        <f t="shared" si="230"/>
        <v>35.494083821722285</v>
      </c>
      <c r="M168" s="74">
        <f t="shared" si="230"/>
        <v>33.135087964440785</v>
      </c>
      <c r="N168" s="74">
        <f t="shared" si="230"/>
        <v>31.862389936945064</v>
      </c>
      <c r="O168" s="74">
        <f t="shared" si="230"/>
        <v>32.157628118313951</v>
      </c>
      <c r="P168" s="74">
        <f t="shared" si="230"/>
        <v>31.582847493962145</v>
      </c>
      <c r="Q168" s="74">
        <f t="shared" si="230"/>
        <v>32.872742512638801</v>
      </c>
      <c r="R168" s="74">
        <f t="shared" ref="R168:V168" si="231">IF(R114=0,0,R114/R$17)</f>
        <v>36.09160408839395</v>
      </c>
      <c r="S168" s="74">
        <f t="shared" si="231"/>
        <v>34.223476206305044</v>
      </c>
      <c r="T168" s="74">
        <f t="shared" si="231"/>
        <v>35.856970906360388</v>
      </c>
      <c r="U168" s="74">
        <f t="shared" si="231"/>
        <v>33.645862349169413</v>
      </c>
      <c r="V168" s="74">
        <f t="shared" si="231"/>
        <v>34.758486122897565</v>
      </c>
      <c r="W168" s="74">
        <f t="shared" ref="W168" si="232">IF(W114=0,0,W114/W$17)</f>
        <v>35.912002973820762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29.720943998931176</v>
      </c>
      <c r="C169" s="193">
        <f t="shared" si="233"/>
        <v>29.093947053674253</v>
      </c>
      <c r="D169" s="193">
        <f t="shared" si="233"/>
        <v>30.406975390428183</v>
      </c>
      <c r="E169" s="193">
        <f t="shared" si="233"/>
        <v>30.889637886266481</v>
      </c>
      <c r="F169" s="193">
        <f t="shared" si="233"/>
        <v>33.080927060066621</v>
      </c>
      <c r="G169" s="193">
        <f t="shared" si="233"/>
        <v>34.493370983105308</v>
      </c>
      <c r="H169" s="193">
        <f t="shared" si="233"/>
        <v>35.106775629906537</v>
      </c>
      <c r="I169" s="193">
        <f t="shared" si="233"/>
        <v>31.035760128645236</v>
      </c>
      <c r="J169" s="193">
        <f t="shared" si="233"/>
        <v>30.546309153602991</v>
      </c>
      <c r="K169" s="193">
        <f t="shared" si="233"/>
        <v>27.971509167298475</v>
      </c>
      <c r="L169" s="193">
        <f t="shared" si="233"/>
        <v>31.18864782677413</v>
      </c>
      <c r="M169" s="193">
        <f t="shared" si="233"/>
        <v>30.723766237264428</v>
      </c>
      <c r="N169" s="193">
        <f t="shared" si="233"/>
        <v>30.999434601256205</v>
      </c>
      <c r="O169" s="193">
        <f t="shared" si="233"/>
        <v>31.237336957394469</v>
      </c>
      <c r="P169" s="193">
        <f t="shared" si="233"/>
        <v>34.280917306101102</v>
      </c>
      <c r="Q169" s="193">
        <f t="shared" si="233"/>
        <v>27.973813715420899</v>
      </c>
      <c r="R169" s="193">
        <f t="shared" ref="R169:V169" si="234">IF(R115=0,0,R115/R$17)</f>
        <v>28.679290389669273</v>
      </c>
      <c r="S169" s="193">
        <f t="shared" si="234"/>
        <v>29.436011643430575</v>
      </c>
      <c r="T169" s="193">
        <f t="shared" si="234"/>
        <v>26.678948946781581</v>
      </c>
      <c r="U169" s="193">
        <f t="shared" si="234"/>
        <v>24.58883369774507</v>
      </c>
      <c r="V169" s="193">
        <f t="shared" si="234"/>
        <v>26.219065661503272</v>
      </c>
      <c r="W169" s="193">
        <f t="shared" ref="W169" si="235">IF(W115=0,0,W115/W$17)</f>
        <v>27.329112556408216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873917</v>
      </c>
      <c r="C3" s="67">
        <f t="shared" si="0"/>
        <v>874452</v>
      </c>
      <c r="D3" s="67">
        <f t="shared" si="0"/>
        <v>873459</v>
      </c>
      <c r="E3" s="67">
        <f t="shared" si="0"/>
        <v>876581</v>
      </c>
      <c r="F3" s="67">
        <f t="shared" si="0"/>
        <v>879282</v>
      </c>
      <c r="G3" s="67">
        <f t="shared" si="0"/>
        <v>880518</v>
      </c>
      <c r="H3" s="67">
        <f t="shared" si="0"/>
        <v>865194</v>
      </c>
      <c r="I3" s="67">
        <f t="shared" si="0"/>
        <v>858802</v>
      </c>
      <c r="J3" s="67">
        <f t="shared" si="0"/>
        <v>861899</v>
      </c>
      <c r="K3" s="67">
        <f t="shared" si="0"/>
        <v>873872</v>
      </c>
      <c r="L3" s="67">
        <f t="shared" si="0"/>
        <v>860944</v>
      </c>
      <c r="M3" s="67">
        <f t="shared" si="0"/>
        <v>859050</v>
      </c>
      <c r="N3" s="67">
        <f t="shared" si="0"/>
        <v>853428</v>
      </c>
      <c r="O3" s="67">
        <f t="shared" si="0"/>
        <v>848208</v>
      </c>
      <c r="P3" s="67">
        <f t="shared" si="0"/>
        <v>849520</v>
      </c>
      <c r="Q3" s="67">
        <f t="shared" si="0"/>
        <v>830308</v>
      </c>
      <c r="R3" s="67">
        <f t="shared" si="0"/>
        <v>827293</v>
      </c>
      <c r="S3" s="67">
        <f t="shared" si="0"/>
        <v>843111</v>
      </c>
      <c r="T3" s="67">
        <f t="shared" si="0"/>
        <v>851025</v>
      </c>
      <c r="U3" s="67">
        <f t="shared" si="0"/>
        <v>856364</v>
      </c>
      <c r="V3" s="67">
        <f t="shared" si="0"/>
        <v>837067</v>
      </c>
      <c r="W3" s="67">
        <f t="shared" si="0"/>
        <v>836969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873917</v>
      </c>
      <c r="C4" s="71">
        <f t="shared" si="1"/>
        <v>874452</v>
      </c>
      <c r="D4" s="71">
        <f t="shared" si="1"/>
        <v>873459</v>
      </c>
      <c r="E4" s="71">
        <f t="shared" si="1"/>
        <v>876581</v>
      </c>
      <c r="F4" s="71">
        <f t="shared" si="1"/>
        <v>879282</v>
      </c>
      <c r="G4" s="71">
        <f t="shared" si="1"/>
        <v>880518</v>
      </c>
      <c r="H4" s="71">
        <f t="shared" si="1"/>
        <v>865194</v>
      </c>
      <c r="I4" s="71">
        <f t="shared" si="1"/>
        <v>858802</v>
      </c>
      <c r="J4" s="71">
        <f t="shared" si="1"/>
        <v>861899</v>
      </c>
      <c r="K4" s="71">
        <f t="shared" si="1"/>
        <v>873872</v>
      </c>
      <c r="L4" s="71">
        <f t="shared" si="1"/>
        <v>860944</v>
      </c>
      <c r="M4" s="71">
        <f t="shared" si="1"/>
        <v>859050</v>
      </c>
      <c r="N4" s="71">
        <f t="shared" si="1"/>
        <v>853428</v>
      </c>
      <c r="O4" s="71">
        <f t="shared" si="1"/>
        <v>848208</v>
      </c>
      <c r="P4" s="71">
        <f t="shared" si="1"/>
        <v>849520</v>
      </c>
      <c r="Q4" s="71">
        <f t="shared" si="1"/>
        <v>830308</v>
      </c>
      <c r="R4" s="71">
        <f t="shared" ref="R4:V4" si="2">SUM(R5:R13)</f>
        <v>827293</v>
      </c>
      <c r="S4" s="71">
        <f t="shared" si="2"/>
        <v>843111</v>
      </c>
      <c r="T4" s="71">
        <f t="shared" si="2"/>
        <v>851025</v>
      </c>
      <c r="U4" s="71">
        <f t="shared" si="2"/>
        <v>856364</v>
      </c>
      <c r="V4" s="71">
        <f t="shared" si="2"/>
        <v>837067</v>
      </c>
      <c r="W4" s="71">
        <f t="shared" ref="W4" si="3">SUM(W5:W13)</f>
        <v>836969</v>
      </c>
      <c r="DA4" s="88" t="s">
        <v>334</v>
      </c>
    </row>
    <row r="5" spans="1:105" ht="12" customHeight="1" x14ac:dyDescent="0.25">
      <c r="A5" s="28" t="s">
        <v>51</v>
      </c>
      <c r="B5" s="82">
        <v>16759</v>
      </c>
      <c r="C5" s="82">
        <v>16226</v>
      </c>
      <c r="D5" s="82">
        <v>15824</v>
      </c>
      <c r="E5" s="82">
        <v>14956</v>
      </c>
      <c r="F5" s="82">
        <v>14547</v>
      </c>
      <c r="G5" s="82">
        <v>14381</v>
      </c>
      <c r="H5" s="82">
        <v>14008</v>
      </c>
      <c r="I5" s="82">
        <v>13778</v>
      </c>
      <c r="J5" s="82">
        <v>14095</v>
      </c>
      <c r="K5" s="82">
        <v>13957</v>
      </c>
      <c r="L5" s="82">
        <v>13715</v>
      </c>
      <c r="M5" s="82">
        <v>13463</v>
      </c>
      <c r="N5" s="82">
        <v>12641</v>
      </c>
      <c r="O5" s="82">
        <v>10981</v>
      </c>
      <c r="P5" s="82">
        <v>10244</v>
      </c>
      <c r="Q5" s="82">
        <v>10099</v>
      </c>
      <c r="R5" s="82">
        <v>9243</v>
      </c>
      <c r="S5" s="82">
        <v>7633</v>
      </c>
      <c r="T5" s="82">
        <v>5496</v>
      </c>
      <c r="U5" s="82">
        <v>3631</v>
      </c>
      <c r="V5" s="82">
        <v>1717</v>
      </c>
      <c r="W5" s="82">
        <v>994</v>
      </c>
      <c r="DA5" s="89" t="s">
        <v>335</v>
      </c>
    </row>
    <row r="6" spans="1:105" ht="12" customHeight="1" x14ac:dyDescent="0.25">
      <c r="A6" s="28" t="s">
        <v>74</v>
      </c>
      <c r="B6" s="82">
        <v>2003</v>
      </c>
      <c r="C6" s="82">
        <v>1982</v>
      </c>
      <c r="D6" s="82">
        <v>1995</v>
      </c>
      <c r="E6" s="82">
        <v>1981</v>
      </c>
      <c r="F6" s="82">
        <v>1980</v>
      </c>
      <c r="G6" s="82">
        <v>1995</v>
      </c>
      <c r="H6" s="82">
        <v>1944</v>
      </c>
      <c r="I6" s="82">
        <v>1870</v>
      </c>
      <c r="J6" s="82">
        <v>1738</v>
      </c>
      <c r="K6" s="82">
        <v>1563</v>
      </c>
      <c r="L6" s="82">
        <v>1452</v>
      </c>
      <c r="M6" s="82">
        <v>1429</v>
      </c>
      <c r="N6" s="82">
        <v>1459</v>
      </c>
      <c r="O6" s="82">
        <v>1485</v>
      </c>
      <c r="P6" s="82">
        <v>1488</v>
      </c>
      <c r="Q6" s="82">
        <v>1486</v>
      </c>
      <c r="R6" s="82">
        <v>1456</v>
      </c>
      <c r="S6" s="82">
        <v>1356</v>
      </c>
      <c r="T6" s="82">
        <v>1256</v>
      </c>
      <c r="U6" s="82">
        <v>1213</v>
      </c>
      <c r="V6" s="82">
        <v>1240</v>
      </c>
      <c r="W6" s="82">
        <v>1262</v>
      </c>
      <c r="DA6" s="89" t="s">
        <v>336</v>
      </c>
    </row>
    <row r="7" spans="1:105" ht="12" customHeight="1" x14ac:dyDescent="0.25">
      <c r="A7" s="28" t="s">
        <v>205</v>
      </c>
      <c r="B7" s="82">
        <v>3784</v>
      </c>
      <c r="C7" s="82">
        <v>3888</v>
      </c>
      <c r="D7" s="82">
        <v>3736</v>
      </c>
      <c r="E7" s="82">
        <v>3621</v>
      </c>
      <c r="F7" s="82">
        <v>3825</v>
      </c>
      <c r="G7" s="82">
        <v>4367</v>
      </c>
      <c r="H7" s="82">
        <v>4900</v>
      </c>
      <c r="I7" s="82">
        <v>6177</v>
      </c>
      <c r="J7" s="82">
        <v>8664</v>
      </c>
      <c r="K7" s="82">
        <v>13471</v>
      </c>
      <c r="L7" s="82">
        <v>17133</v>
      </c>
      <c r="M7" s="82">
        <v>19162</v>
      </c>
      <c r="N7" s="82">
        <v>19577</v>
      </c>
      <c r="O7" s="82">
        <v>20211</v>
      </c>
      <c r="P7" s="82">
        <v>20942</v>
      </c>
      <c r="Q7" s="82">
        <v>21988</v>
      </c>
      <c r="R7" s="82">
        <v>22923</v>
      </c>
      <c r="S7" s="82">
        <v>24073</v>
      </c>
      <c r="T7" s="82">
        <v>25349</v>
      </c>
      <c r="U7" s="82">
        <v>26215</v>
      </c>
      <c r="V7" s="82">
        <v>26351</v>
      </c>
      <c r="W7" s="82">
        <v>26102</v>
      </c>
      <c r="DA7" s="89" t="s">
        <v>337</v>
      </c>
    </row>
    <row r="8" spans="1:105" ht="12" customHeight="1" x14ac:dyDescent="0.25">
      <c r="A8" s="28" t="s">
        <v>192</v>
      </c>
      <c r="B8" s="82">
        <v>40997</v>
      </c>
      <c r="C8" s="82">
        <v>42984</v>
      </c>
      <c r="D8" s="82">
        <v>47356</v>
      </c>
      <c r="E8" s="82">
        <v>51650</v>
      </c>
      <c r="F8" s="82">
        <v>56268</v>
      </c>
      <c r="G8" s="82">
        <v>59883</v>
      </c>
      <c r="H8" s="82">
        <v>63126</v>
      </c>
      <c r="I8" s="82">
        <v>65354</v>
      </c>
      <c r="J8" s="82">
        <v>67768</v>
      </c>
      <c r="K8" s="82">
        <v>69462</v>
      </c>
      <c r="L8" s="82">
        <v>70685</v>
      </c>
      <c r="M8" s="82">
        <v>70693</v>
      </c>
      <c r="N8" s="82">
        <v>71027</v>
      </c>
      <c r="O8" s="82">
        <v>71171</v>
      </c>
      <c r="P8" s="82">
        <v>73521</v>
      </c>
      <c r="Q8" s="82">
        <v>77249</v>
      </c>
      <c r="R8" s="82">
        <v>80925</v>
      </c>
      <c r="S8" s="82">
        <v>83826</v>
      </c>
      <c r="T8" s="82">
        <v>86453</v>
      </c>
      <c r="U8" s="82">
        <v>87147</v>
      </c>
      <c r="V8" s="82">
        <v>88125</v>
      </c>
      <c r="W8" s="82">
        <v>87765</v>
      </c>
      <c r="DA8" s="89" t="s">
        <v>338</v>
      </c>
    </row>
    <row r="9" spans="1:105" ht="12" customHeight="1" x14ac:dyDescent="0.25">
      <c r="A9" s="28" t="s">
        <v>207</v>
      </c>
      <c r="B9" s="82">
        <v>378642</v>
      </c>
      <c r="C9" s="82">
        <v>382272</v>
      </c>
      <c r="D9" s="82">
        <v>390085</v>
      </c>
      <c r="E9" s="82">
        <v>400845</v>
      </c>
      <c r="F9" s="82">
        <v>415341</v>
      </c>
      <c r="G9" s="82">
        <v>424906</v>
      </c>
      <c r="H9" s="82">
        <v>419285</v>
      </c>
      <c r="I9" s="82">
        <v>422668</v>
      </c>
      <c r="J9" s="82">
        <v>424409</v>
      </c>
      <c r="K9" s="82">
        <v>425194</v>
      </c>
      <c r="L9" s="82">
        <v>419830</v>
      </c>
      <c r="M9" s="82">
        <v>413257</v>
      </c>
      <c r="N9" s="82">
        <v>412727</v>
      </c>
      <c r="O9" s="82">
        <v>408858</v>
      </c>
      <c r="P9" s="82">
        <v>404059</v>
      </c>
      <c r="Q9" s="82">
        <v>392691</v>
      </c>
      <c r="R9" s="82">
        <v>385970</v>
      </c>
      <c r="S9" s="82">
        <v>385719</v>
      </c>
      <c r="T9" s="82">
        <v>385513</v>
      </c>
      <c r="U9" s="82">
        <v>378062</v>
      </c>
      <c r="V9" s="82">
        <v>363705</v>
      </c>
      <c r="W9" s="82">
        <v>353226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431697</v>
      </c>
      <c r="C11" s="82">
        <v>427063</v>
      </c>
      <c r="D11" s="82">
        <v>414416</v>
      </c>
      <c r="E11" s="82">
        <v>403467</v>
      </c>
      <c r="F11" s="82">
        <v>387234</v>
      </c>
      <c r="G11" s="82">
        <v>374853</v>
      </c>
      <c r="H11" s="82">
        <v>361718</v>
      </c>
      <c r="I11" s="82">
        <v>348648</v>
      </c>
      <c r="J11" s="82">
        <v>344866</v>
      </c>
      <c r="K11" s="82">
        <v>349831</v>
      </c>
      <c r="L11" s="82">
        <v>337526</v>
      </c>
      <c r="M11" s="82">
        <v>340054</v>
      </c>
      <c r="N11" s="82">
        <v>333980</v>
      </c>
      <c r="O11" s="82">
        <v>332812</v>
      </c>
      <c r="P11" s="82">
        <v>336527</v>
      </c>
      <c r="Q11" s="82">
        <v>324066</v>
      </c>
      <c r="R11" s="82">
        <v>324092</v>
      </c>
      <c r="S11" s="82">
        <v>337565</v>
      </c>
      <c r="T11" s="82">
        <v>343791</v>
      </c>
      <c r="U11" s="82">
        <v>356650</v>
      </c>
      <c r="V11" s="82">
        <v>352198</v>
      </c>
      <c r="W11" s="82">
        <v>363695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61</v>
      </c>
      <c r="S12" s="82">
        <v>126</v>
      </c>
      <c r="T12" s="82">
        <v>224</v>
      </c>
      <c r="U12" s="82">
        <v>340</v>
      </c>
      <c r="V12" s="82">
        <v>470</v>
      </c>
      <c r="W12" s="82">
        <v>535</v>
      </c>
      <c r="DA12" s="89" t="s">
        <v>342</v>
      </c>
    </row>
    <row r="13" spans="1:105" ht="12" customHeight="1" x14ac:dyDescent="0.25">
      <c r="A13" s="73" t="s">
        <v>94</v>
      </c>
      <c r="B13" s="83">
        <v>35</v>
      </c>
      <c r="C13" s="83">
        <v>37</v>
      </c>
      <c r="D13" s="83">
        <v>47</v>
      </c>
      <c r="E13" s="83">
        <v>61</v>
      </c>
      <c r="F13" s="83">
        <v>87</v>
      </c>
      <c r="G13" s="83">
        <v>133</v>
      </c>
      <c r="H13" s="83">
        <v>213</v>
      </c>
      <c r="I13" s="83">
        <v>307</v>
      </c>
      <c r="J13" s="83">
        <v>359</v>
      </c>
      <c r="K13" s="83">
        <v>394</v>
      </c>
      <c r="L13" s="83">
        <v>603</v>
      </c>
      <c r="M13" s="83">
        <v>992</v>
      </c>
      <c r="N13" s="83">
        <v>2017</v>
      </c>
      <c r="O13" s="83">
        <v>2690</v>
      </c>
      <c r="P13" s="83">
        <v>2739</v>
      </c>
      <c r="Q13" s="83">
        <v>2729</v>
      </c>
      <c r="R13" s="83">
        <v>2623</v>
      </c>
      <c r="S13" s="83">
        <v>2813</v>
      </c>
      <c r="T13" s="83">
        <v>2943</v>
      </c>
      <c r="U13" s="83">
        <v>3106</v>
      </c>
      <c r="V13" s="83">
        <v>3261</v>
      </c>
      <c r="W13" s="83">
        <v>3390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873882</v>
      </c>
      <c r="C14" s="85">
        <f t="shared" si="4"/>
        <v>874415</v>
      </c>
      <c r="D14" s="85">
        <f t="shared" si="4"/>
        <v>873412</v>
      </c>
      <c r="E14" s="85">
        <f t="shared" si="4"/>
        <v>876520</v>
      </c>
      <c r="F14" s="85">
        <f t="shared" si="4"/>
        <v>879195</v>
      </c>
      <c r="G14" s="85">
        <f t="shared" si="4"/>
        <v>880385</v>
      </c>
      <c r="H14" s="85">
        <f t="shared" si="4"/>
        <v>864981</v>
      </c>
      <c r="I14" s="85">
        <f t="shared" si="4"/>
        <v>858495</v>
      </c>
      <c r="J14" s="85">
        <f t="shared" si="4"/>
        <v>861540</v>
      </c>
      <c r="K14" s="85">
        <f t="shared" si="4"/>
        <v>873478</v>
      </c>
      <c r="L14" s="85">
        <f t="shared" si="4"/>
        <v>860341</v>
      </c>
      <c r="M14" s="85">
        <f t="shared" si="4"/>
        <v>858058</v>
      </c>
      <c r="N14" s="85">
        <f t="shared" si="4"/>
        <v>851411</v>
      </c>
      <c r="O14" s="85">
        <f t="shared" si="4"/>
        <v>845518</v>
      </c>
      <c r="P14" s="85">
        <f t="shared" si="4"/>
        <v>846781</v>
      </c>
      <c r="Q14" s="85">
        <f t="shared" si="4"/>
        <v>827579</v>
      </c>
      <c r="R14" s="85">
        <f t="shared" ref="R14:V14" si="5">SUM(R5:R11)</f>
        <v>824609</v>
      </c>
      <c r="S14" s="85">
        <f t="shared" si="5"/>
        <v>840172</v>
      </c>
      <c r="T14" s="85">
        <f t="shared" si="5"/>
        <v>847858</v>
      </c>
      <c r="U14" s="85">
        <f t="shared" si="5"/>
        <v>852918</v>
      </c>
      <c r="V14" s="85">
        <f t="shared" si="5"/>
        <v>833336</v>
      </c>
      <c r="W14" s="85">
        <f t="shared" ref="W14" si="6">SUM(W5:W11)</f>
        <v>833044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99</v>
      </c>
      <c r="C15" s="71">
        <f t="shared" si="7"/>
        <v>100</v>
      </c>
      <c r="D15" s="71">
        <f t="shared" si="7"/>
        <v>111</v>
      </c>
      <c r="E15" s="71">
        <f t="shared" si="7"/>
        <v>176</v>
      </c>
      <c r="F15" s="71">
        <f t="shared" si="7"/>
        <v>301</v>
      </c>
      <c r="G15" s="71">
        <f t="shared" si="7"/>
        <v>465</v>
      </c>
      <c r="H15" s="71">
        <f t="shared" si="7"/>
        <v>1138</v>
      </c>
      <c r="I15" s="71">
        <f t="shared" si="7"/>
        <v>1809</v>
      </c>
      <c r="J15" s="71">
        <f t="shared" si="7"/>
        <v>2588</v>
      </c>
      <c r="K15" s="71">
        <f t="shared" si="7"/>
        <v>3244</v>
      </c>
      <c r="L15" s="71">
        <f t="shared" si="7"/>
        <v>3878</v>
      </c>
      <c r="M15" s="71">
        <f t="shared" si="7"/>
        <v>4598</v>
      </c>
      <c r="N15" s="71">
        <f t="shared" si="7"/>
        <v>5263</v>
      </c>
      <c r="O15" s="71">
        <f t="shared" si="7"/>
        <v>6029</v>
      </c>
      <c r="P15" s="71">
        <f t="shared" si="7"/>
        <v>6682</v>
      </c>
      <c r="Q15" s="71">
        <f t="shared" si="7"/>
        <v>7228</v>
      </c>
      <c r="R15" s="71">
        <f t="shared" si="7"/>
        <v>7944</v>
      </c>
      <c r="S15" s="71">
        <f t="shared" si="7"/>
        <v>8933</v>
      </c>
      <c r="T15" s="71">
        <f t="shared" si="7"/>
        <v>9705</v>
      </c>
      <c r="U15" s="71">
        <f t="shared" si="7"/>
        <v>10488</v>
      </c>
      <c r="V15" s="71">
        <f t="shared" si="7"/>
        <v>11933</v>
      </c>
      <c r="W15" s="71">
        <f t="shared" si="7"/>
        <v>12888</v>
      </c>
      <c r="DA15" s="88" t="s">
        <v>344</v>
      </c>
    </row>
    <row r="16" spans="1:105" ht="12" customHeight="1" x14ac:dyDescent="0.25">
      <c r="A16" s="28" t="s">
        <v>91</v>
      </c>
      <c r="B16" s="82">
        <v>99</v>
      </c>
      <c r="C16" s="82">
        <v>100</v>
      </c>
      <c r="D16" s="82">
        <v>111</v>
      </c>
      <c r="E16" s="82">
        <v>176</v>
      </c>
      <c r="F16" s="82">
        <v>301</v>
      </c>
      <c r="G16" s="82">
        <v>465</v>
      </c>
      <c r="H16" s="82">
        <v>1138</v>
      </c>
      <c r="I16" s="82">
        <v>1809</v>
      </c>
      <c r="J16" s="82">
        <v>2588</v>
      </c>
      <c r="K16" s="82">
        <v>3244</v>
      </c>
      <c r="L16" s="82">
        <v>3878</v>
      </c>
      <c r="M16" s="82">
        <v>4598</v>
      </c>
      <c r="N16" s="82">
        <v>5263</v>
      </c>
      <c r="O16" s="82">
        <v>6029</v>
      </c>
      <c r="P16" s="82">
        <v>6682</v>
      </c>
      <c r="Q16" s="82">
        <v>7228</v>
      </c>
      <c r="R16" s="82">
        <v>7944</v>
      </c>
      <c r="S16" s="82">
        <v>8933</v>
      </c>
      <c r="T16" s="82">
        <v>9705</v>
      </c>
      <c r="U16" s="82">
        <v>10488</v>
      </c>
      <c r="V16" s="82">
        <v>11933</v>
      </c>
      <c r="W16" s="82">
        <v>12888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873917</v>
      </c>
      <c r="C17" s="71">
        <f t="shared" si="8"/>
        <v>874452</v>
      </c>
      <c r="D17" s="71">
        <f t="shared" si="8"/>
        <v>873459</v>
      </c>
      <c r="E17" s="71">
        <f t="shared" si="8"/>
        <v>876581</v>
      </c>
      <c r="F17" s="71">
        <f t="shared" si="8"/>
        <v>879282</v>
      </c>
      <c r="G17" s="71">
        <f t="shared" si="8"/>
        <v>880518</v>
      </c>
      <c r="H17" s="71">
        <f t="shared" si="8"/>
        <v>865194</v>
      </c>
      <c r="I17" s="71">
        <f t="shared" si="8"/>
        <v>858802</v>
      </c>
      <c r="J17" s="71">
        <f t="shared" si="8"/>
        <v>861899</v>
      </c>
      <c r="K17" s="71">
        <f t="shared" si="8"/>
        <v>873872</v>
      </c>
      <c r="L17" s="71">
        <f t="shared" si="8"/>
        <v>860944</v>
      </c>
      <c r="M17" s="71">
        <f t="shared" si="8"/>
        <v>859050</v>
      </c>
      <c r="N17" s="71">
        <f t="shared" si="8"/>
        <v>853428</v>
      </c>
      <c r="O17" s="71">
        <f t="shared" si="8"/>
        <v>848208</v>
      </c>
      <c r="P17" s="71">
        <f t="shared" si="8"/>
        <v>849520</v>
      </c>
      <c r="Q17" s="71">
        <f t="shared" si="8"/>
        <v>830308</v>
      </c>
      <c r="R17" s="71">
        <f t="shared" ref="R17:V17" si="9">SUM(R18:R25)</f>
        <v>827293</v>
      </c>
      <c r="S17" s="71">
        <f t="shared" si="9"/>
        <v>843111</v>
      </c>
      <c r="T17" s="71">
        <f t="shared" si="9"/>
        <v>851025</v>
      </c>
      <c r="U17" s="71">
        <f t="shared" si="9"/>
        <v>856364</v>
      </c>
      <c r="V17" s="71">
        <f t="shared" si="9"/>
        <v>837067</v>
      </c>
      <c r="W17" s="71">
        <f t="shared" ref="W17" si="10">SUM(W18:W25)</f>
        <v>836969</v>
      </c>
      <c r="DA17" s="88" t="s">
        <v>346</v>
      </c>
    </row>
    <row r="18" spans="1:105" ht="12" customHeight="1" x14ac:dyDescent="0.25">
      <c r="A18" s="28" t="s">
        <v>51</v>
      </c>
      <c r="B18" s="82">
        <v>10281</v>
      </c>
      <c r="C18" s="82">
        <v>10410</v>
      </c>
      <c r="D18" s="82">
        <v>10562</v>
      </c>
      <c r="E18" s="82">
        <v>10490</v>
      </c>
      <c r="F18" s="82">
        <v>10637</v>
      </c>
      <c r="G18" s="82">
        <v>10693</v>
      </c>
      <c r="H18" s="82">
        <v>10687</v>
      </c>
      <c r="I18" s="82">
        <v>10542</v>
      </c>
      <c r="J18" s="82">
        <v>10523</v>
      </c>
      <c r="K18" s="82">
        <v>10753</v>
      </c>
      <c r="L18" s="82">
        <v>10383</v>
      </c>
      <c r="M18" s="82">
        <v>9520</v>
      </c>
      <c r="N18" s="82">
        <v>7693</v>
      </c>
      <c r="O18" s="82">
        <v>6647</v>
      </c>
      <c r="P18" s="82">
        <v>6302</v>
      </c>
      <c r="Q18" s="82">
        <v>6160</v>
      </c>
      <c r="R18" s="82">
        <v>5636</v>
      </c>
      <c r="S18" s="82">
        <v>4528</v>
      </c>
      <c r="T18" s="82">
        <v>3266</v>
      </c>
      <c r="U18" s="82">
        <v>2164</v>
      </c>
      <c r="V18" s="82">
        <v>1092</v>
      </c>
      <c r="W18" s="82">
        <v>690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3798</v>
      </c>
      <c r="C19" s="82">
        <v>4009</v>
      </c>
      <c r="D19" s="82">
        <v>3911</v>
      </c>
      <c r="E19" s="82">
        <v>3959</v>
      </c>
      <c r="F19" s="82">
        <v>4255</v>
      </c>
      <c r="G19" s="82">
        <v>4460</v>
      </c>
      <c r="H19" s="82">
        <v>4472</v>
      </c>
      <c r="I19" s="82">
        <v>4181</v>
      </c>
      <c r="J19" s="82">
        <v>3785</v>
      </c>
      <c r="K19" s="82">
        <v>3354</v>
      </c>
      <c r="L19" s="82">
        <v>3565</v>
      </c>
      <c r="M19" s="82">
        <v>2832</v>
      </c>
      <c r="N19" s="82">
        <v>2829</v>
      </c>
      <c r="O19" s="82">
        <v>2924</v>
      </c>
      <c r="P19" s="82">
        <v>3014</v>
      </c>
      <c r="Q19" s="82">
        <v>2858</v>
      </c>
      <c r="R19" s="82">
        <v>2739</v>
      </c>
      <c r="S19" s="82">
        <v>2683</v>
      </c>
      <c r="T19" s="82">
        <v>2596</v>
      </c>
      <c r="U19" s="82">
        <v>2555</v>
      </c>
      <c r="V19" s="82">
        <v>2569</v>
      </c>
      <c r="W19" s="82">
        <v>2596</v>
      </c>
      <c r="DA19" s="89" t="s">
        <v>348</v>
      </c>
    </row>
    <row r="20" spans="1:105" ht="12" customHeight="1" x14ac:dyDescent="0.25">
      <c r="A20" s="28" t="s">
        <v>205</v>
      </c>
      <c r="B20" s="82">
        <v>3650</v>
      </c>
      <c r="C20" s="82">
        <v>3751</v>
      </c>
      <c r="D20" s="82">
        <v>3607</v>
      </c>
      <c r="E20" s="82">
        <v>3501</v>
      </c>
      <c r="F20" s="82">
        <v>3703</v>
      </c>
      <c r="G20" s="82">
        <v>4235</v>
      </c>
      <c r="H20" s="82">
        <v>4753</v>
      </c>
      <c r="I20" s="82">
        <v>5998</v>
      </c>
      <c r="J20" s="82">
        <v>7901</v>
      </c>
      <c r="K20" s="82">
        <v>13080</v>
      </c>
      <c r="L20" s="82">
        <v>16635</v>
      </c>
      <c r="M20" s="82">
        <v>18637</v>
      </c>
      <c r="N20" s="82">
        <v>19058</v>
      </c>
      <c r="O20" s="82">
        <v>19695</v>
      </c>
      <c r="P20" s="82">
        <v>20408</v>
      </c>
      <c r="Q20" s="82">
        <v>21427</v>
      </c>
      <c r="R20" s="82">
        <v>22332</v>
      </c>
      <c r="S20" s="82">
        <v>23466</v>
      </c>
      <c r="T20" s="82">
        <v>24662</v>
      </c>
      <c r="U20" s="82">
        <v>24937</v>
      </c>
      <c r="V20" s="82">
        <v>24937</v>
      </c>
      <c r="W20" s="82">
        <v>25039</v>
      </c>
      <c r="DA20" s="89" t="s">
        <v>349</v>
      </c>
    </row>
    <row r="21" spans="1:105" ht="12" customHeight="1" x14ac:dyDescent="0.25">
      <c r="A21" s="28" t="s">
        <v>192</v>
      </c>
      <c r="B21" s="82">
        <v>39550</v>
      </c>
      <c r="C21" s="82">
        <v>41463</v>
      </c>
      <c r="D21" s="82">
        <v>45711</v>
      </c>
      <c r="E21" s="82">
        <v>49909</v>
      </c>
      <c r="F21" s="82">
        <v>54444</v>
      </c>
      <c r="G21" s="82">
        <v>58005</v>
      </c>
      <c r="H21" s="82">
        <v>61193</v>
      </c>
      <c r="I21" s="82">
        <v>63399</v>
      </c>
      <c r="J21" s="82">
        <v>65087</v>
      </c>
      <c r="K21" s="82">
        <v>66098</v>
      </c>
      <c r="L21" s="82">
        <v>67828</v>
      </c>
      <c r="M21" s="82">
        <v>68375</v>
      </c>
      <c r="N21" s="82">
        <v>68485</v>
      </c>
      <c r="O21" s="82">
        <v>69379</v>
      </c>
      <c r="P21" s="82">
        <v>71664</v>
      </c>
      <c r="Q21" s="82">
        <v>75304</v>
      </c>
      <c r="R21" s="82">
        <v>78868</v>
      </c>
      <c r="S21" s="82">
        <v>81812</v>
      </c>
      <c r="T21" s="82">
        <v>84364</v>
      </c>
      <c r="U21" s="82">
        <v>84950</v>
      </c>
      <c r="V21" s="82">
        <v>85601</v>
      </c>
      <c r="W21" s="82">
        <v>85098</v>
      </c>
      <c r="DA21" s="89" t="s">
        <v>350</v>
      </c>
    </row>
    <row r="22" spans="1:105" ht="12" customHeight="1" x14ac:dyDescent="0.25">
      <c r="A22" s="28" t="s">
        <v>207</v>
      </c>
      <c r="B22" s="82">
        <v>355847</v>
      </c>
      <c r="C22" s="82">
        <v>351567</v>
      </c>
      <c r="D22" s="82">
        <v>344713</v>
      </c>
      <c r="E22" s="82">
        <v>340725</v>
      </c>
      <c r="F22" s="82">
        <v>337405</v>
      </c>
      <c r="G22" s="82">
        <v>326505</v>
      </c>
      <c r="H22" s="82">
        <v>305155</v>
      </c>
      <c r="I22" s="82">
        <v>300741</v>
      </c>
      <c r="J22" s="82">
        <v>299204</v>
      </c>
      <c r="K22" s="82">
        <v>300330</v>
      </c>
      <c r="L22" s="82">
        <v>302700</v>
      </c>
      <c r="M22" s="82">
        <v>315790</v>
      </c>
      <c r="N22" s="82">
        <v>319501</v>
      </c>
      <c r="O22" s="82">
        <v>318216</v>
      </c>
      <c r="P22" s="82">
        <v>306354</v>
      </c>
      <c r="Q22" s="82">
        <v>293148</v>
      </c>
      <c r="R22" s="82">
        <v>285172</v>
      </c>
      <c r="S22" s="82">
        <v>287357</v>
      </c>
      <c r="T22" s="82">
        <v>296194</v>
      </c>
      <c r="U22" s="82">
        <v>293342</v>
      </c>
      <c r="V22" s="82">
        <v>273147</v>
      </c>
      <c r="W22" s="82">
        <v>254938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410069</v>
      </c>
      <c r="C24" s="82">
        <v>404782</v>
      </c>
      <c r="D24" s="82">
        <v>394822</v>
      </c>
      <c r="E24" s="82">
        <v>384748</v>
      </c>
      <c r="F24" s="82">
        <v>372370</v>
      </c>
      <c r="G24" s="82">
        <v>363888</v>
      </c>
      <c r="H24" s="82">
        <v>342647</v>
      </c>
      <c r="I24" s="82">
        <v>327558</v>
      </c>
      <c r="J24" s="82">
        <v>320462</v>
      </c>
      <c r="K24" s="82">
        <v>322942</v>
      </c>
      <c r="L24" s="82">
        <v>316187</v>
      </c>
      <c r="M24" s="82">
        <v>317806</v>
      </c>
      <c r="N24" s="82">
        <v>317215</v>
      </c>
      <c r="O24" s="82">
        <v>318637</v>
      </c>
      <c r="P24" s="82">
        <v>327094</v>
      </c>
      <c r="Q24" s="82">
        <v>322032</v>
      </c>
      <c r="R24" s="82">
        <v>323742</v>
      </c>
      <c r="S24" s="82">
        <v>334326</v>
      </c>
      <c r="T24" s="82">
        <v>333642</v>
      </c>
      <c r="U24" s="82">
        <v>339941</v>
      </c>
      <c r="V24" s="82">
        <v>330433</v>
      </c>
      <c r="W24" s="82">
        <v>346463</v>
      </c>
      <c r="DA24" s="89" t="s">
        <v>353</v>
      </c>
    </row>
    <row r="25" spans="1:105" ht="12" customHeight="1" x14ac:dyDescent="0.25">
      <c r="A25" s="73" t="s">
        <v>53</v>
      </c>
      <c r="B25" s="83">
        <v>50722</v>
      </c>
      <c r="C25" s="83">
        <v>58470</v>
      </c>
      <c r="D25" s="83">
        <v>70133</v>
      </c>
      <c r="E25" s="83">
        <v>83249</v>
      </c>
      <c r="F25" s="83">
        <v>96468</v>
      </c>
      <c r="G25" s="83">
        <v>112732</v>
      </c>
      <c r="H25" s="83">
        <v>136287</v>
      </c>
      <c r="I25" s="83">
        <v>146383</v>
      </c>
      <c r="J25" s="83">
        <v>154937</v>
      </c>
      <c r="K25" s="83">
        <v>157315</v>
      </c>
      <c r="L25" s="83">
        <v>143646</v>
      </c>
      <c r="M25" s="83">
        <v>126090</v>
      </c>
      <c r="N25" s="83">
        <v>118647</v>
      </c>
      <c r="O25" s="83">
        <v>112710</v>
      </c>
      <c r="P25" s="83">
        <v>114684</v>
      </c>
      <c r="Q25" s="83">
        <v>109379</v>
      </c>
      <c r="R25" s="83">
        <v>108804</v>
      </c>
      <c r="S25" s="83">
        <v>108939</v>
      </c>
      <c r="T25" s="83">
        <v>106301</v>
      </c>
      <c r="U25" s="83">
        <v>108475</v>
      </c>
      <c r="V25" s="83">
        <v>119288</v>
      </c>
      <c r="W25" s="83">
        <v>122145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873917</v>
      </c>
      <c r="C27" s="71">
        <f t="shared" si="11"/>
        <v>874452</v>
      </c>
      <c r="D27" s="71">
        <f t="shared" si="11"/>
        <v>873459</v>
      </c>
      <c r="E27" s="71">
        <f t="shared" si="11"/>
        <v>876581</v>
      </c>
      <c r="F27" s="71">
        <f t="shared" si="11"/>
        <v>879282</v>
      </c>
      <c r="G27" s="71">
        <f t="shared" si="11"/>
        <v>880518</v>
      </c>
      <c r="H27" s="71">
        <f t="shared" si="11"/>
        <v>865194</v>
      </c>
      <c r="I27" s="71">
        <f t="shared" si="11"/>
        <v>858802</v>
      </c>
      <c r="J27" s="71">
        <f t="shared" si="11"/>
        <v>861899</v>
      </c>
      <c r="K27" s="71">
        <f t="shared" si="11"/>
        <v>873872</v>
      </c>
      <c r="L27" s="71">
        <f t="shared" si="11"/>
        <v>860944</v>
      </c>
      <c r="M27" s="71">
        <f t="shared" si="11"/>
        <v>859050</v>
      </c>
      <c r="N27" s="71">
        <f t="shared" si="11"/>
        <v>853428</v>
      </c>
      <c r="O27" s="71">
        <f t="shared" si="11"/>
        <v>848208</v>
      </c>
      <c r="P27" s="71">
        <f t="shared" si="11"/>
        <v>849520</v>
      </c>
      <c r="Q27" s="71">
        <f t="shared" si="11"/>
        <v>830308</v>
      </c>
      <c r="R27" s="71">
        <f t="shared" ref="R27:V27" si="12">SUM(R28:R32)</f>
        <v>827293</v>
      </c>
      <c r="S27" s="71">
        <f t="shared" si="12"/>
        <v>843111</v>
      </c>
      <c r="T27" s="71">
        <f t="shared" si="12"/>
        <v>851025</v>
      </c>
      <c r="U27" s="71">
        <f t="shared" si="12"/>
        <v>856364</v>
      </c>
      <c r="V27" s="71">
        <f t="shared" si="12"/>
        <v>837067</v>
      </c>
      <c r="W27" s="71">
        <f t="shared" ref="W27" si="13">SUM(W28:W32)</f>
        <v>836969</v>
      </c>
      <c r="DA27" s="88" t="s">
        <v>356</v>
      </c>
    </row>
    <row r="28" spans="1:105" ht="12" customHeight="1" x14ac:dyDescent="0.25">
      <c r="A28" s="28" t="s">
        <v>51</v>
      </c>
      <c r="B28" s="82">
        <v>60</v>
      </c>
      <c r="C28" s="82">
        <v>59</v>
      </c>
      <c r="D28" s="82">
        <v>55</v>
      </c>
      <c r="E28" s="82">
        <v>52</v>
      </c>
      <c r="F28" s="82">
        <v>48</v>
      </c>
      <c r="G28" s="82">
        <v>45</v>
      </c>
      <c r="H28" s="82">
        <v>42</v>
      </c>
      <c r="I28" s="82">
        <v>40</v>
      </c>
      <c r="J28" s="82">
        <v>40</v>
      </c>
      <c r="K28" s="82">
        <v>40</v>
      </c>
      <c r="L28" s="82">
        <v>41</v>
      </c>
      <c r="M28" s="82">
        <v>40</v>
      </c>
      <c r="N28" s="82">
        <v>38</v>
      </c>
      <c r="O28" s="82">
        <v>39</v>
      </c>
      <c r="P28" s="82">
        <v>36</v>
      </c>
      <c r="Q28" s="82">
        <v>35</v>
      </c>
      <c r="R28" s="82">
        <v>33</v>
      </c>
      <c r="S28" s="82">
        <v>30</v>
      </c>
      <c r="T28" s="82">
        <v>25</v>
      </c>
      <c r="U28" s="82">
        <v>17</v>
      </c>
      <c r="V28" s="82">
        <v>11</v>
      </c>
      <c r="W28" s="82">
        <v>8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371666</v>
      </c>
      <c r="C29" s="82">
        <v>357496</v>
      </c>
      <c r="D29" s="82">
        <v>334568</v>
      </c>
      <c r="E29" s="82">
        <v>317209</v>
      </c>
      <c r="F29" s="82">
        <v>308111</v>
      </c>
      <c r="G29" s="82">
        <v>303078</v>
      </c>
      <c r="H29" s="82">
        <v>290372</v>
      </c>
      <c r="I29" s="82">
        <v>268964</v>
      </c>
      <c r="J29" s="82">
        <v>246871</v>
      </c>
      <c r="K29" s="82">
        <v>242456</v>
      </c>
      <c r="L29" s="82">
        <v>248300</v>
      </c>
      <c r="M29" s="82">
        <v>238827</v>
      </c>
      <c r="N29" s="82">
        <v>237248</v>
      </c>
      <c r="O29" s="82">
        <v>242925</v>
      </c>
      <c r="P29" s="82">
        <v>246402</v>
      </c>
      <c r="Q29" s="82">
        <v>237702</v>
      </c>
      <c r="R29" s="82">
        <v>228596</v>
      </c>
      <c r="S29" s="82">
        <v>205796</v>
      </c>
      <c r="T29" s="82">
        <v>208053</v>
      </c>
      <c r="U29" s="82">
        <v>203872</v>
      </c>
      <c r="V29" s="82">
        <v>205745</v>
      </c>
      <c r="W29" s="82">
        <v>208303</v>
      </c>
      <c r="DA29" s="89" t="s">
        <v>358</v>
      </c>
    </row>
    <row r="30" spans="1:105" ht="12" customHeight="1" x14ac:dyDescent="0.25">
      <c r="A30" s="28" t="s">
        <v>192</v>
      </c>
      <c r="B30" s="82">
        <v>38961</v>
      </c>
      <c r="C30" s="82">
        <v>41211</v>
      </c>
      <c r="D30" s="82">
        <v>44977</v>
      </c>
      <c r="E30" s="82">
        <v>48484</v>
      </c>
      <c r="F30" s="82">
        <v>52320</v>
      </c>
      <c r="G30" s="82">
        <v>55861</v>
      </c>
      <c r="H30" s="82">
        <v>59069</v>
      </c>
      <c r="I30" s="82">
        <v>61246</v>
      </c>
      <c r="J30" s="82">
        <v>63423</v>
      </c>
      <c r="K30" s="82">
        <v>64901</v>
      </c>
      <c r="L30" s="82">
        <v>67044</v>
      </c>
      <c r="M30" s="82">
        <v>67447</v>
      </c>
      <c r="N30" s="82">
        <v>67014</v>
      </c>
      <c r="O30" s="82">
        <v>67299</v>
      </c>
      <c r="P30" s="82">
        <v>69584</v>
      </c>
      <c r="Q30" s="82">
        <v>73249</v>
      </c>
      <c r="R30" s="82">
        <v>76830</v>
      </c>
      <c r="S30" s="82">
        <v>79775</v>
      </c>
      <c r="T30" s="82">
        <v>82345</v>
      </c>
      <c r="U30" s="82">
        <v>83931</v>
      </c>
      <c r="V30" s="82">
        <v>83495</v>
      </c>
      <c r="W30" s="82">
        <v>83012</v>
      </c>
      <c r="DA30" s="89" t="s">
        <v>359</v>
      </c>
    </row>
    <row r="31" spans="1:105" ht="12" customHeight="1" x14ac:dyDescent="0.25">
      <c r="A31" s="28" t="s">
        <v>207</v>
      </c>
      <c r="B31" s="82">
        <v>372971</v>
      </c>
      <c r="C31" s="82">
        <v>374283</v>
      </c>
      <c r="D31" s="82">
        <v>379478</v>
      </c>
      <c r="E31" s="82">
        <v>386721</v>
      </c>
      <c r="F31" s="82">
        <v>387999</v>
      </c>
      <c r="G31" s="82">
        <v>378343</v>
      </c>
      <c r="H31" s="82">
        <v>350024</v>
      </c>
      <c r="I31" s="82">
        <v>339865</v>
      </c>
      <c r="J31" s="82">
        <v>345826</v>
      </c>
      <c r="K31" s="82">
        <v>352731</v>
      </c>
      <c r="L31" s="82">
        <v>354416</v>
      </c>
      <c r="M31" s="82">
        <v>363181</v>
      </c>
      <c r="N31" s="82">
        <v>363873</v>
      </c>
      <c r="O31" s="82">
        <v>351368</v>
      </c>
      <c r="P31" s="82">
        <v>342033</v>
      </c>
      <c r="Q31" s="82">
        <v>323521</v>
      </c>
      <c r="R31" s="82">
        <v>321244</v>
      </c>
      <c r="S31" s="82">
        <v>340766</v>
      </c>
      <c r="T31" s="82">
        <v>348012</v>
      </c>
      <c r="U31" s="82">
        <v>342706</v>
      </c>
      <c r="V31" s="82">
        <v>328535</v>
      </c>
      <c r="W31" s="82">
        <v>318240</v>
      </c>
      <c r="DA31" s="89" t="s">
        <v>360</v>
      </c>
    </row>
    <row r="32" spans="1:105" ht="12" customHeight="1" x14ac:dyDescent="0.25">
      <c r="A32" s="32" t="s">
        <v>53</v>
      </c>
      <c r="B32" s="86">
        <v>90259</v>
      </c>
      <c r="C32" s="86">
        <v>101403</v>
      </c>
      <c r="D32" s="86">
        <v>114381</v>
      </c>
      <c r="E32" s="86">
        <v>124115</v>
      </c>
      <c r="F32" s="86">
        <v>130804</v>
      </c>
      <c r="G32" s="86">
        <v>143191</v>
      </c>
      <c r="H32" s="86">
        <v>165687</v>
      </c>
      <c r="I32" s="86">
        <v>188687</v>
      </c>
      <c r="J32" s="86">
        <v>205739</v>
      </c>
      <c r="K32" s="86">
        <v>213744</v>
      </c>
      <c r="L32" s="86">
        <v>191143</v>
      </c>
      <c r="M32" s="86">
        <v>189555</v>
      </c>
      <c r="N32" s="86">
        <v>185255</v>
      </c>
      <c r="O32" s="86">
        <v>186577</v>
      </c>
      <c r="P32" s="86">
        <v>191465</v>
      </c>
      <c r="Q32" s="86">
        <v>195801</v>
      </c>
      <c r="R32" s="86">
        <v>200590</v>
      </c>
      <c r="S32" s="86">
        <v>216744</v>
      </c>
      <c r="T32" s="86">
        <v>212590</v>
      </c>
      <c r="U32" s="86">
        <v>225838</v>
      </c>
      <c r="V32" s="86">
        <v>219281</v>
      </c>
      <c r="W32" s="86">
        <v>227406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1242.5693472115506</v>
      </c>
      <c r="C3" s="65">
        <f t="shared" si="0"/>
        <v>1357.4308504883845</v>
      </c>
      <c r="D3" s="65">
        <f t="shared" si="0"/>
        <v>1343.7065917978325</v>
      </c>
      <c r="E3" s="65">
        <f t="shared" si="0"/>
        <v>1407.4101611423521</v>
      </c>
      <c r="F3" s="65">
        <f t="shared" si="0"/>
        <v>1377.82381905786</v>
      </c>
      <c r="G3" s="65">
        <f t="shared" si="0"/>
        <v>1404.6762384214639</v>
      </c>
      <c r="H3" s="65">
        <f t="shared" si="0"/>
        <v>1377.7534850001657</v>
      </c>
      <c r="I3" s="65">
        <f t="shared" si="0"/>
        <v>1351.303713327334</v>
      </c>
      <c r="J3" s="65">
        <f t="shared" si="0"/>
        <v>1343.4660595538969</v>
      </c>
      <c r="K3" s="65">
        <f t="shared" si="0"/>
        <v>1423.5577147703571</v>
      </c>
      <c r="L3" s="65">
        <f t="shared" si="0"/>
        <v>1278.4188483908354</v>
      </c>
      <c r="M3" s="65">
        <f t="shared" si="0"/>
        <v>1217.8854245414916</v>
      </c>
      <c r="N3" s="65">
        <f t="shared" si="0"/>
        <v>1267.8453516107447</v>
      </c>
      <c r="O3" s="65">
        <f t="shared" si="0"/>
        <v>1159.8308502907048</v>
      </c>
      <c r="P3" s="65">
        <f t="shared" si="0"/>
        <v>1131.1427238029873</v>
      </c>
      <c r="Q3" s="65">
        <f t="shared" si="0"/>
        <v>1000.7727886453177</v>
      </c>
      <c r="R3" s="65">
        <f t="shared" ref="R3:V3" si="1">SUM(R4,R15,R17,R27)</f>
        <v>1039.4676990648354</v>
      </c>
      <c r="S3" s="65">
        <f t="shared" si="1"/>
        <v>1090.9946689066689</v>
      </c>
      <c r="T3" s="65">
        <f t="shared" si="1"/>
        <v>1126.648914254959</v>
      </c>
      <c r="U3" s="65">
        <f t="shared" si="1"/>
        <v>1083.8410403325527</v>
      </c>
      <c r="V3" s="65">
        <f t="shared" si="1"/>
        <v>1010.4723967080706</v>
      </c>
      <c r="W3" s="65">
        <f t="shared" ref="W3" si="2">SUM(W4,W15,W17,W27)</f>
        <v>1095.6151133709566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1009.2594873310932</v>
      </c>
      <c r="C4" s="69">
        <f t="shared" si="3"/>
        <v>1122.3477776565128</v>
      </c>
      <c r="D4" s="69">
        <f t="shared" si="3"/>
        <v>1103.3255390389293</v>
      </c>
      <c r="E4" s="69">
        <f t="shared" si="3"/>
        <v>1160.523728113192</v>
      </c>
      <c r="F4" s="69">
        <f t="shared" si="3"/>
        <v>1133.7181365682477</v>
      </c>
      <c r="G4" s="69">
        <f t="shared" si="3"/>
        <v>1151.6786984629337</v>
      </c>
      <c r="H4" s="69">
        <f t="shared" si="3"/>
        <v>1123.1812202520055</v>
      </c>
      <c r="I4" s="69">
        <f t="shared" si="3"/>
        <v>1101.8046334156406</v>
      </c>
      <c r="J4" s="69">
        <f t="shared" si="3"/>
        <v>1078.6549008224501</v>
      </c>
      <c r="K4" s="69">
        <f t="shared" si="3"/>
        <v>1158.9191147086681</v>
      </c>
      <c r="L4" s="69">
        <f t="shared" si="3"/>
        <v>1007.4921196246987</v>
      </c>
      <c r="M4" s="69">
        <f t="shared" si="3"/>
        <v>963.4565947322734</v>
      </c>
      <c r="N4" s="69">
        <f t="shared" si="3"/>
        <v>1006.2949928900854</v>
      </c>
      <c r="O4" s="69">
        <f t="shared" si="3"/>
        <v>911.78394303703033</v>
      </c>
      <c r="P4" s="69">
        <f t="shared" si="3"/>
        <v>892.94179162483852</v>
      </c>
      <c r="Q4" s="69">
        <f t="shared" si="3"/>
        <v>778.04067738686331</v>
      </c>
      <c r="R4" s="69">
        <f t="shared" ref="R4:V4" si="4">SUM(R5:R14)</f>
        <v>805.35118190542619</v>
      </c>
      <c r="S4" s="69">
        <f t="shared" si="4"/>
        <v>865.03086044090082</v>
      </c>
      <c r="T4" s="69">
        <f t="shared" si="4"/>
        <v>895.33251268197375</v>
      </c>
      <c r="U4" s="69">
        <f t="shared" si="4"/>
        <v>862.68033080678879</v>
      </c>
      <c r="V4" s="69">
        <f t="shared" si="4"/>
        <v>789.12413199026025</v>
      </c>
      <c r="W4" s="69">
        <f t="shared" ref="W4" si="5">SUM(W5:W14)</f>
        <v>857.747476133742</v>
      </c>
      <c r="DA4" s="88" t="s">
        <v>245</v>
      </c>
    </row>
    <row r="5" spans="1:105" ht="12" customHeight="1" x14ac:dyDescent="0.25">
      <c r="A5" s="28" t="s">
        <v>51</v>
      </c>
      <c r="B5" s="72">
        <v>11.143807238833704</v>
      </c>
      <c r="C5" s="72">
        <v>28.823689415651206</v>
      </c>
      <c r="D5" s="72">
        <v>18.264256738152142</v>
      </c>
      <c r="E5" s="72">
        <v>16.804563189048487</v>
      </c>
      <c r="F5" s="72">
        <v>16.667010823744917</v>
      </c>
      <c r="G5" s="72">
        <v>19.978269981392579</v>
      </c>
      <c r="H5" s="72">
        <v>17.111465692794212</v>
      </c>
      <c r="I5" s="72">
        <v>17.024955583747854</v>
      </c>
      <c r="J5" s="72">
        <v>16.981820807174287</v>
      </c>
      <c r="K5" s="72">
        <v>17.019526838140006</v>
      </c>
      <c r="L5" s="72">
        <v>22.288062482086573</v>
      </c>
      <c r="M5" s="72">
        <v>20.8820480773885</v>
      </c>
      <c r="N5" s="72">
        <v>12.216825032741134</v>
      </c>
      <c r="O5" s="72">
        <v>11.160659415290622</v>
      </c>
      <c r="P5" s="72">
        <v>11.268930800842393</v>
      </c>
      <c r="Q5" s="72">
        <v>10.545377783602571</v>
      </c>
      <c r="R5" s="72">
        <v>10.370996668641393</v>
      </c>
      <c r="S5" s="72">
        <v>8.7808279403893188</v>
      </c>
      <c r="T5" s="72">
        <v>5.8918439512077772</v>
      </c>
      <c r="U5" s="72">
        <v>4.1757507536193543</v>
      </c>
      <c r="V5" s="72">
        <v>1.1470098117263605</v>
      </c>
      <c r="W5" s="72">
        <v>1.1066719016548769</v>
      </c>
      <c r="DA5" s="89" t="s">
        <v>363</v>
      </c>
    </row>
    <row r="6" spans="1:105" ht="12" customHeight="1" x14ac:dyDescent="0.25">
      <c r="A6" s="28" t="s">
        <v>74</v>
      </c>
      <c r="B6" s="72">
        <v>2.8246446725376515</v>
      </c>
      <c r="C6" s="72">
        <v>2.8501012729020694</v>
      </c>
      <c r="D6" s="72">
        <v>2.5969238216207948</v>
      </c>
      <c r="E6" s="72">
        <v>2.7460220623787173</v>
      </c>
      <c r="F6" s="72">
        <v>2.7168130688405512</v>
      </c>
      <c r="G6" s="72">
        <v>3.0422792613825291</v>
      </c>
      <c r="H6" s="72">
        <v>3.0832056527007987</v>
      </c>
      <c r="I6" s="72">
        <v>2.6159886378671331</v>
      </c>
      <c r="J6" s="72">
        <v>2.5631290068200312</v>
      </c>
      <c r="K6" s="72">
        <v>2.2663016512153402</v>
      </c>
      <c r="L6" s="72">
        <v>1.8447463456577824</v>
      </c>
      <c r="M6" s="72">
        <v>1.8447463456577817</v>
      </c>
      <c r="N6" s="72">
        <v>1.8447463456577817</v>
      </c>
      <c r="O6" s="72">
        <v>1.8447463456577817</v>
      </c>
      <c r="P6" s="72">
        <v>2.0285683576956117</v>
      </c>
      <c r="Q6" s="72">
        <v>1.5673817712811697</v>
      </c>
      <c r="R6" s="72">
        <v>1.5673817712811684</v>
      </c>
      <c r="S6" s="72">
        <v>1.6076440240756609</v>
      </c>
      <c r="T6" s="72">
        <v>1.3748710232158241</v>
      </c>
      <c r="U6" s="72">
        <v>1.2573645743766093</v>
      </c>
      <c r="V6" s="72">
        <v>1.3280954428202845</v>
      </c>
      <c r="W6" s="72">
        <v>1.3933662940670708</v>
      </c>
      <c r="DA6" s="89" t="s">
        <v>364</v>
      </c>
    </row>
    <row r="7" spans="1:105" ht="12" customHeight="1" x14ac:dyDescent="0.25">
      <c r="A7" s="28" t="s">
        <v>205</v>
      </c>
      <c r="B7" s="72">
        <v>5.342329519098918</v>
      </c>
      <c r="C7" s="72">
        <v>6.2920494852878353</v>
      </c>
      <c r="D7" s="72">
        <v>6.2718510872897975</v>
      </c>
      <c r="E7" s="72">
        <v>5.4092899485342345</v>
      </c>
      <c r="F7" s="72">
        <v>5.413489700858003</v>
      </c>
      <c r="G7" s="72">
        <v>7.1950092487140278</v>
      </c>
      <c r="H7" s="72">
        <v>8.0525544995048062</v>
      </c>
      <c r="I7" s="72">
        <v>8.013517831278131</v>
      </c>
      <c r="J7" s="72">
        <v>7.8734671364844582</v>
      </c>
      <c r="K7" s="72">
        <v>22.635504940105729</v>
      </c>
      <c r="L7" s="72">
        <v>26.298605605066186</v>
      </c>
      <c r="M7" s="72">
        <v>26.29398644574924</v>
      </c>
      <c r="N7" s="72">
        <v>26.330604128222905</v>
      </c>
      <c r="O7" s="72">
        <v>26.122285693247829</v>
      </c>
      <c r="P7" s="72">
        <v>26.276365497299839</v>
      </c>
      <c r="Q7" s="72">
        <v>24.986272666899371</v>
      </c>
      <c r="R7" s="72">
        <v>26.551594444123744</v>
      </c>
      <c r="S7" s="72">
        <v>29.27869645176056</v>
      </c>
      <c r="T7" s="72">
        <v>31.726475473234871</v>
      </c>
      <c r="U7" s="72">
        <v>31.761137878043883</v>
      </c>
      <c r="V7" s="72">
        <v>31.04127768751551</v>
      </c>
      <c r="W7" s="72">
        <v>30.145861965752506</v>
      </c>
      <c r="DA7" s="89" t="s">
        <v>365</v>
      </c>
    </row>
    <row r="8" spans="1:105" ht="12" customHeight="1" x14ac:dyDescent="0.25">
      <c r="A8" s="28" t="s">
        <v>192</v>
      </c>
      <c r="B8" s="72">
        <v>51.977302359800326</v>
      </c>
      <c r="C8" s="72">
        <v>59.564597344387941</v>
      </c>
      <c r="D8" s="72">
        <v>64.807255290133426</v>
      </c>
      <c r="E8" s="72">
        <v>72.393225668150635</v>
      </c>
      <c r="F8" s="72">
        <v>77.978579737002235</v>
      </c>
      <c r="G8" s="72">
        <v>82.098567481405354</v>
      </c>
      <c r="H8" s="72">
        <v>84.029189665811828</v>
      </c>
      <c r="I8" s="72">
        <v>89.002121896280869</v>
      </c>
      <c r="J8" s="72">
        <v>89.315051654560747</v>
      </c>
      <c r="K8" s="72">
        <v>83.133963385383495</v>
      </c>
      <c r="L8" s="72">
        <v>99.093163257017522</v>
      </c>
      <c r="M8" s="72">
        <v>83.852640607156189</v>
      </c>
      <c r="N8" s="72">
        <v>84.065729307389205</v>
      </c>
      <c r="O8" s="72">
        <v>79.256542846679977</v>
      </c>
      <c r="P8" s="72">
        <v>79.335945328734297</v>
      </c>
      <c r="Q8" s="72">
        <v>75.525646291711595</v>
      </c>
      <c r="R8" s="72">
        <v>81.703425616577505</v>
      </c>
      <c r="S8" s="72">
        <v>87.599273936551057</v>
      </c>
      <c r="T8" s="72">
        <v>94.011305052607781</v>
      </c>
      <c r="U8" s="72">
        <v>87.57540861029149</v>
      </c>
      <c r="V8" s="72">
        <v>85.199383695573417</v>
      </c>
      <c r="W8" s="72">
        <v>90.079124948786372</v>
      </c>
      <c r="DA8" s="89" t="s">
        <v>366</v>
      </c>
    </row>
    <row r="9" spans="1:105" ht="12" customHeight="1" x14ac:dyDescent="0.25">
      <c r="A9" s="28" t="s">
        <v>207</v>
      </c>
      <c r="B9" s="72">
        <v>557.50383985861868</v>
      </c>
      <c r="C9" s="72">
        <v>612.73319734561915</v>
      </c>
      <c r="D9" s="72">
        <v>602.63977160959428</v>
      </c>
      <c r="E9" s="72">
        <v>643.58146659634588</v>
      </c>
      <c r="F9" s="72">
        <v>648.08389621403342</v>
      </c>
      <c r="G9" s="72">
        <v>653.04732997329154</v>
      </c>
      <c r="H9" s="72">
        <v>637.75988532084125</v>
      </c>
      <c r="I9" s="72">
        <v>623.45481103057602</v>
      </c>
      <c r="J9" s="72">
        <v>623.94187666114146</v>
      </c>
      <c r="K9" s="72">
        <v>694.59249701233944</v>
      </c>
      <c r="L9" s="72">
        <v>494.88709754466413</v>
      </c>
      <c r="M9" s="72">
        <v>516.81928441769332</v>
      </c>
      <c r="N9" s="72">
        <v>550.01386261584014</v>
      </c>
      <c r="O9" s="72">
        <v>478.43323779497462</v>
      </c>
      <c r="P9" s="72">
        <v>470.23343842552742</v>
      </c>
      <c r="Q9" s="72">
        <v>379.41720645839257</v>
      </c>
      <c r="R9" s="72">
        <v>372.8770325785805</v>
      </c>
      <c r="S9" s="72">
        <v>418.33470430877986</v>
      </c>
      <c r="T9" s="72">
        <v>443.90570364001132</v>
      </c>
      <c r="U9" s="72">
        <v>422.66123531097719</v>
      </c>
      <c r="V9" s="72">
        <v>375.65250310499675</v>
      </c>
      <c r="W9" s="72">
        <v>382.92473965797313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376.16294408435022</v>
      </c>
      <c r="C11" s="72">
        <v>407.27079764189602</v>
      </c>
      <c r="D11" s="72">
        <v>404.05212187516338</v>
      </c>
      <c r="E11" s="72">
        <v>414.60897762449849</v>
      </c>
      <c r="F11" s="72">
        <v>377.92029467598564</v>
      </c>
      <c r="G11" s="72">
        <v>381.23802748689025</v>
      </c>
      <c r="H11" s="72">
        <v>368.05026086269447</v>
      </c>
      <c r="I11" s="72">
        <v>356.4569527064387</v>
      </c>
      <c r="J11" s="72">
        <v>332.77869960956014</v>
      </c>
      <c r="K11" s="72">
        <v>333.52004540711533</v>
      </c>
      <c r="L11" s="72">
        <v>357.99286925575598</v>
      </c>
      <c r="M11" s="72">
        <v>308.86160896900924</v>
      </c>
      <c r="N11" s="72">
        <v>324.53774313914278</v>
      </c>
      <c r="O11" s="72">
        <v>308.19983346875534</v>
      </c>
      <c r="P11" s="72">
        <v>295.02728224179054</v>
      </c>
      <c r="Q11" s="72">
        <v>278.90116069917462</v>
      </c>
      <c r="R11" s="72">
        <v>304.7869330202688</v>
      </c>
      <c r="S11" s="72">
        <v>312.77094908134262</v>
      </c>
      <c r="T11" s="72">
        <v>311.43598495916069</v>
      </c>
      <c r="U11" s="72">
        <v>308.42756194302444</v>
      </c>
      <c r="V11" s="72">
        <v>287.19104855322098</v>
      </c>
      <c r="W11" s="72">
        <v>344.33334308418665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1.0894708690081082E-2</v>
      </c>
      <c r="S12" s="72">
        <v>2.4362769743332392E-2</v>
      </c>
      <c r="T12" s="72">
        <v>4.9903122304388328E-2</v>
      </c>
      <c r="U12" s="72">
        <v>7.9414603301253675E-2</v>
      </c>
      <c r="V12" s="72">
        <v>0.1102315799262361</v>
      </c>
      <c r="W12" s="72">
        <v>0.13769923414729324</v>
      </c>
      <c r="DA12" s="89" t="s">
        <v>370</v>
      </c>
    </row>
    <row r="13" spans="1:105" ht="12" customHeight="1" x14ac:dyDescent="0.25">
      <c r="A13" s="73" t="s">
        <v>94</v>
      </c>
      <c r="B13" s="74">
        <v>3.2990213439574423E-2</v>
      </c>
      <c r="C13" s="74">
        <v>3.9299463309909043E-2</v>
      </c>
      <c r="D13" s="74">
        <v>4.3713859167391629E-2</v>
      </c>
      <c r="E13" s="74">
        <v>6.3364351494621635E-2</v>
      </c>
      <c r="F13" s="74">
        <v>9.2790447482856614E-2</v>
      </c>
      <c r="G13" s="74">
        <v>9.2574846587674134E-2</v>
      </c>
      <c r="H13" s="74">
        <v>0.20847364759021209</v>
      </c>
      <c r="I13" s="74">
        <v>0.40243095559695913</v>
      </c>
      <c r="J13" s="74">
        <v>0.36930183981262693</v>
      </c>
      <c r="K13" s="74">
        <v>0.45707928399508818</v>
      </c>
      <c r="L13" s="74">
        <v>0.45514398706483583</v>
      </c>
      <c r="M13" s="74">
        <v>0.35802077871284804</v>
      </c>
      <c r="N13" s="74">
        <v>2.4967215396734486</v>
      </c>
      <c r="O13" s="74">
        <v>2.3439247818242164</v>
      </c>
      <c r="P13" s="74">
        <v>4.4356905268010687</v>
      </c>
      <c r="Q13" s="74">
        <v>3.2920898409494477</v>
      </c>
      <c r="R13" s="74">
        <v>3.5351552930178696</v>
      </c>
      <c r="S13" s="74">
        <v>2.3393673054663906</v>
      </c>
      <c r="T13" s="74">
        <v>2.3815340293298437</v>
      </c>
      <c r="U13" s="74">
        <v>2.3221524195225727</v>
      </c>
      <c r="V13" s="74">
        <v>3.3177686991673445</v>
      </c>
      <c r="W13" s="74">
        <v>3.1944671559845079</v>
      </c>
      <c r="DA13" s="90" t="s">
        <v>371</v>
      </c>
    </row>
    <row r="14" spans="1:105" ht="12" customHeight="1" x14ac:dyDescent="0.25">
      <c r="A14" s="75" t="s">
        <v>97</v>
      </c>
      <c r="B14" s="76">
        <v>4.2716293844141751</v>
      </c>
      <c r="C14" s="76">
        <v>4.7740456874586688</v>
      </c>
      <c r="D14" s="76">
        <v>4.6496447578081099</v>
      </c>
      <c r="E14" s="76">
        <v>4.9168186727411491</v>
      </c>
      <c r="F14" s="76">
        <v>4.8452619003001409</v>
      </c>
      <c r="G14" s="76">
        <v>4.9866401832697189</v>
      </c>
      <c r="H14" s="76">
        <v>4.8861849100678079</v>
      </c>
      <c r="I14" s="76">
        <v>4.8338547738551725</v>
      </c>
      <c r="J14" s="76">
        <v>4.8315541068964727</v>
      </c>
      <c r="K14" s="76">
        <v>5.2941961903734462</v>
      </c>
      <c r="L14" s="76">
        <v>4.63243114738572</v>
      </c>
      <c r="M14" s="76">
        <v>4.544259090906122</v>
      </c>
      <c r="N14" s="76">
        <v>4.7887607814179756</v>
      </c>
      <c r="O14" s="76">
        <v>4.4227126905999414</v>
      </c>
      <c r="P14" s="76">
        <v>4.335570446147317</v>
      </c>
      <c r="Q14" s="76">
        <v>3.8055418748519982</v>
      </c>
      <c r="R14" s="76">
        <v>3.9477678042451845</v>
      </c>
      <c r="S14" s="76">
        <v>4.295034622792012</v>
      </c>
      <c r="T14" s="76">
        <v>4.554891430901308</v>
      </c>
      <c r="U14" s="76">
        <v>4.4203047136319329</v>
      </c>
      <c r="V14" s="76">
        <v>4.1368134153134601</v>
      </c>
      <c r="W14" s="76">
        <v>4.4322018911897469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4.982618975562E-4</v>
      </c>
      <c r="C15" s="69">
        <f t="shared" si="6"/>
        <v>6.2832212444935832E-4</v>
      </c>
      <c r="D15" s="69">
        <f t="shared" si="6"/>
        <v>8.1236988659351157E-4</v>
      </c>
      <c r="E15" s="69">
        <f t="shared" si="6"/>
        <v>1.0207135579735141E-3</v>
      </c>
      <c r="F15" s="69">
        <f t="shared" si="6"/>
        <v>1.416973625590089E-3</v>
      </c>
      <c r="G15" s="69">
        <f t="shared" si="6"/>
        <v>2.153657587597107E-3</v>
      </c>
      <c r="H15" s="69">
        <f t="shared" si="6"/>
        <v>7.2682688176726705E-3</v>
      </c>
      <c r="I15" s="69">
        <f t="shared" si="6"/>
        <v>8.4190993305260347E-3</v>
      </c>
      <c r="J15" s="69">
        <f t="shared" si="6"/>
        <v>1.1740663590919015E-2</v>
      </c>
      <c r="K15" s="69">
        <f t="shared" si="6"/>
        <v>1.4584554073927071E-2</v>
      </c>
      <c r="L15" s="69">
        <f t="shared" si="6"/>
        <v>4.0155923301295388E-2</v>
      </c>
      <c r="M15" s="69">
        <f t="shared" si="6"/>
        <v>2.2442336213995103E-2</v>
      </c>
      <c r="N15" s="69">
        <f t="shared" si="6"/>
        <v>2.6061558024341253E-2</v>
      </c>
      <c r="O15" s="69">
        <f t="shared" si="6"/>
        <v>2.5247163427879575E-2</v>
      </c>
      <c r="P15" s="69">
        <f t="shared" si="6"/>
        <v>3.6979402577895143E-2</v>
      </c>
      <c r="Q15" s="69">
        <f t="shared" si="6"/>
        <v>2.8595357955563068E-2</v>
      </c>
      <c r="R15" s="69">
        <f t="shared" si="6"/>
        <v>3.1172224968194169E-2</v>
      </c>
      <c r="S15" s="69">
        <f t="shared" si="6"/>
        <v>3.3954194542217354E-2</v>
      </c>
      <c r="T15" s="69">
        <f t="shared" si="6"/>
        <v>4.8921452405182683E-2</v>
      </c>
      <c r="U15" s="69">
        <f t="shared" si="6"/>
        <v>3.8055135752752225E-2</v>
      </c>
      <c r="V15" s="69">
        <f t="shared" si="6"/>
        <v>4.1727903526941355E-2</v>
      </c>
      <c r="W15" s="69">
        <f t="shared" si="6"/>
        <v>7.7872399273015855E-2</v>
      </c>
      <c r="DA15" s="88" t="s">
        <v>246</v>
      </c>
    </row>
    <row r="16" spans="1:105" ht="12" customHeight="1" x14ac:dyDescent="0.25">
      <c r="A16" s="28" t="s">
        <v>91</v>
      </c>
      <c r="B16" s="72">
        <v>4.982618975562E-4</v>
      </c>
      <c r="C16" s="72">
        <v>6.2832212444935832E-4</v>
      </c>
      <c r="D16" s="72">
        <v>8.1236988659351157E-4</v>
      </c>
      <c r="E16" s="72">
        <v>1.0207135579735141E-3</v>
      </c>
      <c r="F16" s="72">
        <v>1.416973625590089E-3</v>
      </c>
      <c r="G16" s="72">
        <v>2.153657587597107E-3</v>
      </c>
      <c r="H16" s="72">
        <v>7.2682688176726705E-3</v>
      </c>
      <c r="I16" s="72">
        <v>8.4190993305260347E-3</v>
      </c>
      <c r="J16" s="72">
        <v>1.1740663590919015E-2</v>
      </c>
      <c r="K16" s="72">
        <v>1.4584554073927071E-2</v>
      </c>
      <c r="L16" s="72">
        <v>4.0155923301295388E-2</v>
      </c>
      <c r="M16" s="72">
        <v>2.2442336213995103E-2</v>
      </c>
      <c r="N16" s="72">
        <v>2.6061558024341253E-2</v>
      </c>
      <c r="O16" s="72">
        <v>2.5247163427879575E-2</v>
      </c>
      <c r="P16" s="72">
        <v>3.6979402577895143E-2</v>
      </c>
      <c r="Q16" s="72">
        <v>2.8595357955563068E-2</v>
      </c>
      <c r="R16" s="72">
        <v>3.1172224968194169E-2</v>
      </c>
      <c r="S16" s="72">
        <v>3.3954194542217354E-2</v>
      </c>
      <c r="T16" s="72">
        <v>4.8921452405182683E-2</v>
      </c>
      <c r="U16" s="72">
        <v>3.8055135752752225E-2</v>
      </c>
      <c r="V16" s="72">
        <v>4.1727903526941355E-2</v>
      </c>
      <c r="W16" s="72">
        <v>7.7872399273015855E-2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176.710751013654</v>
      </c>
      <c r="C17" s="69">
        <f t="shared" si="7"/>
        <v>178.37445673195617</v>
      </c>
      <c r="D17" s="69">
        <f t="shared" si="7"/>
        <v>178.78475643377868</v>
      </c>
      <c r="E17" s="69">
        <f t="shared" si="7"/>
        <v>180.67430688461064</v>
      </c>
      <c r="F17" s="69">
        <f t="shared" si="7"/>
        <v>173.25885581669596</v>
      </c>
      <c r="G17" s="69">
        <f t="shared" si="7"/>
        <v>183.09778528068256</v>
      </c>
      <c r="H17" s="69">
        <f t="shared" si="7"/>
        <v>183.72667933877355</v>
      </c>
      <c r="I17" s="69">
        <f t="shared" si="7"/>
        <v>182.82436066078941</v>
      </c>
      <c r="J17" s="69">
        <f t="shared" si="7"/>
        <v>195.24443537176677</v>
      </c>
      <c r="K17" s="69">
        <f t="shared" si="7"/>
        <v>194.42354086271513</v>
      </c>
      <c r="L17" s="69">
        <f t="shared" si="7"/>
        <v>199.75140428044551</v>
      </c>
      <c r="M17" s="69">
        <f t="shared" si="7"/>
        <v>187.02858398553676</v>
      </c>
      <c r="N17" s="69">
        <f t="shared" si="7"/>
        <v>192.59603301090482</v>
      </c>
      <c r="O17" s="69">
        <f t="shared" si="7"/>
        <v>182.86045783519734</v>
      </c>
      <c r="P17" s="69">
        <f t="shared" si="7"/>
        <v>172.98141584225206</v>
      </c>
      <c r="Q17" s="69">
        <f t="shared" si="7"/>
        <v>166.30263249898584</v>
      </c>
      <c r="R17" s="69">
        <f t="shared" ref="R17:V17" si="8">SUM(R18:R26)</f>
        <v>176.6817777519191</v>
      </c>
      <c r="S17" s="69">
        <f t="shared" si="8"/>
        <v>168.99638700888454</v>
      </c>
      <c r="T17" s="69">
        <f t="shared" si="8"/>
        <v>174.65213395282586</v>
      </c>
      <c r="U17" s="69">
        <f t="shared" si="8"/>
        <v>167.88547497206599</v>
      </c>
      <c r="V17" s="69">
        <f t="shared" si="8"/>
        <v>168.06579437222453</v>
      </c>
      <c r="W17" s="69">
        <f t="shared" ref="W17" si="9">SUM(W18:W26)</f>
        <v>183.16364080913678</v>
      </c>
      <c r="DA17" s="88" t="s">
        <v>247</v>
      </c>
    </row>
    <row r="18" spans="1:105" ht="12" customHeight="1" x14ac:dyDescent="0.25">
      <c r="A18" s="28" t="s">
        <v>51</v>
      </c>
      <c r="B18" s="72">
        <v>1.3295043698466968</v>
      </c>
      <c r="C18" s="72">
        <v>3.1190245742903295</v>
      </c>
      <c r="D18" s="72">
        <v>2.1243679721030015</v>
      </c>
      <c r="E18" s="72">
        <v>1.9795471691894437</v>
      </c>
      <c r="F18" s="72">
        <v>2.1169328598150399</v>
      </c>
      <c r="G18" s="72">
        <v>2.5628359426417338</v>
      </c>
      <c r="H18" s="72">
        <v>2.2989809434921127</v>
      </c>
      <c r="I18" s="72">
        <v>2.3854987865662429</v>
      </c>
      <c r="J18" s="72">
        <v>2.4287390285580948</v>
      </c>
      <c r="K18" s="72">
        <v>2.3909142276521314</v>
      </c>
      <c r="L18" s="72">
        <v>3.2364813222508828</v>
      </c>
      <c r="M18" s="72">
        <v>2.3781984115768249</v>
      </c>
      <c r="N18" s="72">
        <v>1.5576041255659219</v>
      </c>
      <c r="O18" s="72">
        <v>1.4790367727288734</v>
      </c>
      <c r="P18" s="72">
        <v>1.4243958448058289</v>
      </c>
      <c r="Q18" s="72">
        <v>1.4444473812011014</v>
      </c>
      <c r="R18" s="72">
        <v>1.5235815295051571</v>
      </c>
      <c r="S18" s="72">
        <v>1.0064750117459651</v>
      </c>
      <c r="T18" s="72">
        <v>0.69884583574168868</v>
      </c>
      <c r="U18" s="72">
        <v>0.47845293416128942</v>
      </c>
      <c r="V18" s="72">
        <v>0.15760027007324248</v>
      </c>
      <c r="W18" s="72">
        <v>0.15397584841677669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0.88941965277259483</v>
      </c>
      <c r="C19" s="72">
        <v>0.81398469551045005</v>
      </c>
      <c r="D19" s="72">
        <v>0.79721171548065317</v>
      </c>
      <c r="E19" s="72">
        <v>0.85374735075738761</v>
      </c>
      <c r="F19" s="72">
        <v>0.91074300587580548</v>
      </c>
      <c r="G19" s="72">
        <v>1.030027276533203</v>
      </c>
      <c r="H19" s="72">
        <v>1.0932950310646818</v>
      </c>
      <c r="I19" s="72">
        <v>0.96742161385637293</v>
      </c>
      <c r="J19" s="72">
        <v>0.96750625997101369</v>
      </c>
      <c r="K19" s="72">
        <v>0.84027404667127548</v>
      </c>
      <c r="L19" s="72">
        <v>0.70700773860705057</v>
      </c>
      <c r="M19" s="72">
        <v>0.70700773860705057</v>
      </c>
      <c r="N19" s="72">
        <v>0.70700773860705057</v>
      </c>
      <c r="O19" s="72">
        <v>0.70700773860705057</v>
      </c>
      <c r="P19" s="72">
        <v>0.77770851246775519</v>
      </c>
      <c r="Q19" s="72">
        <v>0.60150042992261366</v>
      </c>
      <c r="R19" s="72">
        <v>0.60150042992261366</v>
      </c>
      <c r="S19" s="72">
        <v>0.61672828890799647</v>
      </c>
      <c r="T19" s="72">
        <v>0.5275365434221837</v>
      </c>
      <c r="U19" s="72">
        <v>0.48294067067927793</v>
      </c>
      <c r="V19" s="72">
        <v>0.51013327601031822</v>
      </c>
      <c r="W19" s="72">
        <v>0.53406276870163394</v>
      </c>
      <c r="DA19" s="89" t="s">
        <v>375</v>
      </c>
    </row>
    <row r="20" spans="1:105" ht="12" customHeight="1" x14ac:dyDescent="0.25">
      <c r="A20" s="28" t="s">
        <v>205</v>
      </c>
      <c r="B20" s="72">
        <v>0.85500496069471765</v>
      </c>
      <c r="C20" s="72">
        <v>0.92016031694776401</v>
      </c>
      <c r="D20" s="72">
        <v>0.94035871494580048</v>
      </c>
      <c r="E20" s="72">
        <v>0.78589491818975832</v>
      </c>
      <c r="F20" s="72">
        <v>0.78169516586598442</v>
      </c>
      <c r="G20" s="72">
        <v>1.1005195561011043</v>
      </c>
      <c r="H20" s="72">
        <v>1.2931892666172891</v>
      </c>
      <c r="I20" s="72">
        <v>1.3322259348439631</v>
      </c>
      <c r="J20" s="72">
        <v>1.4722766296376388</v>
      </c>
      <c r="K20" s="72">
        <v>3.9628613539613413</v>
      </c>
      <c r="L20" s="72">
        <v>5.3739653321651044</v>
      </c>
      <c r="M20" s="72">
        <v>5.3785844914820498</v>
      </c>
      <c r="N20" s="72">
        <v>5.3419668090084</v>
      </c>
      <c r="O20" s="72">
        <v>5.5502852439834633</v>
      </c>
      <c r="P20" s="72">
        <v>5.3962054399314674</v>
      </c>
      <c r="Q20" s="72">
        <v>5.6360833090249445</v>
      </c>
      <c r="R20" s="72">
        <v>6.100512176684509</v>
      </c>
      <c r="S20" s="72">
        <v>6.0018710460898266</v>
      </c>
      <c r="T20" s="72">
        <v>6.440334500969775</v>
      </c>
      <c r="U20" s="72">
        <v>6.3711923025236112</v>
      </c>
      <c r="V20" s="72">
        <v>6.6851195609797607</v>
      </c>
      <c r="W20" s="72">
        <v>6.4629944400944339</v>
      </c>
      <c r="DA20" s="89" t="s">
        <v>376</v>
      </c>
    </row>
    <row r="21" spans="1:105" ht="12" customHeight="1" x14ac:dyDescent="0.25">
      <c r="A21" s="28" t="s">
        <v>192</v>
      </c>
      <c r="B21" s="72">
        <v>9.0201727114345545</v>
      </c>
      <c r="C21" s="72">
        <v>9.4264983257831805</v>
      </c>
      <c r="D21" s="72">
        <v>10.575127063375948</v>
      </c>
      <c r="E21" s="72">
        <v>11.484678959976765</v>
      </c>
      <c r="F21" s="72">
        <v>12.23343060876881</v>
      </c>
      <c r="G21" s="72">
        <v>13.472251883203064</v>
      </c>
      <c r="H21" s="72">
        <v>14.343843613715631</v>
      </c>
      <c r="I21" s="72">
        <v>15.491108029372485</v>
      </c>
      <c r="J21" s="72">
        <v>17.232243416728974</v>
      </c>
      <c r="K21" s="72">
        <v>14.883610628831686</v>
      </c>
      <c r="L21" s="72">
        <v>18.798489928803303</v>
      </c>
      <c r="M21" s="72">
        <v>17.452736277665203</v>
      </c>
      <c r="N21" s="72">
        <v>17.364660063582313</v>
      </c>
      <c r="O21" s="72">
        <v>17.129465539065972</v>
      </c>
      <c r="P21" s="72">
        <v>16.54905835635962</v>
      </c>
      <c r="Q21" s="72">
        <v>17.270725396463448</v>
      </c>
      <c r="R21" s="72">
        <v>18.980702714208011</v>
      </c>
      <c r="S21" s="72">
        <v>18.136331483197107</v>
      </c>
      <c r="T21" s="72">
        <v>19.302649918347132</v>
      </c>
      <c r="U21" s="72">
        <v>17.795516192823804</v>
      </c>
      <c r="V21" s="72">
        <v>18.634944803411656</v>
      </c>
      <c r="W21" s="72">
        <v>19.615448885768547</v>
      </c>
      <c r="DA21" s="89" t="s">
        <v>377</v>
      </c>
    </row>
    <row r="22" spans="1:105" ht="12" customHeight="1" x14ac:dyDescent="0.25">
      <c r="A22" s="28" t="s">
        <v>207</v>
      </c>
      <c r="B22" s="72">
        <v>91.558725599755348</v>
      </c>
      <c r="C22" s="72">
        <v>90.951213953411752</v>
      </c>
      <c r="D22" s="72">
        <v>87.901321047076266</v>
      </c>
      <c r="E22" s="72">
        <v>86.115837755478992</v>
      </c>
      <c r="F22" s="72">
        <v>83.980368371370346</v>
      </c>
      <c r="G22" s="72">
        <v>85.468240797663086</v>
      </c>
      <c r="H22" s="72">
        <v>77.612658938104161</v>
      </c>
      <c r="I22" s="72">
        <v>74.165211985512002</v>
      </c>
      <c r="J22" s="72">
        <v>68.803476122320518</v>
      </c>
      <c r="K22" s="72">
        <v>77.421224208909919</v>
      </c>
      <c r="L22" s="72">
        <v>73.316900735645362</v>
      </c>
      <c r="M22" s="72">
        <v>76.575570841692937</v>
      </c>
      <c r="N22" s="72">
        <v>81.507595299512758</v>
      </c>
      <c r="O22" s="72">
        <v>70.765763829177402</v>
      </c>
      <c r="P22" s="72">
        <v>69.547434795070217</v>
      </c>
      <c r="Q22" s="72">
        <v>56.160504442533679</v>
      </c>
      <c r="R22" s="72">
        <v>55.188759912104707</v>
      </c>
      <c r="S22" s="72">
        <v>61.923330467182573</v>
      </c>
      <c r="T22" s="72">
        <v>65.711999617846558</v>
      </c>
      <c r="U22" s="72">
        <v>62.489849049393321</v>
      </c>
      <c r="V22" s="72">
        <v>55.494673736505199</v>
      </c>
      <c r="W22" s="72">
        <v>56.575093149899701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63.576264858040084</v>
      </c>
      <c r="C24" s="72">
        <v>62.300225573925076</v>
      </c>
      <c r="D24" s="72">
        <v>63.082701856564924</v>
      </c>
      <c r="E24" s="72">
        <v>62.366258832939003</v>
      </c>
      <c r="F24" s="72">
        <v>55.728372563911066</v>
      </c>
      <c r="G24" s="72">
        <v>58.381748953350446</v>
      </c>
      <c r="H24" s="72">
        <v>58.31353965321258</v>
      </c>
      <c r="I24" s="72">
        <v>57.295755806028943</v>
      </c>
      <c r="J24" s="72">
        <v>58.952426787688353</v>
      </c>
      <c r="K24" s="72">
        <v>54.532921058920714</v>
      </c>
      <c r="L24" s="72">
        <v>62.996898586032295</v>
      </c>
      <c r="M24" s="72">
        <v>58.292303326777386</v>
      </c>
      <c r="N24" s="72">
        <v>60.553486439533053</v>
      </c>
      <c r="O24" s="72">
        <v>60.172221561339029</v>
      </c>
      <c r="P24" s="72">
        <v>55.71794561719495</v>
      </c>
      <c r="Q24" s="72">
        <v>57.99092872472891</v>
      </c>
      <c r="R24" s="72">
        <v>64.779275062276568</v>
      </c>
      <c r="S24" s="72">
        <v>59.801621855888776</v>
      </c>
      <c r="T24" s="72">
        <v>59.698838772567669</v>
      </c>
      <c r="U24" s="72">
        <v>58.991096698420328</v>
      </c>
      <c r="V24" s="72">
        <v>59.806629864663797</v>
      </c>
      <c r="W24" s="72">
        <v>71.885573510826461</v>
      </c>
      <c r="DA24" s="89" t="s">
        <v>380</v>
      </c>
    </row>
    <row r="25" spans="1:105" ht="12" customHeight="1" x14ac:dyDescent="0.25">
      <c r="A25" s="73" t="s">
        <v>53</v>
      </c>
      <c r="B25" s="74">
        <v>9.4816588611100272</v>
      </c>
      <c r="C25" s="74">
        <v>10.843349292087629</v>
      </c>
      <c r="D25" s="74">
        <v>13.363668064232074</v>
      </c>
      <c r="E25" s="74">
        <v>17.088341898079296</v>
      </c>
      <c r="F25" s="74">
        <v>17.507313241088895</v>
      </c>
      <c r="G25" s="74">
        <v>21.082160871189927</v>
      </c>
      <c r="H25" s="74">
        <v>28.771171892567075</v>
      </c>
      <c r="I25" s="74">
        <v>31.187138504609415</v>
      </c>
      <c r="J25" s="74">
        <v>45.387767126862187</v>
      </c>
      <c r="K25" s="74">
        <v>40.391735337768075</v>
      </c>
      <c r="L25" s="74">
        <v>35.321660636941502</v>
      </c>
      <c r="M25" s="74">
        <v>26.244182897735296</v>
      </c>
      <c r="N25" s="74">
        <v>25.56371253509532</v>
      </c>
      <c r="O25" s="74">
        <v>27.056677150295542</v>
      </c>
      <c r="P25" s="74">
        <v>23.568667276422207</v>
      </c>
      <c r="Q25" s="74">
        <v>27.198442815111147</v>
      </c>
      <c r="R25" s="74">
        <v>29.507445927217525</v>
      </c>
      <c r="S25" s="74">
        <v>21.510028855872303</v>
      </c>
      <c r="T25" s="74">
        <v>22.271928763930863</v>
      </c>
      <c r="U25" s="74">
        <v>21.276427124064341</v>
      </c>
      <c r="V25" s="74">
        <v>26.776692860580571</v>
      </c>
      <c r="W25" s="74">
        <v>27.936492205429211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56.598610604905865</v>
      </c>
      <c r="C27" s="69">
        <f t="shared" si="10"/>
        <v>56.707987777791203</v>
      </c>
      <c r="D27" s="69">
        <f t="shared" si="10"/>
        <v>61.595483955238002</v>
      </c>
      <c r="E27" s="69">
        <f t="shared" si="10"/>
        <v>66.211105430991566</v>
      </c>
      <c r="F27" s="69">
        <f t="shared" si="10"/>
        <v>70.845409699290826</v>
      </c>
      <c r="G27" s="69">
        <f t="shared" si="10"/>
        <v>69.897601020260367</v>
      </c>
      <c r="H27" s="69">
        <f t="shared" si="10"/>
        <v>70.838317140569103</v>
      </c>
      <c r="I27" s="69">
        <f t="shared" si="10"/>
        <v>66.666300151573523</v>
      </c>
      <c r="J27" s="69">
        <f t="shared" si="10"/>
        <v>69.554982696089098</v>
      </c>
      <c r="K27" s="69">
        <f t="shared" si="10"/>
        <v>70.20047464489997</v>
      </c>
      <c r="L27" s="69">
        <f t="shared" si="10"/>
        <v>71.135168562389623</v>
      </c>
      <c r="M27" s="69">
        <f t="shared" si="10"/>
        <v>67.377803487467503</v>
      </c>
      <c r="N27" s="69">
        <f t="shared" si="10"/>
        <v>68.928264151730161</v>
      </c>
      <c r="O27" s="69">
        <f t="shared" si="10"/>
        <v>65.161202255049062</v>
      </c>
      <c r="P27" s="69">
        <f t="shared" si="10"/>
        <v>65.182536933318943</v>
      </c>
      <c r="Q27" s="69">
        <f t="shared" si="10"/>
        <v>56.400883401513084</v>
      </c>
      <c r="R27" s="69">
        <f t="shared" ref="R27:V27" si="11">SUM(R28:R32)</f>
        <v>57.403567182522089</v>
      </c>
      <c r="S27" s="69">
        <f t="shared" si="11"/>
        <v>56.93346726234158</v>
      </c>
      <c r="T27" s="69">
        <f t="shared" si="11"/>
        <v>56.615346167753991</v>
      </c>
      <c r="U27" s="69">
        <f t="shared" si="11"/>
        <v>53.237179417945107</v>
      </c>
      <c r="V27" s="69">
        <f t="shared" si="11"/>
        <v>53.24074244205881</v>
      </c>
      <c r="W27" s="69">
        <f t="shared" ref="W27" si="12">SUM(W28:W32)</f>
        <v>54.626124028804696</v>
      </c>
      <c r="DA27" s="88" t="s">
        <v>248</v>
      </c>
    </row>
    <row r="28" spans="1:105" ht="12" customHeight="1" x14ac:dyDescent="0.25">
      <c r="A28" s="28" t="s">
        <v>51</v>
      </c>
      <c r="B28" s="72">
        <v>2.3547713711885637E-3</v>
      </c>
      <c r="C28" s="72">
        <v>5.7812809096996209E-3</v>
      </c>
      <c r="D28" s="72">
        <v>4.0666053080580774E-3</v>
      </c>
      <c r="E28" s="72">
        <v>3.5078704808992668E-3</v>
      </c>
      <c r="F28" s="72">
        <v>3.6745451588770235E-3</v>
      </c>
      <c r="G28" s="72">
        <v>4.0359504282788021E-3</v>
      </c>
      <c r="H28" s="72">
        <v>3.3968718822093126E-3</v>
      </c>
      <c r="I28" s="72">
        <v>3.3891378544374444E-3</v>
      </c>
      <c r="J28" s="72">
        <v>3.2836724361574306E-3</v>
      </c>
      <c r="K28" s="72">
        <v>3.4024423763974964E-3</v>
      </c>
      <c r="L28" s="72">
        <v>5.6367631604089035E-3</v>
      </c>
      <c r="M28" s="72">
        <v>5.0157638291774146E-3</v>
      </c>
      <c r="N28" s="72">
        <v>3.1288812458201967E-3</v>
      </c>
      <c r="O28" s="72">
        <v>2.8661507595299511E-3</v>
      </c>
      <c r="P28" s="72">
        <v>2.8900353491927008E-3</v>
      </c>
      <c r="Q28" s="72">
        <v>2.8661507595299511E-3</v>
      </c>
      <c r="R28" s="72">
        <v>2.842266169867201E-3</v>
      </c>
      <c r="S28" s="72">
        <v>2.2929206076239611E-3</v>
      </c>
      <c r="T28" s="72">
        <v>1.7435750453807203E-3</v>
      </c>
      <c r="U28" s="72">
        <v>1.17034489347473E-3</v>
      </c>
      <c r="V28" s="72">
        <v>6.3497409033720089E-4</v>
      </c>
      <c r="W28" s="72">
        <v>5.7323015190599038E-4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24.566245218971783</v>
      </c>
      <c r="C29" s="72">
        <v>23.528519362627893</v>
      </c>
      <c r="D29" s="72">
        <v>23.798469793938963</v>
      </c>
      <c r="E29" s="72">
        <v>23.592835917904306</v>
      </c>
      <c r="F29" s="72">
        <v>24.652753469565674</v>
      </c>
      <c r="G29" s="72">
        <v>25.295707219607916</v>
      </c>
      <c r="H29" s="72">
        <v>25.19151307375817</v>
      </c>
      <c r="I29" s="72">
        <v>21.433786652833675</v>
      </c>
      <c r="J29" s="72">
        <v>20.398857424524515</v>
      </c>
      <c r="K29" s="72">
        <v>18.647508566945714</v>
      </c>
      <c r="L29" s="72">
        <v>19.202330180567497</v>
      </c>
      <c r="M29" s="72">
        <v>19.202330180567497</v>
      </c>
      <c r="N29" s="72">
        <v>19.202330180567497</v>
      </c>
      <c r="O29" s="72">
        <v>19.202330180567497</v>
      </c>
      <c r="P29" s="72">
        <v>21.123215821152193</v>
      </c>
      <c r="Q29" s="72">
        <v>16.322089423903698</v>
      </c>
      <c r="R29" s="72">
        <v>16.322089423903698</v>
      </c>
      <c r="S29" s="72">
        <v>16.736504729148752</v>
      </c>
      <c r="T29" s="72">
        <v>14.314187446259673</v>
      </c>
      <c r="U29" s="72">
        <v>13.101397248495273</v>
      </c>
      <c r="V29" s="72">
        <v>13.831246775580397</v>
      </c>
      <c r="W29" s="72">
        <v>14.509974204643164</v>
      </c>
      <c r="DA29" s="89" t="s">
        <v>384</v>
      </c>
    </row>
    <row r="30" spans="1:105" ht="12" customHeight="1" x14ac:dyDescent="0.25">
      <c r="A30" s="28" t="s">
        <v>192</v>
      </c>
      <c r="B30" s="72">
        <v>2.5020950061511877</v>
      </c>
      <c r="C30" s="72">
        <v>2.6770040718753019</v>
      </c>
      <c r="D30" s="72">
        <v>3.2719598648913126</v>
      </c>
      <c r="E30" s="72">
        <v>3.6973318293102357</v>
      </c>
      <c r="F30" s="72">
        <v>4.3279724573243827</v>
      </c>
      <c r="G30" s="72">
        <v>4.5796535502668485</v>
      </c>
      <c r="H30" s="72">
        <v>4.958866978426129</v>
      </c>
      <c r="I30" s="72">
        <v>5.0725482342778099</v>
      </c>
      <c r="J30" s="72">
        <v>5.5550265108254395</v>
      </c>
      <c r="K30" s="72">
        <v>4.7769229763264729</v>
      </c>
      <c r="L30" s="72">
        <v>6.549447416070751</v>
      </c>
      <c r="M30" s="72">
        <v>5.530392676657458</v>
      </c>
      <c r="N30" s="72">
        <v>5.3838840598108417</v>
      </c>
      <c r="O30" s="72">
        <v>5.3121859392755608</v>
      </c>
      <c r="P30" s="72">
        <v>5.4477564180874607</v>
      </c>
      <c r="Q30" s="72">
        <v>5.2904726798387181</v>
      </c>
      <c r="R30" s="72">
        <v>5.6777805256202356</v>
      </c>
      <c r="S30" s="72">
        <v>5.6108262225562395</v>
      </c>
      <c r="T30" s="72">
        <v>5.8685041863968337</v>
      </c>
      <c r="U30" s="72">
        <v>5.3614053774522414</v>
      </c>
      <c r="V30" s="72">
        <v>5.7367807013588203</v>
      </c>
      <c r="W30" s="72">
        <v>5.7068879023324453</v>
      </c>
      <c r="DA30" s="89" t="s">
        <v>385</v>
      </c>
    </row>
    <row r="31" spans="1:105" ht="12" customHeight="1" x14ac:dyDescent="0.25">
      <c r="A31" s="28" t="s">
        <v>207</v>
      </c>
      <c r="B31" s="72">
        <v>25.151621987885562</v>
      </c>
      <c r="C31" s="72">
        <v>25.249380618423807</v>
      </c>
      <c r="D31" s="72">
        <v>27.859595219511661</v>
      </c>
      <c r="E31" s="72">
        <v>31.026857299077893</v>
      </c>
      <c r="F31" s="72">
        <v>33.986122344948924</v>
      </c>
      <c r="G31" s="72">
        <v>31.380301971951749</v>
      </c>
      <c r="H31" s="72">
        <v>29.707163393677174</v>
      </c>
      <c r="I31" s="72">
        <v>28.901387130086263</v>
      </c>
      <c r="J31" s="72">
        <v>27.804948162367932</v>
      </c>
      <c r="K31" s="72">
        <v>32.108806723720875</v>
      </c>
      <c r="L31" s="72">
        <v>29.770636285468612</v>
      </c>
      <c r="M31" s="72">
        <v>31.043923760389795</v>
      </c>
      <c r="N31" s="72">
        <v>33.043374414827554</v>
      </c>
      <c r="O31" s="72">
        <v>28.688616604566732</v>
      </c>
      <c r="P31" s="72">
        <v>28.194707174930731</v>
      </c>
      <c r="Q31" s="72">
        <v>22.767602942581448</v>
      </c>
      <c r="R31" s="72">
        <v>22.373674405273711</v>
      </c>
      <c r="S31" s="72">
        <v>25.103874080443298</v>
      </c>
      <c r="T31" s="72">
        <v>26.639820387885734</v>
      </c>
      <c r="U31" s="72">
        <v>25.333524410050632</v>
      </c>
      <c r="V31" s="72">
        <v>22.497707079392374</v>
      </c>
      <c r="W31" s="72">
        <v>22.935678800038218</v>
      </c>
      <c r="DA31" s="89" t="s">
        <v>386</v>
      </c>
    </row>
    <row r="32" spans="1:105" ht="12" customHeight="1" x14ac:dyDescent="0.25">
      <c r="A32" s="32" t="s">
        <v>53</v>
      </c>
      <c r="B32" s="77">
        <v>4.3762936205261482</v>
      </c>
      <c r="C32" s="77">
        <v>5.2473024439545028</v>
      </c>
      <c r="D32" s="77">
        <v>6.6613924715880088</v>
      </c>
      <c r="E32" s="77">
        <v>7.8905725142182384</v>
      </c>
      <c r="F32" s="77">
        <v>7.8748868822929765</v>
      </c>
      <c r="G32" s="77">
        <v>8.6379023280055804</v>
      </c>
      <c r="H32" s="77">
        <v>10.977376822825413</v>
      </c>
      <c r="I32" s="77">
        <v>11.255188996521348</v>
      </c>
      <c r="J32" s="77">
        <v>15.792866925935051</v>
      </c>
      <c r="K32" s="77">
        <v>14.663833935530519</v>
      </c>
      <c r="L32" s="77">
        <v>15.607117917122345</v>
      </c>
      <c r="M32" s="77">
        <v>11.59614110602358</v>
      </c>
      <c r="N32" s="77">
        <v>11.29554661527844</v>
      </c>
      <c r="O32" s="77">
        <v>11.955203379879734</v>
      </c>
      <c r="P32" s="77">
        <v>10.413967483799368</v>
      </c>
      <c r="Q32" s="77">
        <v>12.017852204429687</v>
      </c>
      <c r="R32" s="77">
        <v>13.02718056155458</v>
      </c>
      <c r="S32" s="77">
        <v>9.4799693095856661</v>
      </c>
      <c r="T32" s="77">
        <v>9.7910905721663681</v>
      </c>
      <c r="U32" s="77">
        <v>9.4396820370534869</v>
      </c>
      <c r="V32" s="77">
        <v>11.174372911636887</v>
      </c>
      <c r="W32" s="77">
        <v>11.473009891638966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700.9152916517786</v>
      </c>
      <c r="C3" s="65">
        <f t="shared" si="0"/>
        <v>771.41770579252989</v>
      </c>
      <c r="D3" s="65">
        <f t="shared" si="0"/>
        <v>772.93115122362883</v>
      </c>
      <c r="E3" s="65">
        <f t="shared" si="0"/>
        <v>816.78222921174552</v>
      </c>
      <c r="F3" s="65">
        <f t="shared" si="0"/>
        <v>802.84502708797118</v>
      </c>
      <c r="G3" s="65">
        <f t="shared" si="0"/>
        <v>830.3885059883122</v>
      </c>
      <c r="H3" s="65">
        <f t="shared" si="0"/>
        <v>824.65905810875518</v>
      </c>
      <c r="I3" s="65">
        <f t="shared" si="0"/>
        <v>820.72343829678289</v>
      </c>
      <c r="J3" s="65">
        <f t="shared" si="0"/>
        <v>828.01051512481354</v>
      </c>
      <c r="K3" s="65">
        <f t="shared" si="0"/>
        <v>885.1604064713066</v>
      </c>
      <c r="L3" s="65">
        <f t="shared" si="0"/>
        <v>828.65727253811349</v>
      </c>
      <c r="M3" s="65">
        <f t="shared" si="0"/>
        <v>797.39398183440835</v>
      </c>
      <c r="N3" s="65">
        <f t="shared" si="0"/>
        <v>850.76280234200942</v>
      </c>
      <c r="O3" s="65">
        <f t="shared" si="0"/>
        <v>798.99554074326761</v>
      </c>
      <c r="P3" s="65">
        <f t="shared" si="0"/>
        <v>782.30613305609234</v>
      </c>
      <c r="Q3" s="65">
        <f t="shared" si="0"/>
        <v>702.57535365239494</v>
      </c>
      <c r="R3" s="65">
        <f t="shared" ref="R3:V3" si="1">SUM(R4,R15,R17,R27)</f>
        <v>740.32874533166012</v>
      </c>
      <c r="S3" s="65">
        <f t="shared" si="1"/>
        <v>784.78939140332636</v>
      </c>
      <c r="T3" s="65">
        <f t="shared" si="1"/>
        <v>820.78455440835819</v>
      </c>
      <c r="U3" s="65">
        <f t="shared" si="1"/>
        <v>802.58049512380057</v>
      </c>
      <c r="V3" s="65">
        <f t="shared" si="1"/>
        <v>759.07394747223407</v>
      </c>
      <c r="W3" s="65">
        <f t="shared" ref="W3" si="2">SUM(W4,W15,W17,W27)</f>
        <v>840.27287058012485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563.22136234320419</v>
      </c>
      <c r="C4" s="69">
        <f t="shared" si="3"/>
        <v>631.80712889381687</v>
      </c>
      <c r="D4" s="69">
        <f t="shared" si="3"/>
        <v>628.53430568995918</v>
      </c>
      <c r="E4" s="69">
        <f t="shared" si="3"/>
        <v>667.07998384229541</v>
      </c>
      <c r="F4" s="69">
        <f t="shared" si="3"/>
        <v>654.66003182892405</v>
      </c>
      <c r="G4" s="69">
        <f t="shared" si="3"/>
        <v>675.04426827900318</v>
      </c>
      <c r="H4" s="69">
        <f t="shared" si="3"/>
        <v>665.94757400032825</v>
      </c>
      <c r="I4" s="69">
        <f t="shared" si="3"/>
        <v>663.22332536387944</v>
      </c>
      <c r="J4" s="69">
        <f t="shared" si="3"/>
        <v>657.32106333521745</v>
      </c>
      <c r="K4" s="69">
        <f t="shared" si="3"/>
        <v>714.06508154937546</v>
      </c>
      <c r="L4" s="69">
        <f t="shared" si="3"/>
        <v>649.34293520184917</v>
      </c>
      <c r="M4" s="69">
        <f t="shared" si="3"/>
        <v>626.81929850938229</v>
      </c>
      <c r="N4" s="69">
        <f t="shared" si="3"/>
        <v>671.60416750642901</v>
      </c>
      <c r="O4" s="69">
        <f t="shared" si="3"/>
        <v>625.48510972809174</v>
      </c>
      <c r="P4" s="69">
        <f t="shared" si="3"/>
        <v>615.30205873709679</v>
      </c>
      <c r="Q4" s="69">
        <f t="shared" si="3"/>
        <v>543.69877282740129</v>
      </c>
      <c r="R4" s="69">
        <f t="shared" ref="R4:V4" si="4">SUM(R5:R14)</f>
        <v>570.95386630903909</v>
      </c>
      <c r="S4" s="69">
        <f t="shared" si="4"/>
        <v>620.07789432763536</v>
      </c>
      <c r="T4" s="69">
        <f t="shared" si="4"/>
        <v>649.76830488481266</v>
      </c>
      <c r="U4" s="69">
        <f t="shared" si="4"/>
        <v>636.52116407173605</v>
      </c>
      <c r="V4" s="69">
        <f t="shared" si="4"/>
        <v>590.43173032900563</v>
      </c>
      <c r="W4" s="69">
        <f t="shared" ref="W4" si="5">SUM(W5:W14)</f>
        <v>655.25120802315439</v>
      </c>
      <c r="DA4" s="88" t="s">
        <v>390</v>
      </c>
    </row>
    <row r="5" spans="1:105" ht="12" customHeight="1" x14ac:dyDescent="0.25">
      <c r="A5" s="28" t="s">
        <v>51</v>
      </c>
      <c r="B5" s="72">
        <v>6.5563491341347993</v>
      </c>
      <c r="C5" s="72">
        <v>17.003020910098947</v>
      </c>
      <c r="D5" s="72">
        <v>10.813436677746191</v>
      </c>
      <c r="E5" s="72">
        <v>9.9733343780277277</v>
      </c>
      <c r="F5" s="72">
        <v>9.941522381407891</v>
      </c>
      <c r="G5" s="72">
        <v>11.999215161878791</v>
      </c>
      <c r="H5" s="72">
        <v>10.347398901719901</v>
      </c>
      <c r="I5" s="72">
        <v>10.382574560004313</v>
      </c>
      <c r="J5" s="72">
        <v>10.481415454649616</v>
      </c>
      <c r="K5" s="72">
        <v>10.618874261816842</v>
      </c>
      <c r="L5" s="72">
        <v>14.068931156488244</v>
      </c>
      <c r="M5" s="72">
        <v>13.356870425675362</v>
      </c>
      <c r="N5" s="72">
        <v>7.9166882826296794</v>
      </c>
      <c r="O5" s="72">
        <v>7.3066454478512295</v>
      </c>
      <c r="P5" s="72">
        <v>7.3849487952899171</v>
      </c>
      <c r="Q5" s="72">
        <v>6.9292309849486209</v>
      </c>
      <c r="R5" s="72">
        <v>6.8290313549245099</v>
      </c>
      <c r="S5" s="72">
        <v>5.7974681269750103</v>
      </c>
      <c r="T5" s="72">
        <v>3.8980647654937415</v>
      </c>
      <c r="U5" s="72">
        <v>2.7663170549925655</v>
      </c>
      <c r="V5" s="72">
        <v>0.76221475954009654</v>
      </c>
      <c r="W5" s="72">
        <v>0.73726441855468583</v>
      </c>
      <c r="DA5" s="89" t="s">
        <v>391</v>
      </c>
    </row>
    <row r="6" spans="1:105" ht="12" customHeight="1" x14ac:dyDescent="0.25">
      <c r="A6" s="28" t="s">
        <v>74</v>
      </c>
      <c r="B6" s="72">
        <v>1.3671280215082235</v>
      </c>
      <c r="C6" s="72">
        <v>1.3910436253901077</v>
      </c>
      <c r="D6" s="72">
        <v>1.2820198010281216</v>
      </c>
      <c r="E6" s="72">
        <v>1.3700967775388795</v>
      </c>
      <c r="F6" s="72">
        <v>1.372530888211561</v>
      </c>
      <c r="G6" s="72">
        <v>1.5590100257823254</v>
      </c>
      <c r="H6" s="72">
        <v>1.5983469803238941</v>
      </c>
      <c r="I6" s="72">
        <v>1.371897524560528</v>
      </c>
      <c r="J6" s="72">
        <v>1.3573612358868137</v>
      </c>
      <c r="K6" s="72">
        <v>1.2108960812007621</v>
      </c>
      <c r="L6" s="72">
        <v>1.0023350924161953</v>
      </c>
      <c r="M6" s="72">
        <v>1.0311935099243137</v>
      </c>
      <c r="N6" s="72">
        <v>1.0716543106434786</v>
      </c>
      <c r="O6" s="72">
        <v>1.113118381689667</v>
      </c>
      <c r="P6" s="72">
        <v>1.2361119891861303</v>
      </c>
      <c r="Q6" s="72">
        <v>0.96925560480983231</v>
      </c>
      <c r="R6" s="72">
        <v>0.98252669040668827</v>
      </c>
      <c r="S6" s="72">
        <v>1.0212629200572345</v>
      </c>
      <c r="T6" s="72">
        <v>0.88566306743308154</v>
      </c>
      <c r="U6" s="72">
        <v>0.82595064727917988</v>
      </c>
      <c r="V6" s="72">
        <v>0.89387540860898473</v>
      </c>
      <c r="W6" s="72">
        <v>0.95868983071861757</v>
      </c>
      <c r="DA6" s="89" t="s">
        <v>392</v>
      </c>
    </row>
    <row r="7" spans="1:105" ht="12" customHeight="1" x14ac:dyDescent="0.25">
      <c r="A7" s="28" t="s">
        <v>205</v>
      </c>
      <c r="B7" s="72">
        <v>2.3342607734176908</v>
      </c>
      <c r="C7" s="72">
        <v>2.7845635973289866</v>
      </c>
      <c r="D7" s="72">
        <v>2.7917112095019996</v>
      </c>
      <c r="E7" s="72">
        <v>2.4273289829331666</v>
      </c>
      <c r="F7" s="72">
        <v>2.4779623886590816</v>
      </c>
      <c r="G7" s="72">
        <v>3.387975877484672</v>
      </c>
      <c r="H7" s="72">
        <v>3.8858217179706966</v>
      </c>
      <c r="I7" s="72">
        <v>3.9939256522188096</v>
      </c>
      <c r="J7" s="72">
        <v>4.0595676094686644</v>
      </c>
      <c r="K7" s="72">
        <v>12.043061161515183</v>
      </c>
      <c r="L7" s="72">
        <v>14.234649506247601</v>
      </c>
      <c r="M7" s="72">
        <v>14.404864940018195</v>
      </c>
      <c r="N7" s="72">
        <v>14.542840766572095</v>
      </c>
      <c r="O7" s="72">
        <v>14.579756083481451</v>
      </c>
      <c r="P7" s="72">
        <v>14.793304021470364</v>
      </c>
      <c r="Q7" s="72">
        <v>14.275762872652225</v>
      </c>
      <c r="R7" s="72">
        <v>15.370313492280609</v>
      </c>
      <c r="S7" s="72">
        <v>17.254584814033372</v>
      </c>
      <c r="T7" s="72">
        <v>19.067445281339037</v>
      </c>
      <c r="U7" s="72">
        <v>19.450201959630981</v>
      </c>
      <c r="V7" s="72">
        <v>19.337227356448764</v>
      </c>
      <c r="W7" s="72">
        <v>19.126821985024868</v>
      </c>
      <c r="DA7" s="89" t="s">
        <v>393</v>
      </c>
    </row>
    <row r="8" spans="1:105" ht="12" customHeight="1" x14ac:dyDescent="0.25">
      <c r="A8" s="28" t="s">
        <v>192</v>
      </c>
      <c r="B8" s="72">
        <v>25.470264696917045</v>
      </c>
      <c r="C8" s="72">
        <v>29.75640263889461</v>
      </c>
      <c r="D8" s="72">
        <v>33.25129716087239</v>
      </c>
      <c r="E8" s="72">
        <v>38.06965142311401</v>
      </c>
      <c r="F8" s="72">
        <v>41.998742749405487</v>
      </c>
      <c r="G8" s="72">
        <v>45.13807222052278</v>
      </c>
      <c r="H8" s="72">
        <v>47.107014397401258</v>
      </c>
      <c r="I8" s="72">
        <v>50.786876774749899</v>
      </c>
      <c r="J8" s="72">
        <v>51.915648301823097</v>
      </c>
      <c r="K8" s="72">
        <v>49.198221102336824</v>
      </c>
      <c r="L8" s="72">
        <v>59.728731018779186</v>
      </c>
      <c r="M8" s="72">
        <v>51.483376960159035</v>
      </c>
      <c r="N8" s="72">
        <v>52.745195956403279</v>
      </c>
      <c r="O8" s="72">
        <v>50.800997726872289</v>
      </c>
      <c r="P8" s="72">
        <v>51.499494290503719</v>
      </c>
      <c r="Q8" s="72">
        <v>49.964432887038193</v>
      </c>
      <c r="R8" s="72">
        <v>55.114471152624908</v>
      </c>
      <c r="S8" s="72">
        <v>60.426616353575497</v>
      </c>
      <c r="T8" s="72">
        <v>66.289055855932958</v>
      </c>
      <c r="U8" s="72">
        <v>62.886351354702882</v>
      </c>
      <c r="V8" s="72">
        <v>62.219711976783969</v>
      </c>
      <c r="W8" s="72">
        <v>66.72189928285529</v>
      </c>
      <c r="DA8" s="89" t="s">
        <v>394</v>
      </c>
    </row>
    <row r="9" spans="1:105" ht="12" customHeight="1" x14ac:dyDescent="0.25">
      <c r="A9" s="28" t="s">
        <v>207</v>
      </c>
      <c r="B9" s="72">
        <v>243.84147226002924</v>
      </c>
      <c r="C9" s="72">
        <v>272.91114655084516</v>
      </c>
      <c r="D9" s="72">
        <v>274.33779198272202</v>
      </c>
      <c r="E9" s="72">
        <v>300.22990958192105</v>
      </c>
      <c r="F9" s="72">
        <v>310.64606636443921</v>
      </c>
      <c r="G9" s="72">
        <v>321.15109266660278</v>
      </c>
      <c r="H9" s="72">
        <v>320.0863023328701</v>
      </c>
      <c r="I9" s="72">
        <v>321.23700741577068</v>
      </c>
      <c r="J9" s="72">
        <v>330.44516012539026</v>
      </c>
      <c r="K9" s="72">
        <v>378.79346858953494</v>
      </c>
      <c r="L9" s="72">
        <v>278.05093115167779</v>
      </c>
      <c r="M9" s="72">
        <v>300.1357328745072</v>
      </c>
      <c r="N9" s="72">
        <v>332.13804528717895</v>
      </c>
      <c r="O9" s="72">
        <v>299.17675968826973</v>
      </c>
      <c r="P9" s="72">
        <v>296.09758036048436</v>
      </c>
      <c r="Q9" s="72">
        <v>241.01247284338456</v>
      </c>
      <c r="R9" s="72">
        <v>239.62235786575198</v>
      </c>
      <c r="S9" s="72">
        <v>273.94897565841831</v>
      </c>
      <c r="T9" s="72">
        <v>296.4231771859404</v>
      </c>
      <c r="U9" s="72">
        <v>287.23759164869739</v>
      </c>
      <c r="V9" s="72">
        <v>259.13945416900157</v>
      </c>
      <c r="W9" s="72">
        <v>268.074723241127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279.35829461789211</v>
      </c>
      <c r="C11" s="72">
        <v>303.1605573052218</v>
      </c>
      <c r="D11" s="72">
        <v>301.37869830153517</v>
      </c>
      <c r="E11" s="72">
        <v>310.04919933503578</v>
      </c>
      <c r="F11" s="72">
        <v>283.31314305069577</v>
      </c>
      <c r="G11" s="72">
        <v>286.75680725634697</v>
      </c>
      <c r="H11" s="72">
        <v>277.88761226107266</v>
      </c>
      <c r="I11" s="72">
        <v>270.32763476735141</v>
      </c>
      <c r="J11" s="72">
        <v>253.96362209659645</v>
      </c>
      <c r="K11" s="72">
        <v>256.57514269415276</v>
      </c>
      <c r="L11" s="72">
        <v>277.29174404454852</v>
      </c>
      <c r="M11" s="72">
        <v>241.59783960620254</v>
      </c>
      <c r="N11" s="72">
        <v>256.52404729538415</v>
      </c>
      <c r="O11" s="72">
        <v>246.30901420069364</v>
      </c>
      <c r="P11" s="72">
        <v>236.589609474057</v>
      </c>
      <c r="Q11" s="72">
        <v>224.24105428568512</v>
      </c>
      <c r="R11" s="72">
        <v>246.36671079449192</v>
      </c>
      <c r="S11" s="72">
        <v>255.4668840613767</v>
      </c>
      <c r="T11" s="72">
        <v>256.65625035222712</v>
      </c>
      <c r="U11" s="72">
        <v>256.87283929590728</v>
      </c>
      <c r="V11" s="72">
        <v>240.97393047772152</v>
      </c>
      <c r="W11" s="72">
        <v>292.20858631887393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3.3769752898620699E-2</v>
      </c>
      <c r="S12" s="72">
        <v>7.5930929157438404E-2</v>
      </c>
      <c r="T12" s="72">
        <v>0.15634879712654418</v>
      </c>
      <c r="U12" s="72">
        <v>0.24983350037548949</v>
      </c>
      <c r="V12" s="72">
        <v>0.34810541031257852</v>
      </c>
      <c r="W12" s="72">
        <v>0.43580757464600345</v>
      </c>
      <c r="DA12" s="89" t="s">
        <v>398</v>
      </c>
    </row>
    <row r="13" spans="1:105" ht="12" customHeight="1" x14ac:dyDescent="0.25">
      <c r="A13" s="73" t="s">
        <v>94</v>
      </c>
      <c r="B13" s="74">
        <v>2.1963454890961052E-2</v>
      </c>
      <c r="C13" s="74">
        <v>2.6348578578544699E-2</v>
      </c>
      <c r="D13" s="74">
        <v>2.9705798745183802E-2</v>
      </c>
      <c r="E13" s="74">
        <v>4.364469098363559E-2</v>
      </c>
      <c r="F13" s="74">
        <v>6.4802105804902768E-2</v>
      </c>
      <c r="G13" s="74">
        <v>6.5454887115047336E-2</v>
      </c>
      <c r="H13" s="74">
        <v>0.14889249890191092</v>
      </c>
      <c r="I13" s="74">
        <v>0.2895538953687522</v>
      </c>
      <c r="J13" s="74">
        <v>0.266734404506135</v>
      </c>
      <c r="K13" s="74">
        <v>0.33122146844467321</v>
      </c>
      <c r="L13" s="74">
        <v>0.33318208430590512</v>
      </c>
      <c r="M13" s="74">
        <v>0.26516110198951143</v>
      </c>
      <c r="N13" s="74">
        <v>1.8769348261992669</v>
      </c>
      <c r="O13" s="74">
        <v>1.7761055086338058</v>
      </c>
      <c r="P13" s="74">
        <v>3.3654393599578674</v>
      </c>
      <c r="Q13" s="74">
        <v>2.5010214740306687</v>
      </c>
      <c r="R13" s="74">
        <v>2.6869174014147426</v>
      </c>
      <c r="S13" s="74">
        <v>1.7911368412496971</v>
      </c>
      <c r="T13" s="74">
        <v>1.8374081484184803</v>
      </c>
      <c r="U13" s="74">
        <v>1.8117738965183197</v>
      </c>
      <c r="V13" s="74">
        <v>2.6203973552746493</v>
      </c>
      <c r="W13" s="74">
        <v>2.5552134801643271</v>
      </c>
      <c r="DA13" s="90" t="s">
        <v>399</v>
      </c>
    </row>
    <row r="14" spans="1:105" ht="12" customHeight="1" x14ac:dyDescent="0.25">
      <c r="A14" s="75" t="s">
        <v>97</v>
      </c>
      <c r="B14" s="76">
        <v>4.2716293844141751</v>
      </c>
      <c r="C14" s="76">
        <v>4.7740456874586688</v>
      </c>
      <c r="D14" s="76">
        <v>4.6496447578081099</v>
      </c>
      <c r="E14" s="76">
        <v>4.9168186727411491</v>
      </c>
      <c r="F14" s="76">
        <v>4.8452619003001409</v>
      </c>
      <c r="G14" s="76">
        <v>4.9866401832697189</v>
      </c>
      <c r="H14" s="76">
        <v>4.8861849100678079</v>
      </c>
      <c r="I14" s="76">
        <v>4.8338547738551725</v>
      </c>
      <c r="J14" s="76">
        <v>4.8315541068964727</v>
      </c>
      <c r="K14" s="76">
        <v>5.2941961903734462</v>
      </c>
      <c r="L14" s="76">
        <v>4.63243114738572</v>
      </c>
      <c r="M14" s="76">
        <v>4.544259090906122</v>
      </c>
      <c r="N14" s="76">
        <v>4.7887607814179756</v>
      </c>
      <c r="O14" s="76">
        <v>4.4227126905999414</v>
      </c>
      <c r="P14" s="76">
        <v>4.335570446147317</v>
      </c>
      <c r="Q14" s="76">
        <v>3.8055418748519982</v>
      </c>
      <c r="R14" s="76">
        <v>3.9477678042451845</v>
      </c>
      <c r="S14" s="76">
        <v>4.295034622792012</v>
      </c>
      <c r="T14" s="76">
        <v>4.554891430901308</v>
      </c>
      <c r="U14" s="76">
        <v>4.4203047136319329</v>
      </c>
      <c r="V14" s="76">
        <v>4.1368134153134601</v>
      </c>
      <c r="W14" s="76">
        <v>4.4322018911897469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9.9828586080319762E-4</v>
      </c>
      <c r="C15" s="69">
        <f t="shared" si="6"/>
        <v>1.3151199212598831E-3</v>
      </c>
      <c r="D15" s="69">
        <f t="shared" si="6"/>
        <v>1.8159737573133861E-3</v>
      </c>
      <c r="E15" s="69">
        <f t="shared" si="6"/>
        <v>2.5658358420338574E-3</v>
      </c>
      <c r="F15" s="69">
        <f t="shared" si="6"/>
        <v>3.900702847947796E-3</v>
      </c>
      <c r="G15" s="69">
        <f t="shared" si="6"/>
        <v>6.2712490153660509E-3</v>
      </c>
      <c r="H15" s="69">
        <f t="shared" si="6"/>
        <v>2.2466628547512725E-2</v>
      </c>
      <c r="I15" s="69">
        <f t="shared" si="6"/>
        <v>2.6690066077109054E-2</v>
      </c>
      <c r="J15" s="69">
        <f t="shared" si="6"/>
        <v>3.803756387373259E-2</v>
      </c>
      <c r="K15" s="69">
        <f t="shared" si="6"/>
        <v>4.8149469429633412E-2</v>
      </c>
      <c r="L15" s="69">
        <f t="shared" si="6"/>
        <v>0.13519147089785716</v>
      </c>
      <c r="M15" s="69">
        <f t="shared" si="6"/>
        <v>7.7501296797239883E-2</v>
      </c>
      <c r="N15" s="69">
        <f t="shared" si="6"/>
        <v>9.2609717957621102E-2</v>
      </c>
      <c r="O15" s="69">
        <f t="shared" si="6"/>
        <v>9.3174422465594153E-2</v>
      </c>
      <c r="P15" s="69">
        <f t="shared" si="6"/>
        <v>0.14188349607084216</v>
      </c>
      <c r="Q15" s="69">
        <f t="shared" si="6"/>
        <v>0.11395312768364807</v>
      </c>
      <c r="R15" s="69">
        <f t="shared" si="6"/>
        <v>0.12901671603597711</v>
      </c>
      <c r="S15" s="69">
        <f t="shared" si="6"/>
        <v>0.14555411026744419</v>
      </c>
      <c r="T15" s="69">
        <f t="shared" si="6"/>
        <v>0.21593921907457603</v>
      </c>
      <c r="U15" s="69">
        <f t="shared" si="6"/>
        <v>0.17248894029493386</v>
      </c>
      <c r="V15" s="69">
        <f t="shared" si="6"/>
        <v>0.19397564946416093</v>
      </c>
      <c r="W15" s="69">
        <f t="shared" si="6"/>
        <v>0.36897642401114356</v>
      </c>
      <c r="DA15" s="88" t="s">
        <v>401</v>
      </c>
    </row>
    <row r="16" spans="1:105" ht="12" customHeight="1" x14ac:dyDescent="0.25">
      <c r="A16" s="28" t="s">
        <v>91</v>
      </c>
      <c r="B16" s="72">
        <v>9.9828586080319762E-4</v>
      </c>
      <c r="C16" s="72">
        <v>1.3151199212598831E-3</v>
      </c>
      <c r="D16" s="72">
        <v>1.8159737573133861E-3</v>
      </c>
      <c r="E16" s="72">
        <v>2.5658358420338574E-3</v>
      </c>
      <c r="F16" s="72">
        <v>3.900702847947796E-3</v>
      </c>
      <c r="G16" s="72">
        <v>6.2712490153660509E-3</v>
      </c>
      <c r="H16" s="72">
        <v>2.2466628547512725E-2</v>
      </c>
      <c r="I16" s="72">
        <v>2.6690066077109054E-2</v>
      </c>
      <c r="J16" s="72">
        <v>3.803756387373259E-2</v>
      </c>
      <c r="K16" s="72">
        <v>4.8149469429633412E-2</v>
      </c>
      <c r="L16" s="72">
        <v>0.13519147089785716</v>
      </c>
      <c r="M16" s="72">
        <v>7.7501296797239883E-2</v>
      </c>
      <c r="N16" s="72">
        <v>9.2609717957621102E-2</v>
      </c>
      <c r="O16" s="72">
        <v>9.3174422465594153E-2</v>
      </c>
      <c r="P16" s="72">
        <v>0.14188349607084216</v>
      </c>
      <c r="Q16" s="72">
        <v>0.11395312768364807</v>
      </c>
      <c r="R16" s="72">
        <v>0.12901671603597711</v>
      </c>
      <c r="S16" s="72">
        <v>0.14555411026744419</v>
      </c>
      <c r="T16" s="72">
        <v>0.21593921907457603</v>
      </c>
      <c r="U16" s="72">
        <v>0.17248894029493386</v>
      </c>
      <c r="V16" s="72">
        <v>0.19397564946416093</v>
      </c>
      <c r="W16" s="72">
        <v>0.36897642401114356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104.29209371575844</v>
      </c>
      <c r="C17" s="69">
        <f t="shared" si="7"/>
        <v>105.94946765372794</v>
      </c>
      <c r="D17" s="69">
        <f t="shared" si="7"/>
        <v>107.62003775953701</v>
      </c>
      <c r="E17" s="69">
        <f t="shared" si="7"/>
        <v>109.98907229527319</v>
      </c>
      <c r="F17" s="69">
        <f t="shared" si="7"/>
        <v>105.70048306871648</v>
      </c>
      <c r="G17" s="69">
        <f t="shared" si="7"/>
        <v>113.13745247501527</v>
      </c>
      <c r="H17" s="69">
        <f t="shared" si="7"/>
        <v>115.39860860781509</v>
      </c>
      <c r="I17" s="69">
        <f t="shared" si="7"/>
        <v>116.54221344485049</v>
      </c>
      <c r="J17" s="69">
        <f t="shared" si="7"/>
        <v>127.19739336908644</v>
      </c>
      <c r="K17" s="69">
        <f t="shared" si="7"/>
        <v>127.43362450502509</v>
      </c>
      <c r="L17" s="69">
        <f t="shared" si="7"/>
        <v>134.76703498738135</v>
      </c>
      <c r="M17" s="69">
        <f t="shared" si="7"/>
        <v>128.97091790655577</v>
      </c>
      <c r="N17" s="69">
        <f t="shared" si="7"/>
        <v>136.66004912204571</v>
      </c>
      <c r="O17" s="69">
        <f t="shared" si="7"/>
        <v>132.99969856305543</v>
      </c>
      <c r="P17" s="69">
        <f t="shared" si="7"/>
        <v>126.64262095080299</v>
      </c>
      <c r="Q17" s="69">
        <f t="shared" si="7"/>
        <v>123.3358275755579</v>
      </c>
      <c r="R17" s="69">
        <f t="shared" ref="R17:V17" si="8">SUM(R18:R26)</f>
        <v>132.93596279418449</v>
      </c>
      <c r="S17" s="69">
        <f t="shared" si="8"/>
        <v>129.11698670689756</v>
      </c>
      <c r="T17" s="69">
        <f t="shared" si="8"/>
        <v>135.39400689789869</v>
      </c>
      <c r="U17" s="69">
        <f t="shared" si="8"/>
        <v>132.3651190568628</v>
      </c>
      <c r="V17" s="69">
        <f t="shared" si="8"/>
        <v>134.33724834196505</v>
      </c>
      <c r="W17" s="69">
        <f t="shared" ref="W17" si="9">SUM(W18:W26)</f>
        <v>149.44682049641958</v>
      </c>
      <c r="DA17" s="88" t="s">
        <v>403</v>
      </c>
    </row>
    <row r="18" spans="1:105" ht="12" customHeight="1" x14ac:dyDescent="0.25">
      <c r="A18" s="28" t="s">
        <v>51</v>
      </c>
      <c r="B18" s="72">
        <v>0.76871185489983163</v>
      </c>
      <c r="C18" s="72">
        <v>1.8125129609729906</v>
      </c>
      <c r="D18" s="72">
        <v>1.2415314159016244</v>
      </c>
      <c r="E18" s="72">
        <v>1.1627490025229703</v>
      </c>
      <c r="F18" s="72">
        <v>1.2519993840598187</v>
      </c>
      <c r="G18" s="72">
        <v>1.526258868626865</v>
      </c>
      <c r="H18" s="72">
        <v>1.3790818863964918</v>
      </c>
      <c r="I18" s="72">
        <v>1.4420984229422606</v>
      </c>
      <c r="J18" s="72">
        <v>1.4864757448594292</v>
      </c>
      <c r="K18" s="72">
        <v>1.4837605743356121</v>
      </c>
      <c r="L18" s="72">
        <v>2.0318543374691003</v>
      </c>
      <c r="M18" s="72">
        <v>1.5117361710406585</v>
      </c>
      <c r="N18" s="72">
        <v>1.0068307527785938</v>
      </c>
      <c r="O18" s="72">
        <v>0.97197330398768178</v>
      </c>
      <c r="P18" s="72">
        <v>0.93896958132557129</v>
      </c>
      <c r="Q18" s="72">
        <v>0.9550876090112892</v>
      </c>
      <c r="R18" s="72">
        <v>1.0152274194674555</v>
      </c>
      <c r="S18" s="72">
        <v>0.68345101579319034</v>
      </c>
      <c r="T18" s="72">
        <v>0.48774751146542605</v>
      </c>
      <c r="U18" s="72">
        <v>0.34360510461236449</v>
      </c>
      <c r="V18" s="72">
        <v>0.11711674475420453</v>
      </c>
      <c r="W18" s="72">
        <v>0.11649898011377166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0.4922856392038002</v>
      </c>
      <c r="C19" s="72">
        <v>0.45371204439028445</v>
      </c>
      <c r="D19" s="72">
        <v>0.44668685887063103</v>
      </c>
      <c r="E19" s="72">
        <v>0.48183246386742862</v>
      </c>
      <c r="F19" s="72">
        <v>0.51887415022862959</v>
      </c>
      <c r="G19" s="72">
        <v>0.59235993118300911</v>
      </c>
      <c r="H19" s="72">
        <v>0.63483426349249161</v>
      </c>
      <c r="I19" s="72">
        <v>0.5643813039369503</v>
      </c>
      <c r="J19" s="72">
        <v>0.56549198385995236</v>
      </c>
      <c r="K19" s="72">
        <v>0.49373890750896582</v>
      </c>
      <c r="L19" s="72">
        <v>0.4206423628188421</v>
      </c>
      <c r="M19" s="72">
        <v>0.422731207157864</v>
      </c>
      <c r="N19" s="72">
        <v>0.43455171381415808</v>
      </c>
      <c r="O19" s="72">
        <v>0.45063000138903042</v>
      </c>
      <c r="P19" s="72">
        <v>0.5132908176983686</v>
      </c>
      <c r="Q19" s="72">
        <v>0.40333065039827931</v>
      </c>
      <c r="R19" s="72">
        <v>0.41308310619840954</v>
      </c>
      <c r="S19" s="72">
        <v>0.44310580498624019</v>
      </c>
      <c r="T19" s="72">
        <v>0.40053209438055826</v>
      </c>
      <c r="U19" s="72">
        <v>0.38039914982139278</v>
      </c>
      <c r="V19" s="72">
        <v>0.42524476356043867</v>
      </c>
      <c r="W19" s="72">
        <v>0.46357656202498604</v>
      </c>
      <c r="DA19" s="89" t="s">
        <v>405</v>
      </c>
    </row>
    <row r="20" spans="1:105" ht="12" customHeight="1" x14ac:dyDescent="0.25">
      <c r="A20" s="28" t="s">
        <v>205</v>
      </c>
      <c r="B20" s="72">
        <v>0.42647836799340599</v>
      </c>
      <c r="C20" s="72">
        <v>0.46064230711077608</v>
      </c>
      <c r="D20" s="72">
        <v>0.47155929314797773</v>
      </c>
      <c r="E20" s="72">
        <v>0.39508569230222851</v>
      </c>
      <c r="F20" s="72">
        <v>0.39547648488769899</v>
      </c>
      <c r="G20" s="72">
        <v>0.56204332682873626</v>
      </c>
      <c r="H20" s="72">
        <v>0.66606648029624904</v>
      </c>
      <c r="I20" s="72">
        <v>0.69453774662526657</v>
      </c>
      <c r="J20" s="72">
        <v>0.77718091030357839</v>
      </c>
      <c r="K20" s="72">
        <v>2.127635584743655</v>
      </c>
      <c r="L20" s="72">
        <v>2.9120807441764098</v>
      </c>
      <c r="M20" s="72">
        <v>2.9380877194149773</v>
      </c>
      <c r="N20" s="72">
        <v>2.9346751980102983</v>
      </c>
      <c r="O20" s="72">
        <v>3.0776655796780843</v>
      </c>
      <c r="P20" s="72">
        <v>3.0234584469188674</v>
      </c>
      <c r="Q20" s="72">
        <v>3.217418926190506</v>
      </c>
      <c r="R20" s="72">
        <v>3.5441999740703918</v>
      </c>
      <c r="S20" s="72">
        <v>3.5760080938159549</v>
      </c>
      <c r="T20" s="72">
        <v>3.9485498458887491</v>
      </c>
      <c r="U20" s="72">
        <v>4.0003507000554777</v>
      </c>
      <c r="V20" s="72">
        <v>4.3094619094589195</v>
      </c>
      <c r="W20" s="72">
        <v>4.3024375558348531</v>
      </c>
      <c r="DA20" s="89" t="s">
        <v>406</v>
      </c>
    </row>
    <row r="21" spans="1:105" ht="12" customHeight="1" x14ac:dyDescent="0.25">
      <c r="A21" s="28" t="s">
        <v>192</v>
      </c>
      <c r="B21" s="72">
        <v>4.6553158570263404</v>
      </c>
      <c r="C21" s="72">
        <v>4.9230809739664307</v>
      </c>
      <c r="D21" s="72">
        <v>5.61599372719005</v>
      </c>
      <c r="E21" s="72">
        <v>6.1957033982333369</v>
      </c>
      <c r="F21" s="72">
        <v>6.7031406321328948</v>
      </c>
      <c r="G21" s="72">
        <v>7.4837457416643911</v>
      </c>
      <c r="H21" s="72">
        <v>8.0739137579242168</v>
      </c>
      <c r="I21" s="72">
        <v>8.8277271874686249</v>
      </c>
      <c r="J21" s="72">
        <v>9.944281550474372</v>
      </c>
      <c r="K21" s="72">
        <v>8.6986320748074952</v>
      </c>
      <c r="L21" s="72">
        <v>11.151849345687937</v>
      </c>
      <c r="M21" s="72">
        <v>10.514887765329524</v>
      </c>
      <c r="N21" s="72">
        <v>10.65314515435526</v>
      </c>
      <c r="O21" s="72">
        <v>10.725601401145857</v>
      </c>
      <c r="P21" s="72">
        <v>10.530012492695356</v>
      </c>
      <c r="Q21" s="72">
        <v>11.266561809750504</v>
      </c>
      <c r="R21" s="72">
        <v>12.710076279947181</v>
      </c>
      <c r="S21" s="72">
        <v>12.52278969783999</v>
      </c>
      <c r="T21" s="72">
        <v>13.7448869793116</v>
      </c>
      <c r="U21" s="72">
        <v>13.006477537322038</v>
      </c>
      <c r="V21" s="72">
        <v>13.962290725303463</v>
      </c>
      <c r="W21" s="72">
        <v>15.009956583659735</v>
      </c>
      <c r="DA21" s="89" t="s">
        <v>407</v>
      </c>
    </row>
    <row r="22" spans="1:105" ht="12" customHeight="1" x14ac:dyDescent="0.25">
      <c r="A22" s="28" t="s">
        <v>207</v>
      </c>
      <c r="B22" s="72">
        <v>42.572913636594954</v>
      </c>
      <c r="C22" s="72">
        <v>42.8989146303879</v>
      </c>
      <c r="D22" s="72">
        <v>42.070487166788595</v>
      </c>
      <c r="E22" s="72">
        <v>41.981056669680186</v>
      </c>
      <c r="F22" s="72">
        <v>41.806011763719532</v>
      </c>
      <c r="G22" s="72">
        <v>43.330099329427291</v>
      </c>
      <c r="H22" s="72">
        <v>39.881214075576942</v>
      </c>
      <c r="I22" s="72">
        <v>39.254032660987846</v>
      </c>
      <c r="J22" s="72">
        <v>37.781416265014911</v>
      </c>
      <c r="K22" s="72">
        <v>44.347812280158955</v>
      </c>
      <c r="L22" s="72">
        <v>44.013131619233462</v>
      </c>
      <c r="M22" s="72">
        <v>48.604726060331537</v>
      </c>
      <c r="N22" s="72">
        <v>54.58131758909142</v>
      </c>
      <c r="O22" s="72">
        <v>49.360885932739322</v>
      </c>
      <c r="P22" s="72">
        <v>48.830855743697406</v>
      </c>
      <c r="Q22" s="72">
        <v>39.811909685412843</v>
      </c>
      <c r="R22" s="72">
        <v>39.604614697939695</v>
      </c>
      <c r="S22" s="72">
        <v>45.365751997022329</v>
      </c>
      <c r="T22" s="72">
        <v>49.25097551326806</v>
      </c>
      <c r="U22" s="72">
        <v>47.684001564188918</v>
      </c>
      <c r="V22" s="72">
        <v>42.98341130165052</v>
      </c>
      <c r="W22" s="72">
        <v>44.386565897587104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49.496887430785698</v>
      </c>
      <c r="C24" s="72">
        <v>48.612393122417934</v>
      </c>
      <c r="D24" s="72">
        <v>49.330931028769569</v>
      </c>
      <c r="E24" s="72">
        <v>48.894841856256029</v>
      </c>
      <c r="F24" s="72">
        <v>43.809318431661183</v>
      </c>
      <c r="G24" s="72">
        <v>46.058905789564164</v>
      </c>
      <c r="H24" s="72">
        <v>46.125971383384268</v>
      </c>
      <c r="I24" s="72">
        <v>45.502106253265161</v>
      </c>
      <c r="J24" s="72">
        <v>47.098942053449065</v>
      </c>
      <c r="K24" s="72">
        <v>43.914240509704207</v>
      </c>
      <c r="L24" s="72">
        <v>51.118045488463821</v>
      </c>
      <c r="M24" s="72">
        <v>47.764397962384209</v>
      </c>
      <c r="N24" s="72">
        <v>50.161117251360324</v>
      </c>
      <c r="O24" s="72">
        <v>50.358520758934731</v>
      </c>
      <c r="P24" s="72">
        <v>46.812055035327909</v>
      </c>
      <c r="Q24" s="72">
        <v>48.895919773905227</v>
      </c>
      <c r="R24" s="72">
        <v>54.921464376770928</v>
      </c>
      <c r="S24" s="72">
        <v>51.172278287716871</v>
      </c>
      <c r="T24" s="72">
        <v>51.452856561879322</v>
      </c>
      <c r="U24" s="72">
        <v>51.297596852087082</v>
      </c>
      <c r="V24" s="72">
        <v>52.338904934216572</v>
      </c>
      <c r="W24" s="72">
        <v>63.667280870417727</v>
      </c>
      <c r="DA24" s="89" t="s">
        <v>410</v>
      </c>
    </row>
    <row r="25" spans="1:105" ht="12" customHeight="1" x14ac:dyDescent="0.25">
      <c r="A25" s="73" t="s">
        <v>53</v>
      </c>
      <c r="B25" s="74">
        <v>5.879500929254406</v>
      </c>
      <c r="C25" s="74">
        <v>6.7882116144816074</v>
      </c>
      <c r="D25" s="74">
        <v>8.4428482688685662</v>
      </c>
      <c r="E25" s="74">
        <v>10.877803212411017</v>
      </c>
      <c r="F25" s="74">
        <v>11.215662222026721</v>
      </c>
      <c r="G25" s="74">
        <v>13.584039487720819</v>
      </c>
      <c r="H25" s="74">
        <v>18.637526760744436</v>
      </c>
      <c r="I25" s="74">
        <v>20.257329869624392</v>
      </c>
      <c r="J25" s="74">
        <v>29.543604861125132</v>
      </c>
      <c r="K25" s="74">
        <v>26.367804573766204</v>
      </c>
      <c r="L25" s="74">
        <v>23.119431089531798</v>
      </c>
      <c r="M25" s="74">
        <v>17.214351020896991</v>
      </c>
      <c r="N25" s="74">
        <v>16.888411462635666</v>
      </c>
      <c r="O25" s="74">
        <v>18.054421585180744</v>
      </c>
      <c r="P25" s="74">
        <v>15.99397883313951</v>
      </c>
      <c r="Q25" s="74">
        <v>18.785599120889248</v>
      </c>
      <c r="R25" s="74">
        <v>20.727296939790431</v>
      </c>
      <c r="S25" s="74">
        <v>15.353601809722999</v>
      </c>
      <c r="T25" s="74">
        <v>16.108458391704957</v>
      </c>
      <c r="U25" s="74">
        <v>15.652688148775539</v>
      </c>
      <c r="V25" s="74">
        <v>20.200817963020924</v>
      </c>
      <c r="W25" s="74">
        <v>21.500504046781394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33.400837306955118</v>
      </c>
      <c r="C27" s="69">
        <f t="shared" si="10"/>
        <v>33.659794125063847</v>
      </c>
      <c r="D27" s="69">
        <f t="shared" si="10"/>
        <v>36.774991800375389</v>
      </c>
      <c r="E27" s="69">
        <f t="shared" si="10"/>
        <v>39.710607238334923</v>
      </c>
      <c r="F27" s="69">
        <f t="shared" si="10"/>
        <v>42.48061148748269</v>
      </c>
      <c r="G27" s="69">
        <f t="shared" si="10"/>
        <v>42.200513985278384</v>
      </c>
      <c r="H27" s="69">
        <f t="shared" si="10"/>
        <v>43.290408872064368</v>
      </c>
      <c r="I27" s="69">
        <f t="shared" si="10"/>
        <v>40.931209421975822</v>
      </c>
      <c r="J27" s="69">
        <f t="shared" si="10"/>
        <v>43.454020856635957</v>
      </c>
      <c r="K27" s="69">
        <f t="shared" si="10"/>
        <v>43.613550947476341</v>
      </c>
      <c r="L27" s="69">
        <f t="shared" si="10"/>
        <v>44.412110877985128</v>
      </c>
      <c r="M27" s="69">
        <f t="shared" si="10"/>
        <v>41.526264121673044</v>
      </c>
      <c r="N27" s="69">
        <f t="shared" si="10"/>
        <v>42.405975995576974</v>
      </c>
      <c r="O27" s="69">
        <f t="shared" si="10"/>
        <v>40.417558029654842</v>
      </c>
      <c r="P27" s="69">
        <f t="shared" si="10"/>
        <v>40.219569872121752</v>
      </c>
      <c r="Q27" s="69">
        <f t="shared" si="10"/>
        <v>35.426800121752052</v>
      </c>
      <c r="R27" s="69">
        <f t="shared" ref="R27:V27" si="11">SUM(R28:R32)</f>
        <v>36.309899512400698</v>
      </c>
      <c r="S27" s="69">
        <f t="shared" si="11"/>
        <v>35.44895625852601</v>
      </c>
      <c r="T27" s="69">
        <f t="shared" si="11"/>
        <v>35.40630340657232</v>
      </c>
      <c r="U27" s="69">
        <f t="shared" si="11"/>
        <v>33.521723054906879</v>
      </c>
      <c r="V27" s="69">
        <f t="shared" si="11"/>
        <v>34.110993151799221</v>
      </c>
      <c r="W27" s="69">
        <f t="shared" ref="W27" si="12">SUM(W28:W32)</f>
        <v>35.205865636539698</v>
      </c>
      <c r="DA27" s="88" t="s">
        <v>413</v>
      </c>
    </row>
    <row r="28" spans="1:105" ht="12" customHeight="1" x14ac:dyDescent="0.25">
      <c r="A28" s="28" t="s">
        <v>51</v>
      </c>
      <c r="B28" s="72">
        <v>1.3522414614251955E-3</v>
      </c>
      <c r="C28" s="72">
        <v>3.3247431422304429E-3</v>
      </c>
      <c r="D28" s="72">
        <v>2.3417998276688786E-3</v>
      </c>
      <c r="E28" s="72">
        <v>2.0231780462631331E-3</v>
      </c>
      <c r="F28" s="72">
        <v>2.1228845277513992E-3</v>
      </c>
      <c r="G28" s="72">
        <v>2.3376150467247676E-3</v>
      </c>
      <c r="H28" s="72">
        <v>1.9729065701012813E-3</v>
      </c>
      <c r="I28" s="72">
        <v>1.9713076993051405E-3</v>
      </c>
      <c r="J28" s="72">
        <v>1.9108872617674499E-3</v>
      </c>
      <c r="K28" s="72">
        <v>1.9814855002361046E-3</v>
      </c>
      <c r="L28" s="72">
        <v>3.2849614917970053E-3</v>
      </c>
      <c r="M28" s="72">
        <v>2.9245769443865298E-3</v>
      </c>
      <c r="N28" s="72">
        <v>1.8254353457011461E-3</v>
      </c>
      <c r="O28" s="72">
        <v>1.6730049219183204E-3</v>
      </c>
      <c r="P28" s="72">
        <v>1.6870983625651829E-3</v>
      </c>
      <c r="Q28" s="72">
        <v>1.6732954404374398E-3</v>
      </c>
      <c r="R28" s="72">
        <v>1.6599645754550314E-3</v>
      </c>
      <c r="S28" s="72">
        <v>1.3399344278915714E-3</v>
      </c>
      <c r="T28" s="72">
        <v>1.0190739661091988E-3</v>
      </c>
      <c r="U28" s="72">
        <v>6.8475236145295357E-4</v>
      </c>
      <c r="V28" s="72">
        <v>3.7191240425426977E-4</v>
      </c>
      <c r="W28" s="72">
        <v>3.361307755303245E-4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14.434736967120893</v>
      </c>
      <c r="C29" s="72">
        <v>13.843610801530309</v>
      </c>
      <c r="D29" s="72">
        <v>14.021305007356155</v>
      </c>
      <c r="E29" s="72">
        <v>13.925282157424062</v>
      </c>
      <c r="F29" s="72">
        <v>14.585183428636745</v>
      </c>
      <c r="G29" s="72">
        <v>15.006995009682274</v>
      </c>
      <c r="H29" s="72">
        <v>14.990487441732098</v>
      </c>
      <c r="I29" s="72">
        <v>12.77264979254265</v>
      </c>
      <c r="J29" s="72">
        <v>12.160745294118303</v>
      </c>
      <c r="K29" s="72">
        <v>11.127140359562825</v>
      </c>
      <c r="L29" s="72">
        <v>11.470343262769115</v>
      </c>
      <c r="M29" s="72">
        <v>11.481742380693168</v>
      </c>
      <c r="N29" s="72">
        <v>11.49150682811678</v>
      </c>
      <c r="O29" s="72">
        <v>11.499650752846035</v>
      </c>
      <c r="P29" s="72">
        <v>12.653016473300568</v>
      </c>
      <c r="Q29" s="72">
        <v>9.7784018640699237</v>
      </c>
      <c r="R29" s="72">
        <v>9.7823964278155628</v>
      </c>
      <c r="S29" s="72">
        <v>10.045616317450371</v>
      </c>
      <c r="T29" s="72">
        <v>8.616459737405421</v>
      </c>
      <c r="U29" s="72">
        <v>7.9109292882119169</v>
      </c>
      <c r="V29" s="72">
        <v>8.3804851515434304</v>
      </c>
      <c r="W29" s="72">
        <v>8.8227739162730288</v>
      </c>
      <c r="DA29" s="89" t="s">
        <v>415</v>
      </c>
    </row>
    <row r="30" spans="1:105" ht="12" customHeight="1" x14ac:dyDescent="0.25">
      <c r="A30" s="28" t="s">
        <v>192</v>
      </c>
      <c r="B30" s="72">
        <v>1.4576187424743836</v>
      </c>
      <c r="C30" s="72">
        <v>1.5630593040612288</v>
      </c>
      <c r="D30" s="72">
        <v>1.9153038107071274</v>
      </c>
      <c r="E30" s="72">
        <v>2.1694309223872472</v>
      </c>
      <c r="F30" s="72">
        <v>2.5453833452270813</v>
      </c>
      <c r="G30" s="72">
        <v>2.6994831849845706</v>
      </c>
      <c r="H30" s="72">
        <v>2.9296522510624481</v>
      </c>
      <c r="I30" s="72">
        <v>3.000587234124144</v>
      </c>
      <c r="J30" s="72">
        <v>3.2888368875409091</v>
      </c>
      <c r="K30" s="72">
        <v>2.8314426994687869</v>
      </c>
      <c r="L30" s="72">
        <v>3.8868432524467784</v>
      </c>
      <c r="M30" s="72">
        <v>3.2854807414491303</v>
      </c>
      <c r="N30" s="72">
        <v>3.201220362426243</v>
      </c>
      <c r="O30" s="72">
        <v>3.1607796077853738</v>
      </c>
      <c r="P30" s="72">
        <v>3.2427826997467979</v>
      </c>
      <c r="Q30" s="72">
        <v>3.1501070009583128</v>
      </c>
      <c r="R30" s="72">
        <v>3.3835212079913313</v>
      </c>
      <c r="S30" s="72">
        <v>3.3494439334623456</v>
      </c>
      <c r="T30" s="72">
        <v>3.5127298802447804</v>
      </c>
      <c r="U30" s="72">
        <v>3.2200751740935436</v>
      </c>
      <c r="V30" s="72">
        <v>3.4585732656733001</v>
      </c>
      <c r="W30" s="72">
        <v>3.4562834234101367</v>
      </c>
      <c r="DA30" s="89" t="s">
        <v>416</v>
      </c>
    </row>
    <row r="31" spans="1:105" ht="12" customHeight="1" x14ac:dyDescent="0.25">
      <c r="A31" s="28" t="s">
        <v>207</v>
      </c>
      <c r="B31" s="72">
        <v>14.268917029586241</v>
      </c>
      <c r="C31" s="72">
        <v>14.348742076134521</v>
      </c>
      <c r="D31" s="72">
        <v>15.86182216617024</v>
      </c>
      <c r="E31" s="72">
        <v>17.70003299627572</v>
      </c>
      <c r="F31" s="72">
        <v>19.426034107931269</v>
      </c>
      <c r="G31" s="72">
        <v>17.971754744043398</v>
      </c>
      <c r="H31" s="72">
        <v>17.049151001018728</v>
      </c>
      <c r="I31" s="72">
        <v>16.606033305817331</v>
      </c>
      <c r="J31" s="72">
        <v>15.984782381213932</v>
      </c>
      <c r="K31" s="72">
        <v>18.472944276911313</v>
      </c>
      <c r="L31" s="72">
        <v>17.13997538794678</v>
      </c>
      <c r="M31" s="72">
        <v>17.884959088963857</v>
      </c>
      <c r="N31" s="72">
        <v>19.046097735659796</v>
      </c>
      <c r="O31" s="72">
        <v>16.541236764998835</v>
      </c>
      <c r="P31" s="72">
        <v>16.258858696642783</v>
      </c>
      <c r="Q31" s="72">
        <v>13.13119606908692</v>
      </c>
      <c r="R31" s="72">
        <v>12.910226250589044</v>
      </c>
      <c r="S31" s="72">
        <v>14.504484870527067</v>
      </c>
      <c r="T31" s="72">
        <v>15.417668803873697</v>
      </c>
      <c r="U31" s="72">
        <v>14.689016865074777</v>
      </c>
      <c r="V31" s="72">
        <v>13.069400160701237</v>
      </c>
      <c r="W31" s="72">
        <v>13.351251965928782</v>
      </c>
      <c r="DA31" s="89" t="s">
        <v>417</v>
      </c>
    </row>
    <row r="32" spans="1:105" ht="12" customHeight="1" x14ac:dyDescent="0.25">
      <c r="A32" s="32" t="s">
        <v>53</v>
      </c>
      <c r="B32" s="77">
        <v>3.2382123263121758</v>
      </c>
      <c r="C32" s="77">
        <v>3.9010572001955608</v>
      </c>
      <c r="D32" s="77">
        <v>4.9742190163141986</v>
      </c>
      <c r="E32" s="77">
        <v>5.9138379842016295</v>
      </c>
      <c r="F32" s="77">
        <v>5.9218877211598455</v>
      </c>
      <c r="G32" s="77">
        <v>6.51994343152142</v>
      </c>
      <c r="H32" s="77">
        <v>8.319145271680993</v>
      </c>
      <c r="I32" s="77">
        <v>8.5499677817923896</v>
      </c>
      <c r="J32" s="77">
        <v>12.017745406501048</v>
      </c>
      <c r="K32" s="77">
        <v>11.180042126033182</v>
      </c>
      <c r="L32" s="77">
        <v>11.911664013330661</v>
      </c>
      <c r="M32" s="77">
        <v>8.8711573336224987</v>
      </c>
      <c r="N32" s="77">
        <v>8.6653256340284539</v>
      </c>
      <c r="O32" s="77">
        <v>9.2142178991026764</v>
      </c>
      <c r="P32" s="77">
        <v>8.0632249040690382</v>
      </c>
      <c r="Q32" s="77">
        <v>9.365421892196462</v>
      </c>
      <c r="R32" s="77">
        <v>10.232095661429303</v>
      </c>
      <c r="S32" s="77">
        <v>7.548071202658333</v>
      </c>
      <c r="T32" s="77">
        <v>7.8584259110823131</v>
      </c>
      <c r="U32" s="77">
        <v>7.701016975165186</v>
      </c>
      <c r="V32" s="77">
        <v>9.2021626614770007</v>
      </c>
      <c r="W32" s="77">
        <v>9.5752202001522253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0.56408545182987357</v>
      </c>
      <c r="C3" s="66">
        <f>IF(RES_hh_tes!C3=0,"",RES_hh_tes!C3/RES_hh_fec!C3)</f>
        <v>0.56829245151971064</v>
      </c>
      <c r="D3" s="66">
        <f>IF(RES_hh_tes!D3=0,"",RES_hh_tes!D3/RES_hh_fec!D3)</f>
        <v>0.57522315953624514</v>
      </c>
      <c r="E3" s="66">
        <f>IF(RES_hh_tes!E3=0,"",RES_hh_tes!E3/RES_hh_fec!E3)</f>
        <v>0.58034413262214068</v>
      </c>
      <c r="F3" s="66">
        <f>IF(RES_hh_tes!F3=0,"",RES_hh_tes!F3/RES_hh_fec!F3)</f>
        <v>0.58269062849918452</v>
      </c>
      <c r="G3" s="66">
        <f>IF(RES_hh_tes!G3=0,"",RES_hh_tes!G3/RES_hh_fec!G3)</f>
        <v>0.5911600718194534</v>
      </c>
      <c r="H3" s="66">
        <f>IF(RES_hh_tes!H3=0,"",RES_hh_tes!H3/RES_hh_fec!H3)</f>
        <v>0.59855341836326836</v>
      </c>
      <c r="I3" s="66">
        <f>IF(RES_hh_tes!I3=0,"",RES_hh_tes!I3/RES_hh_fec!I3)</f>
        <v>0.60735675496362262</v>
      </c>
      <c r="J3" s="66">
        <f>IF(RES_hh_tes!J3=0,"",RES_hh_tes!J3/RES_hh_fec!J3)</f>
        <v>0.61632410378849289</v>
      </c>
      <c r="K3" s="66">
        <f>IF(RES_hh_tes!K3=0,"",RES_hh_tes!K3/RES_hh_fec!K3)</f>
        <v>0.62179453441696064</v>
      </c>
      <c r="L3" s="66">
        <f>IF(RES_hh_tes!L3=0,"",RES_hh_tes!L3/RES_hh_fec!L3)</f>
        <v>0.64818918586905738</v>
      </c>
      <c r="M3" s="66">
        <f>IF(RES_hh_tes!M3=0,"",RES_hh_tes!M3/RES_hh_fec!M3)</f>
        <v>0.65473645202266095</v>
      </c>
      <c r="N3" s="66">
        <f>IF(RES_hh_tes!N3=0,"",RES_hh_tes!N3/RES_hh_fec!N3)</f>
        <v>0.67103042280444591</v>
      </c>
      <c r="O3" s="66">
        <f>IF(RES_hh_tes!O3=0,"",RES_hh_tes!O3/RES_hh_fec!O3)</f>
        <v>0.68888971227399587</v>
      </c>
      <c r="P3" s="66">
        <f>IF(RES_hh_tes!P3=0,"",RES_hh_tes!P3/RES_hh_fec!P3)</f>
        <v>0.69160691802526919</v>
      </c>
      <c r="Q3" s="66">
        <f>IF(RES_hh_tes!Q3=0,"",RES_hh_tes!Q3/RES_hh_fec!Q3)</f>
        <v>0.70203283065222666</v>
      </c>
      <c r="R3" s="66">
        <f>IF(RES_hh_tes!R3=0,"",RES_hh_tes!R3/RES_hh_fec!R3)</f>
        <v>0.71221909636797964</v>
      </c>
      <c r="S3" s="66">
        <f>IF(RES_hh_tes!S3=0,"",RES_hh_tes!S3/RES_hh_fec!S3)</f>
        <v>0.71933384623207774</v>
      </c>
      <c r="T3" s="66">
        <f>IF(RES_hh_tes!T3=0,"",RES_hh_tes!T3/RES_hh_fec!T3)</f>
        <v>0.72851847991273688</v>
      </c>
      <c r="U3" s="66">
        <f>IF(RES_hh_tes!U3=0,"",RES_hh_tes!U3/RES_hh_fec!U3)</f>
        <v>0.7404964983403346</v>
      </c>
      <c r="V3" s="66">
        <f>IF(RES_hh_tes!V3=0,"",RES_hh_tes!V3/RES_hh_fec!V3)</f>
        <v>0.7512070096572202</v>
      </c>
      <c r="W3" s="66">
        <f>IF(RES_hh_tes!W3=0,"",RES_hh_tes!W3/RES_hh_fec!W3)</f>
        <v>0.76694165708868123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0.55805406777259881</v>
      </c>
      <c r="C4" s="70">
        <f>IF(RES_hh_tes!C4=0,"",RES_hh_tes!C4/RES_hh_fec!C4)</f>
        <v>0.56293346988492665</v>
      </c>
      <c r="D4" s="70">
        <f>IF(RES_hh_tes!D4=0,"",RES_hh_tes!D4/RES_hh_fec!D4)</f>
        <v>0.56967257935264948</v>
      </c>
      <c r="E4" s="70">
        <f>IF(RES_hh_tes!E4=0,"",RES_hh_tes!E4/RES_hh_fec!E4)</f>
        <v>0.57480943102029503</v>
      </c>
      <c r="F4" s="70">
        <f>IF(RES_hh_tes!F4=0,"",RES_hh_tes!F4/RES_hh_fec!F4)</f>
        <v>0.57744514329688046</v>
      </c>
      <c r="G4" s="70">
        <f>IF(RES_hh_tes!G4=0,"",RES_hh_tes!G4/RES_hh_fec!G4)</f>
        <v>0.58613940605130432</v>
      </c>
      <c r="H4" s="70">
        <f>IF(RES_hh_tes!H4=0,"",RES_hh_tes!H4/RES_hh_fec!H4)</f>
        <v>0.59291195578475853</v>
      </c>
      <c r="I4" s="70">
        <f>IF(RES_hh_tes!I4=0,"",RES_hh_tes!I4/RES_hh_fec!I4)</f>
        <v>0.60194276303581995</v>
      </c>
      <c r="J4" s="70">
        <f>IF(RES_hh_tes!J4=0,"",RES_hh_tes!J4/RES_hh_fec!J4)</f>
        <v>0.60938958589445513</v>
      </c>
      <c r="K4" s="70">
        <f>IF(RES_hh_tes!K4=0,"",RES_hh_tes!K4/RES_hh_fec!K4)</f>
        <v>0.61614747093793421</v>
      </c>
      <c r="L4" s="70">
        <f>IF(RES_hh_tes!L4=0,"",RES_hh_tes!L4/RES_hh_fec!L4)</f>
        <v>0.64451415803007583</v>
      </c>
      <c r="M4" s="70">
        <f>IF(RES_hh_tes!M4=0,"",RES_hh_tes!M4/RES_hh_fec!M4)</f>
        <v>0.65059422701192227</v>
      </c>
      <c r="N4" s="70">
        <f>IF(RES_hh_tes!N4=0,"",RES_hh_tes!N4/RES_hh_fec!N4)</f>
        <v>0.66740287117754382</v>
      </c>
      <c r="O4" s="70">
        <f>IF(RES_hh_tes!O4=0,"",RES_hh_tes!O4/RES_hh_fec!O4)</f>
        <v>0.68600145298093818</v>
      </c>
      <c r="P4" s="70">
        <f>IF(RES_hh_tes!P4=0,"",RES_hh_tes!P4/RES_hh_fec!P4)</f>
        <v>0.6890729771057803</v>
      </c>
      <c r="Q4" s="70">
        <f>IF(RES_hh_tes!Q4=0,"",RES_hh_tes!Q4/RES_hh_fec!Q4)</f>
        <v>0.69880507360293098</v>
      </c>
      <c r="R4" s="70">
        <f>IF(RES_hh_tes!R4=0,"",RES_hh_tes!R4/RES_hh_fec!R4)</f>
        <v>0.70895018115971076</v>
      </c>
      <c r="S4" s="70">
        <f>IF(RES_hh_tes!S4=0,"",RES_hh_tes!S4/RES_hh_fec!S4)</f>
        <v>0.71682748290804965</v>
      </c>
      <c r="T4" s="70">
        <f>IF(RES_hh_tes!T4=0,"",RES_hh_tes!T4/RES_hh_fec!T4)</f>
        <v>0.72572848152071223</v>
      </c>
      <c r="U4" s="70">
        <f>IF(RES_hh_tes!U4=0,"",RES_hh_tes!U4/RES_hh_fec!U4)</f>
        <v>0.73784128528403325</v>
      </c>
      <c r="V4" s="70">
        <f>IF(RES_hh_tes!V4=0,"",RES_hh_tes!V4/RES_hh_fec!V4)</f>
        <v>0.74821147446076708</v>
      </c>
      <c r="W4" s="70">
        <f>IF(RES_hh_tes!W4=0,"",RES_hh_tes!W4/RES_hh_fec!W4)</f>
        <v>0.76392088144248427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0.58834014207347129</v>
      </c>
      <c r="C5" s="78">
        <f>IF(RES_hh_tes!C5=0,"",RES_hh_tes!C5/RES_hh_fec!C5)</f>
        <v>0.5898974508400836</v>
      </c>
      <c r="D5" s="78">
        <f>IF(RES_hh_tes!D5=0,"",RES_hh_tes!D5/RES_hh_fec!D5)</f>
        <v>0.59205457045279275</v>
      </c>
      <c r="E5" s="78">
        <f>IF(RES_hh_tes!E5=0,"",RES_hh_tes!E5/RES_hh_fec!E5)</f>
        <v>0.59348965312751112</v>
      </c>
      <c r="F5" s="78">
        <f>IF(RES_hh_tes!F5=0,"",RES_hh_tes!F5/RES_hh_fec!F5)</f>
        <v>0.5964790259357452</v>
      </c>
      <c r="G5" s="78">
        <f>IF(RES_hh_tes!G5=0,"",RES_hh_tes!G5/RES_hh_fec!G5)</f>
        <v>0.60061332503037834</v>
      </c>
      <c r="H5" s="78">
        <f>IF(RES_hh_tes!H5=0,"",RES_hh_tes!H5/RES_hh_fec!H5)</f>
        <v>0.60470558673867902</v>
      </c>
      <c r="I5" s="78">
        <f>IF(RES_hh_tes!I5=0,"",RES_hh_tes!I5/RES_hh_fec!I5)</f>
        <v>0.60984444328980181</v>
      </c>
      <c r="J5" s="78">
        <f>IF(RES_hh_tes!J5=0,"",RES_hh_tes!J5/RES_hh_fec!J5)</f>
        <v>0.61721387674880812</v>
      </c>
      <c r="K5" s="78">
        <f>IF(RES_hh_tes!K5=0,"",RES_hh_tes!K5/RES_hh_fec!K5)</f>
        <v>0.62392300108017196</v>
      </c>
      <c r="L5" s="78">
        <f>IF(RES_hh_tes!L5=0,"",RES_hh_tes!L5/RES_hh_fec!L5)</f>
        <v>0.6312316814346588</v>
      </c>
      <c r="M5" s="78">
        <f>IF(RES_hh_tes!M5=0,"",RES_hh_tes!M5/RES_hh_fec!M5)</f>
        <v>0.63963411903732037</v>
      </c>
      <c r="N5" s="78">
        <f>IF(RES_hh_tes!N5=0,"",RES_hh_tes!N5/RES_hh_fec!N5)</f>
        <v>0.64801519719018053</v>
      </c>
      <c r="O5" s="78">
        <f>IF(RES_hh_tes!O5=0,"",RES_hh_tes!O5/RES_hh_fec!O5)</f>
        <v>0.65467865078301601</v>
      </c>
      <c r="P5" s="78">
        <f>IF(RES_hh_tes!P5=0,"",RES_hh_tes!P5/RES_hh_fec!P5)</f>
        <v>0.65533713231585966</v>
      </c>
      <c r="Q5" s="78">
        <f>IF(RES_hh_tes!Q5=0,"",RES_hh_tes!Q5/RES_hh_fec!Q5)</f>
        <v>0.65708703160195536</v>
      </c>
      <c r="R5" s="78">
        <f>IF(RES_hh_tes!R5=0,"",RES_hh_tes!R5/RES_hh_fec!R5)</f>
        <v>0.65847397054646994</v>
      </c>
      <c r="S5" s="78">
        <f>IF(RES_hh_tes!S5=0,"",RES_hh_tes!S5/RES_hh_fec!S5)</f>
        <v>0.66024162713726586</v>
      </c>
      <c r="T5" s="78">
        <f>IF(RES_hh_tes!T5=0,"",RES_hh_tes!T5/RES_hh_fec!T5)</f>
        <v>0.6616035315556299</v>
      </c>
      <c r="U5" s="78">
        <f>IF(RES_hh_tes!U5=0,"",RES_hh_tes!U5/RES_hh_fec!U5)</f>
        <v>0.66247178488678837</v>
      </c>
      <c r="V5" s="78">
        <f>IF(RES_hh_tes!V5=0,"",RES_hh_tes!V5/RES_hh_fec!V5)</f>
        <v>0.66452331248404028</v>
      </c>
      <c r="W5" s="78">
        <f>IF(RES_hh_tes!W5=0,"",RES_hh_tes!W5/RES_hh_fec!W5)</f>
        <v>0.66619963645250901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0.4840000000000001</v>
      </c>
      <c r="C6" s="78">
        <f>IF(RES_hh_tes!C6=0,"",RES_hh_tes!C6/RES_hh_fec!C6)</f>
        <v>0.48806813940814814</v>
      </c>
      <c r="D6" s="78">
        <f>IF(RES_hh_tes!D6=0,"",RES_hh_tes!D6/RES_hh_fec!D6)</f>
        <v>0.49366862067905637</v>
      </c>
      <c r="E6" s="78">
        <f>IF(RES_hh_tes!E6=0,"",RES_hh_tes!E6/RES_hh_fec!E6)</f>
        <v>0.498938736257656</v>
      </c>
      <c r="F6" s="78">
        <f>IF(RES_hh_tes!F6=0,"",RES_hh_tes!F6/RES_hh_fec!F6)</f>
        <v>0.5051988684658798</v>
      </c>
      <c r="G6" s="78">
        <f>IF(RES_hh_tes!G6=0,"",RES_hh_tes!G6/RES_hh_fec!G6)</f>
        <v>0.51244803380536841</v>
      </c>
      <c r="H6" s="78">
        <f>IF(RES_hh_tes!H6=0,"",RES_hh_tes!H6/RES_hh_fec!H6)</f>
        <v>0.51840427151649404</v>
      </c>
      <c r="I6" s="78">
        <f>IF(RES_hh_tes!I6=0,"",RES_hh_tes!I6/RES_hh_fec!I6)</f>
        <v>0.52442793699557622</v>
      </c>
      <c r="J6" s="78">
        <f>IF(RES_hh_tes!J6=0,"",RES_hh_tes!J6/RES_hh_fec!J6)</f>
        <v>0.5295719537624195</v>
      </c>
      <c r="K6" s="78">
        <f>IF(RES_hh_tes!K6=0,"",RES_hh_tes!K6/RES_hh_fec!K6)</f>
        <v>0.53430490179954637</v>
      </c>
      <c r="L6" s="78">
        <f>IF(RES_hh_tes!L6=0,"",RES_hh_tes!L6/RES_hh_fec!L6)</f>
        <v>0.54334575307630817</v>
      </c>
      <c r="M6" s="78">
        <f>IF(RES_hh_tes!M6=0,"",RES_hh_tes!M6/RES_hh_fec!M6)</f>
        <v>0.55898932248954836</v>
      </c>
      <c r="N6" s="78">
        <f>IF(RES_hh_tes!N6=0,"",RES_hh_tes!N6/RES_hh_fec!N6)</f>
        <v>0.58092231117083937</v>
      </c>
      <c r="O6" s="78">
        <f>IF(RES_hh_tes!O6=0,"",RES_hh_tes!O6/RES_hh_fec!O6)</f>
        <v>0.60339915257713228</v>
      </c>
      <c r="P6" s="78">
        <f>IF(RES_hh_tes!P6=0,"",RES_hh_tes!P6/RES_hh_fec!P6)</f>
        <v>0.60935190302894882</v>
      </c>
      <c r="Q6" s="78">
        <f>IF(RES_hh_tes!Q6=0,"",RES_hh_tes!Q6/RES_hh_fec!Q6)</f>
        <v>0.61839152564443045</v>
      </c>
      <c r="R6" s="78">
        <f>IF(RES_hh_tes!R6=0,"",RES_hh_tes!R6/RES_hh_fec!R6)</f>
        <v>0.62685856656580663</v>
      </c>
      <c r="S6" s="78">
        <f>IF(RES_hh_tes!S6=0,"",RES_hh_tes!S6/RES_hh_fec!S6)</f>
        <v>0.63525438763996589</v>
      </c>
      <c r="T6" s="78">
        <f>IF(RES_hh_tes!T6=0,"",RES_hh_tes!T6/RES_hh_fec!T6)</f>
        <v>0.64417901932467458</v>
      </c>
      <c r="U6" s="78">
        <f>IF(RES_hh_tes!U6=0,"",RES_hh_tes!U6/RES_hh_fec!U6)</f>
        <v>0.65689034358923248</v>
      </c>
      <c r="V6" s="78">
        <f>IF(RES_hh_tes!V6=0,"",RES_hh_tes!V6/RES_hh_fec!V6)</f>
        <v>0.67305058039412491</v>
      </c>
      <c r="W6" s="78">
        <f>IF(RES_hh_tes!W6=0,"",RES_hh_tes!W6/RES_hh_fec!W6)</f>
        <v>0.68803862616793732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0.43693687652037733</v>
      </c>
      <c r="C7" s="78">
        <f>IF(RES_hh_tes!C7=0,"",RES_hh_tes!C7/RES_hh_fec!C7)</f>
        <v>0.44255271733636159</v>
      </c>
      <c r="D7" s="78">
        <f>IF(RES_hh_tes!D7=0,"",RES_hh_tes!D7/RES_hh_fec!D7)</f>
        <v>0.44511758500764381</v>
      </c>
      <c r="E7" s="78">
        <f>IF(RES_hh_tes!E7=0,"",RES_hh_tes!E7/RES_hh_fec!E7)</f>
        <v>0.44873338386878381</v>
      </c>
      <c r="F7" s="78">
        <f>IF(RES_hh_tes!F7=0,"",RES_hh_tes!F7/RES_hh_fec!F7)</f>
        <v>0.45773845071993774</v>
      </c>
      <c r="G7" s="78">
        <f>IF(RES_hh_tes!G7=0,"",RES_hh_tes!G7/RES_hh_fec!G7)</f>
        <v>0.47087859936944609</v>
      </c>
      <c r="H7" s="78">
        <f>IF(RES_hh_tes!H7=0,"",RES_hh_tes!H7/RES_hh_fec!H7)</f>
        <v>0.48255764282125085</v>
      </c>
      <c r="I7" s="78">
        <f>IF(RES_hh_tes!I7=0,"",RES_hh_tes!I7/RES_hh_fec!I7)</f>
        <v>0.49839854809205447</v>
      </c>
      <c r="J7" s="78">
        <f>IF(RES_hh_tes!J7=0,"",RES_hh_tes!J7/RES_hh_fec!J7)</f>
        <v>0.51560101021533966</v>
      </c>
      <c r="K7" s="78">
        <f>IF(RES_hh_tes!K7=0,"",RES_hh_tes!K7/RES_hh_fec!K7)</f>
        <v>0.53204296495180947</v>
      </c>
      <c r="L7" s="78">
        <f>IF(RES_hh_tes!L7=0,"",RES_hh_tes!L7/RES_hh_fec!L7)</f>
        <v>0.54127012359565663</v>
      </c>
      <c r="M7" s="78">
        <f>IF(RES_hh_tes!M7=0,"",RES_hh_tes!M7/RES_hh_fec!M7)</f>
        <v>0.5478387603849596</v>
      </c>
      <c r="N7" s="78">
        <f>IF(RES_hh_tes!N7=0,"",RES_hh_tes!N7/RES_hh_fec!N7)</f>
        <v>0.55231701846841041</v>
      </c>
      <c r="O7" s="78">
        <f>IF(RES_hh_tes!O7=0,"",RES_hh_tes!O7/RES_hh_fec!O7)</f>
        <v>0.5581347763626241</v>
      </c>
      <c r="P7" s="78">
        <f>IF(RES_hh_tes!P7=0,"",RES_hh_tes!P7/RES_hh_fec!P7)</f>
        <v>0.56298897284674032</v>
      </c>
      <c r="Q7" s="78">
        <f>IF(RES_hh_tes!Q7=0,"",RES_hh_tes!Q7/RES_hh_fec!Q7)</f>
        <v>0.57134423621191321</v>
      </c>
      <c r="R7" s="78">
        <f>IF(RES_hh_tes!R7=0,"",RES_hh_tes!R7/RES_hh_fec!R7)</f>
        <v>0.57888476432654623</v>
      </c>
      <c r="S7" s="78">
        <f>IF(RES_hh_tes!S7=0,"",RES_hh_tes!S7/RES_hh_fec!S7)</f>
        <v>0.58932216611699029</v>
      </c>
      <c r="T7" s="78">
        <f>IF(RES_hh_tes!T7=0,"",RES_hh_tes!T7/RES_hh_fec!T7)</f>
        <v>0.60099475270818337</v>
      </c>
      <c r="U7" s="78">
        <f>IF(RES_hh_tes!U7=0,"",RES_hh_tes!U7/RES_hh_fec!U7)</f>
        <v>0.6123899601555739</v>
      </c>
      <c r="V7" s="78">
        <f>IF(RES_hh_tes!V7=0,"",RES_hh_tes!V7/RES_hh_fec!V7)</f>
        <v>0.62295204311857311</v>
      </c>
      <c r="W7" s="78">
        <f>IF(RES_hh_tes!W7=0,"",RES_hh_tes!W7/RES_hh_fec!W7)</f>
        <v>0.63447586958216939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0.49002667588643378</v>
      </c>
      <c r="C8" s="78">
        <f>IF(RES_hh_tes!C8=0,"",RES_hh_tes!C8/RES_hh_fec!C8)</f>
        <v>0.49956524455038892</v>
      </c>
      <c r="D8" s="78">
        <f>IF(RES_hh_tes!D8=0,"",RES_hh_tes!D8/RES_hh_fec!D8)</f>
        <v>0.51307985521082133</v>
      </c>
      <c r="E8" s="78">
        <f>IF(RES_hh_tes!E8=0,"",RES_hh_tes!E8/RES_hh_fec!E8)</f>
        <v>0.52587311964277805</v>
      </c>
      <c r="F8" s="78">
        <f>IF(RES_hh_tes!F8=0,"",RES_hh_tes!F8/RES_hh_fec!F8)</f>
        <v>0.53859332769401969</v>
      </c>
      <c r="G8" s="78">
        <f>IF(RES_hh_tes!G8=0,"",RES_hh_tes!G8/RES_hh_fec!G8)</f>
        <v>0.54980340833286989</v>
      </c>
      <c r="H8" s="78">
        <f>IF(RES_hh_tes!H8=0,"",RES_hh_tes!H8/RES_hh_fec!H8)</f>
        <v>0.56060298313893242</v>
      </c>
      <c r="I8" s="78">
        <f>IF(RES_hh_tes!I8=0,"",RES_hh_tes!I8/RES_hh_fec!I8)</f>
        <v>0.57062546030008898</v>
      </c>
      <c r="J8" s="78">
        <f>IF(RES_hh_tes!J8=0,"",RES_hh_tes!J8/RES_hh_fec!J8)</f>
        <v>0.58126427002040593</v>
      </c>
      <c r="K8" s="78">
        <f>IF(RES_hh_tes!K8=0,"",RES_hh_tes!K8/RES_hh_fec!K8)</f>
        <v>0.59179448565767279</v>
      </c>
      <c r="L8" s="78">
        <f>IF(RES_hh_tes!L8=0,"",RES_hh_tes!L8/RES_hh_fec!L8)</f>
        <v>0.60275329856875215</v>
      </c>
      <c r="M8" s="78">
        <f>IF(RES_hh_tes!M8=0,"",RES_hh_tes!M8/RES_hh_fec!M8)</f>
        <v>0.61397442689199366</v>
      </c>
      <c r="N8" s="78">
        <f>IF(RES_hh_tes!N8=0,"",RES_hh_tes!N8/RES_hh_fec!N8)</f>
        <v>0.6274280422113353</v>
      </c>
      <c r="O8" s="78">
        <f>IF(RES_hh_tes!O8=0,"",RES_hh_tes!O8/RES_hh_fec!O8)</f>
        <v>0.64096913519361665</v>
      </c>
      <c r="P8" s="78">
        <f>IF(RES_hh_tes!P8=0,"",RES_hh_tes!P8/RES_hh_fec!P8)</f>
        <v>0.6491319171544726</v>
      </c>
      <c r="Q8" s="78">
        <f>IF(RES_hh_tes!Q8=0,"",RES_hh_tes!Q8/RES_hh_fec!Q8)</f>
        <v>0.66155584679215695</v>
      </c>
      <c r="R8" s="78">
        <f>IF(RES_hh_tes!R8=0,"",RES_hh_tes!R8/RES_hh_fec!R8)</f>
        <v>0.67456744606118768</v>
      </c>
      <c r="S8" s="78">
        <f>IF(RES_hh_tes!S8=0,"",RES_hh_tes!S8/RES_hh_fec!S8)</f>
        <v>0.68980727394319541</v>
      </c>
      <c r="T8" s="78">
        <f>IF(RES_hh_tes!T8=0,"",RES_hh_tes!T8/RES_hh_fec!T8)</f>
        <v>0.70511791979526572</v>
      </c>
      <c r="U8" s="78">
        <f>IF(RES_hh_tes!U8=0,"",RES_hh_tes!U8/RES_hh_fec!U8)</f>
        <v>0.71808230589646083</v>
      </c>
      <c r="V8" s="78">
        <f>IF(RES_hh_tes!V8=0,"",RES_hh_tes!V8/RES_hh_fec!V8)</f>
        <v>0.7302835921806865</v>
      </c>
      <c r="W8" s="78">
        <f>IF(RES_hh_tes!W8=0,"",RES_hh_tes!W8/RES_hh_fec!W8)</f>
        <v>0.74070323530328908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0.43738079422352805</v>
      </c>
      <c r="C9" s="78">
        <f>IF(RES_hh_tes!C9=0,"",RES_hh_tes!C9/RES_hh_fec!C9)</f>
        <v>0.44539964169251062</v>
      </c>
      <c r="D9" s="78">
        <f>IF(RES_hh_tes!D9=0,"",RES_hh_tes!D9/RES_hh_fec!D9)</f>
        <v>0.45522682854135488</v>
      </c>
      <c r="E9" s="78">
        <f>IF(RES_hh_tes!E9=0,"",RES_hh_tes!E9/RES_hh_fec!E9)</f>
        <v>0.46649868767931002</v>
      </c>
      <c r="F9" s="78">
        <f>IF(RES_hh_tes!F9=0,"",RES_hh_tes!F9/RES_hh_fec!F9)</f>
        <v>0.47933001912123824</v>
      </c>
      <c r="G9" s="78">
        <f>IF(RES_hh_tes!G9=0,"",RES_hh_tes!G9/RES_hh_fec!G9)</f>
        <v>0.49177307359902578</v>
      </c>
      <c r="H9" s="78">
        <f>IF(RES_hh_tes!H9=0,"",RES_hh_tes!H9/RES_hh_fec!H9)</f>
        <v>0.50189155777937111</v>
      </c>
      <c r="I9" s="78">
        <f>IF(RES_hh_tes!I9=0,"",RES_hh_tes!I9/RES_hh_fec!I9)</f>
        <v>0.51525307324962843</v>
      </c>
      <c r="J9" s="78">
        <f>IF(RES_hh_tes!J9=0,"",RES_hh_tes!J9/RES_hh_fec!J9)</f>
        <v>0.52960888263131078</v>
      </c>
      <c r="K9" s="78">
        <f>IF(RES_hh_tes!K9=0,"",RES_hh_tes!K9/RES_hh_fec!K9)</f>
        <v>0.5453463292777343</v>
      </c>
      <c r="L9" s="78">
        <f>IF(RES_hh_tes!L9=0,"",RES_hh_tes!L9/RES_hh_fec!L9)</f>
        <v>0.56184720218248041</v>
      </c>
      <c r="M9" s="78">
        <f>IF(RES_hh_tes!M9=0,"",RES_hh_tes!M9/RES_hh_fec!M9)</f>
        <v>0.58073632684328691</v>
      </c>
      <c r="N9" s="78">
        <f>IF(RES_hh_tes!N9=0,"",RES_hh_tes!N9/RES_hh_fec!N9)</f>
        <v>0.6038721346177458</v>
      </c>
      <c r="O9" s="78">
        <f>IF(RES_hh_tes!O9=0,"",RES_hh_tes!O9/RES_hh_fec!O9)</f>
        <v>0.62532603517918095</v>
      </c>
      <c r="P9" s="78">
        <f>IF(RES_hh_tes!P9=0,"",RES_hh_tes!P9/RES_hh_fec!P9)</f>
        <v>0.6296821028974493</v>
      </c>
      <c r="Q9" s="78">
        <f>IF(RES_hh_tes!Q9=0,"",RES_hh_tes!Q9/RES_hh_fec!Q9)</f>
        <v>0.6352175619368341</v>
      </c>
      <c r="R9" s="78">
        <f>IF(RES_hh_tes!R9=0,"",RES_hh_tes!R9/RES_hh_fec!R9)</f>
        <v>0.64263104704700125</v>
      </c>
      <c r="S9" s="78">
        <f>IF(RES_hh_tes!S9=0,"",RES_hh_tes!S9/RES_hh_fec!S9)</f>
        <v>0.65485596302861826</v>
      </c>
      <c r="T9" s="78">
        <f>IF(RES_hh_tes!T9=0,"",RES_hh_tes!T9/RES_hh_fec!T9)</f>
        <v>0.66776158710122591</v>
      </c>
      <c r="U9" s="78">
        <f>IF(RES_hh_tes!U9=0,"",RES_hh_tes!U9/RES_hh_fec!U9)</f>
        <v>0.67959294028315487</v>
      </c>
      <c r="V9" s="78">
        <f>IF(RES_hh_tes!V9=0,"",RES_hh_tes!V9/RES_hh_fec!V9)</f>
        <v>0.68983822023560637</v>
      </c>
      <c r="W9" s="78">
        <f>IF(RES_hh_tes!W9=0,"",RES_hh_tes!W9/RES_hh_fec!W9)</f>
        <v>0.70007156884292798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0.7426523505602115</v>
      </c>
      <c r="C11" s="78">
        <f>IF(RES_hh_tes!C11=0,"",RES_hh_tes!C11/RES_hh_fec!C11)</f>
        <v>0.74437096659157964</v>
      </c>
      <c r="D11" s="78">
        <f>IF(RES_hh_tes!D11=0,"",RES_hh_tes!D11/RES_hh_fec!D11)</f>
        <v>0.74589064624353008</v>
      </c>
      <c r="E11" s="78">
        <f>IF(RES_hh_tes!E11=0,"",RES_hh_tes!E11/RES_hh_fec!E11)</f>
        <v>0.74781110894284586</v>
      </c>
      <c r="F11" s="78">
        <f>IF(RES_hh_tes!F11=0,"",RES_hh_tes!F11/RES_hh_fec!F11)</f>
        <v>0.74966374402728908</v>
      </c>
      <c r="G11" s="78">
        <f>IF(RES_hh_tes!G11=0,"",RES_hh_tes!G11/RES_hh_fec!G11)</f>
        <v>0.75217262335197599</v>
      </c>
      <c r="H11" s="78">
        <f>IF(RES_hh_tes!H11=0,"",RES_hh_tes!H11/RES_hh_fec!H11)</f>
        <v>0.75502626084197222</v>
      </c>
      <c r="I11" s="78">
        <f>IF(RES_hh_tes!I11=0,"",RES_hh_tes!I11/RES_hh_fec!I11)</f>
        <v>0.75837385893263987</v>
      </c>
      <c r="J11" s="78">
        <f>IF(RES_hh_tes!J11=0,"",RES_hh_tes!J11/RES_hh_fec!J11)</f>
        <v>0.76316069025621169</v>
      </c>
      <c r="K11" s="78">
        <f>IF(RES_hh_tes!K11=0,"",RES_hh_tes!K11/RES_hh_fec!K11)</f>
        <v>0.76929451835784313</v>
      </c>
      <c r="L11" s="78">
        <f>IF(RES_hh_tes!L11=0,"",RES_hh_tes!L11/RES_hh_fec!L11)</f>
        <v>0.77457337242783664</v>
      </c>
      <c r="M11" s="78">
        <f>IF(RES_hh_tes!M11=0,"",RES_hh_tes!M11/RES_hh_fec!M11)</f>
        <v>0.78222036209894941</v>
      </c>
      <c r="N11" s="78">
        <f>IF(RES_hh_tes!N11=0,"",RES_hh_tes!N11/RES_hh_fec!N11)</f>
        <v>0.7904290108574572</v>
      </c>
      <c r="O11" s="78">
        <f>IF(RES_hh_tes!O11=0,"",RES_hh_tes!O11/RES_hh_fec!O11)</f>
        <v>0.79918607167470757</v>
      </c>
      <c r="P11" s="78">
        <f>IF(RES_hh_tes!P11=0,"",RES_hh_tes!P11/RES_hh_fec!P11)</f>
        <v>0.80192451245969598</v>
      </c>
      <c r="Q11" s="78">
        <f>IF(RES_hh_tes!Q11=0,"",RES_hh_tes!Q11/RES_hh_fec!Q11)</f>
        <v>0.80401621034325343</v>
      </c>
      <c r="R11" s="78">
        <f>IF(RES_hh_tes!R11=0,"",RES_hh_tes!R11/RES_hh_fec!R11)</f>
        <v>0.80832438698449105</v>
      </c>
      <c r="S11" s="78">
        <f>IF(RES_hh_tes!S11=0,"",RES_hh_tes!S11/RES_hh_fec!S11)</f>
        <v>0.81678584539811971</v>
      </c>
      <c r="T11" s="78">
        <f>IF(RES_hh_tes!T11=0,"",RES_hh_tes!T11/RES_hh_fec!T11)</f>
        <v>0.82410595675346587</v>
      </c>
      <c r="U11" s="78">
        <f>IF(RES_hh_tes!U11=0,"",RES_hh_tes!U11/RES_hh_fec!U11)</f>
        <v>0.832846577256799</v>
      </c>
      <c r="V11" s="78">
        <f>IF(RES_hh_tes!V11=0,"",RES_hh_tes!V11/RES_hh_fec!V11)</f>
        <v>0.83907187111740811</v>
      </c>
      <c r="W11" s="78">
        <f>IF(RES_hh_tes!W11=0,"",RES_hh_tes!W11/RES_hh_fec!W11)</f>
        <v>0.84862123342911744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>
        <f>IF(RES_hh_tes!R12=0,"",RES_hh_tes!R12/RES_hh_fec!R12)</f>
        <v>3.0996471644410137</v>
      </c>
      <c r="S12" s="78">
        <f>IF(RES_hh_tes!S12=0,"",RES_hh_tes!S12/RES_hh_fec!S12)</f>
        <v>3.116678848808609</v>
      </c>
      <c r="T12" s="78">
        <f>IF(RES_hh_tes!T12=0,"",RES_hh_tes!T12/RES_hh_fec!T12)</f>
        <v>3.1330463888187481</v>
      </c>
      <c r="U12" s="78">
        <f>IF(RES_hh_tes!U12=0,"",RES_hh_tes!U12/RES_hh_fec!U12)</f>
        <v>3.1459390337538271</v>
      </c>
      <c r="V12" s="78">
        <f>IF(RES_hh_tes!V12=0,"",RES_hh_tes!V12/RES_hh_fec!V12)</f>
        <v>3.1579463030968165</v>
      </c>
      <c r="W12" s="78">
        <f>IF(RES_hh_tes!W12=0,"",RES_hh_tes!W12/RES_hh_fec!W12)</f>
        <v>3.1649237364663305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0.66575667754286538</v>
      </c>
      <c r="C13" s="79">
        <f>IF(RES_hh_tes!C13=0,"",RES_hh_tes!C13/RES_hh_fec!C13)</f>
        <v>0.6704564479866858</v>
      </c>
      <c r="D13" s="79">
        <f>IF(RES_hh_tes!D13=0,"",RES_hh_tes!D13/RES_hh_fec!D13)</f>
        <v>0.67955104653269449</v>
      </c>
      <c r="E13" s="79">
        <f>IF(RES_hh_tes!E13=0,"",RES_hh_tes!E13/RES_hh_fec!E13)</f>
        <v>0.68878935796163165</v>
      </c>
      <c r="F13" s="79">
        <f>IF(RES_hh_tes!F13=0,"",RES_hh_tes!F13/RES_hh_fec!F13)</f>
        <v>0.69837044181595531</v>
      </c>
      <c r="G13" s="79">
        <f>IF(RES_hh_tes!G13=0,"",RES_hh_tes!G13/RES_hh_fec!G13)</f>
        <v>0.70704829149306225</v>
      </c>
      <c r="H13" s="79">
        <f>IF(RES_hh_tes!H13=0,"",RES_hh_tes!H13/RES_hh_fec!H13)</f>
        <v>0.71420297300396773</v>
      </c>
      <c r="I13" s="79">
        <f>IF(RES_hh_tes!I13=0,"",RES_hh_tes!I13/RES_hh_fec!I13)</f>
        <v>0.71951198420914952</v>
      </c>
      <c r="J13" s="79">
        <f>IF(RES_hh_tes!J13=0,"",RES_hh_tes!J13/RES_hh_fec!J13)</f>
        <v>0.72226665494401088</v>
      </c>
      <c r="K13" s="79">
        <f>IF(RES_hh_tes!K13=0,"",RES_hh_tes!K13/RES_hh_fec!K13)</f>
        <v>0.72464773627376322</v>
      </c>
      <c r="L13" s="79">
        <f>IF(RES_hh_tes!L13=0,"",RES_hh_tes!L13/RES_hh_fec!L13)</f>
        <v>0.73203666043036819</v>
      </c>
      <c r="M13" s="79">
        <f>IF(RES_hh_tes!M13=0,"",RES_hh_tes!M13/RES_hh_fec!M13)</f>
        <v>0.74063048223853212</v>
      </c>
      <c r="N13" s="79">
        <f>IF(RES_hh_tes!N13=0,"",RES_hh_tes!N13/RES_hh_fec!N13)</f>
        <v>0.75175977632041224</v>
      </c>
      <c r="O13" s="79">
        <f>IF(RES_hh_tes!O13=0,"",RES_hh_tes!O13/RES_hh_fec!O13)</f>
        <v>0.75774850899929846</v>
      </c>
      <c r="P13" s="79">
        <f>IF(RES_hh_tes!P13=0,"",RES_hh_tes!P13/RES_hh_fec!P13)</f>
        <v>0.75871825133503057</v>
      </c>
      <c r="Q13" s="79">
        <f>IF(RES_hh_tes!Q13=0,"",RES_hh_tes!Q13/RES_hh_fec!Q13)</f>
        <v>0.75970632481565792</v>
      </c>
      <c r="R13" s="79">
        <f>IF(RES_hh_tes!R13=0,"",RES_hh_tes!R13/RES_hh_fec!R13)</f>
        <v>0.76005639885793852</v>
      </c>
      <c r="S13" s="79">
        <f>IF(RES_hh_tes!S13=0,"",RES_hh_tes!S13/RES_hh_fec!S13)</f>
        <v>0.76565011277380624</v>
      </c>
      <c r="T13" s="79">
        <f>IF(RES_hh_tes!T13=0,"",RES_hh_tes!T13/RES_hh_fec!T13)</f>
        <v>0.77152294520667475</v>
      </c>
      <c r="U13" s="79">
        <f>IF(RES_hh_tes!U13=0,"",RES_hh_tes!U13/RES_hh_fec!U13)</f>
        <v>0.78021316830305854</v>
      </c>
      <c r="V13" s="79">
        <f>IF(RES_hh_tes!V13=0,"",RES_hh_tes!V13/RES_hh_fec!V13)</f>
        <v>0.78980712426767019</v>
      </c>
      <c r="W13" s="79">
        <f>IF(RES_hh_tes!W13=0,"",RES_hh_tes!W13/RES_hh_fec!W13)</f>
        <v>0.79988722857187489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2.0035364247184861</v>
      </c>
      <c r="C15" s="70">
        <f>IF(RES_hh_tes!C15=0,"",RES_hh_tes!C15/RES_hh_fec!C15)</f>
        <v>2.0930663907663805</v>
      </c>
      <c r="D15" s="70">
        <f>IF(RES_hh_tes!D15=0,"",RES_hh_tes!D15/RES_hh_fec!D15)</f>
        <v>2.2354026008131087</v>
      </c>
      <c r="E15" s="70">
        <f>IF(RES_hh_tes!E15=0,"",RES_hh_tes!E15/RES_hh_fec!E15)</f>
        <v>2.5137667879399683</v>
      </c>
      <c r="F15" s="70">
        <f>IF(RES_hh_tes!F15=0,"",RES_hh_tes!F15/RES_hh_fec!F15)</f>
        <v>2.7528408274525047</v>
      </c>
      <c r="G15" s="70">
        <f>IF(RES_hh_tes!G15=0,"",RES_hh_tes!G15/RES_hh_fec!G15)</f>
        <v>2.9119062619248819</v>
      </c>
      <c r="H15" s="70">
        <f>IF(RES_hh_tes!H15=0,"",RES_hh_tes!H15/RES_hh_fec!H15)</f>
        <v>3.0910563589620548</v>
      </c>
      <c r="I15" s="70">
        <f>IF(RES_hh_tes!I15=0,"",RES_hh_tes!I15/RES_hh_fec!I15)</f>
        <v>3.1701806843323501</v>
      </c>
      <c r="J15" s="70">
        <f>IF(RES_hh_tes!J15=0,"",RES_hh_tes!J15/RES_hh_fec!J15)</f>
        <v>3.2398137958022484</v>
      </c>
      <c r="K15" s="70">
        <f>IF(RES_hh_tes!K15=0,"",RES_hh_tes!K15/RES_hh_fec!K15)</f>
        <v>3.301401550268213</v>
      </c>
      <c r="L15" s="70">
        <f>IF(RES_hh_tes!L15=0,"",RES_hh_tes!L15/RES_hh_fec!L15)</f>
        <v>3.3666632412732</v>
      </c>
      <c r="M15" s="70">
        <f>IF(RES_hh_tes!M15=0,"",RES_hh_tes!M15/RES_hh_fec!M15)</f>
        <v>3.4533524521796379</v>
      </c>
      <c r="N15" s="70">
        <f>IF(RES_hh_tes!N15=0,"",RES_hh_tes!N15/RES_hh_fec!N15)</f>
        <v>3.5534989071307437</v>
      </c>
      <c r="O15" s="70">
        <f>IF(RES_hh_tes!O15=0,"",RES_hh_tes!O15/RES_hh_fec!O15)</f>
        <v>3.6904907250968573</v>
      </c>
      <c r="P15" s="70">
        <f>IF(RES_hh_tes!P15=0,"",RES_hh_tes!P15/RES_hh_fec!P15)</f>
        <v>3.8368249939130878</v>
      </c>
      <c r="Q15" s="70">
        <f>IF(RES_hh_tes!Q15=0,"",RES_hh_tes!Q15/RES_hh_fec!Q15)</f>
        <v>3.9850218997338733</v>
      </c>
      <c r="R15" s="70">
        <f>IF(RES_hh_tes!R15=0,"",RES_hh_tes!R15/RES_hh_fec!R15)</f>
        <v>4.1388356515332552</v>
      </c>
      <c r="S15" s="70">
        <f>IF(RES_hh_tes!S15=0,"",RES_hh_tes!S15/RES_hh_fec!S15)</f>
        <v>4.2867784740547368</v>
      </c>
      <c r="T15" s="70">
        <f>IF(RES_hh_tes!T15=0,"",RES_hh_tes!T15/RES_hh_fec!T15)</f>
        <v>4.4139985314847205</v>
      </c>
      <c r="U15" s="70">
        <f>IF(RES_hh_tes!U15=0,"",RES_hh_tes!U15/RES_hh_fec!U15)</f>
        <v>4.5326060959448586</v>
      </c>
      <c r="V15" s="70">
        <f>IF(RES_hh_tes!V15=0,"",RES_hh_tes!V15/RES_hh_fec!V15)</f>
        <v>4.6485836351428915</v>
      </c>
      <c r="W15" s="70">
        <f>IF(RES_hh_tes!W15=0,"",RES_hh_tes!W15/RES_hh_fec!W15)</f>
        <v>4.7382182577620968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2.0035364247184861</v>
      </c>
      <c r="C16" s="78">
        <f>IF(RES_hh_tes!C16=0,"",RES_hh_tes!C16/RES_hh_fec!C16)</f>
        <v>2.0930663907663805</v>
      </c>
      <c r="D16" s="78">
        <f>IF(RES_hh_tes!D16=0,"",RES_hh_tes!D16/RES_hh_fec!D16)</f>
        <v>2.2354026008131087</v>
      </c>
      <c r="E16" s="78">
        <f>IF(RES_hh_tes!E16=0,"",RES_hh_tes!E16/RES_hh_fec!E16)</f>
        <v>2.5137667879399683</v>
      </c>
      <c r="F16" s="78">
        <f>IF(RES_hh_tes!F16=0,"",RES_hh_tes!F16/RES_hh_fec!F16)</f>
        <v>2.7528408274525047</v>
      </c>
      <c r="G16" s="78">
        <f>IF(RES_hh_tes!G16=0,"",RES_hh_tes!G16/RES_hh_fec!G16)</f>
        <v>2.9119062619248819</v>
      </c>
      <c r="H16" s="78">
        <f>IF(RES_hh_tes!H16=0,"",RES_hh_tes!H16/RES_hh_fec!H16)</f>
        <v>3.0910563589620548</v>
      </c>
      <c r="I16" s="78">
        <f>IF(RES_hh_tes!I16=0,"",RES_hh_tes!I16/RES_hh_fec!I16)</f>
        <v>3.1701806843323501</v>
      </c>
      <c r="J16" s="78">
        <f>IF(RES_hh_tes!J16=0,"",RES_hh_tes!J16/RES_hh_fec!J16)</f>
        <v>3.2398137958022484</v>
      </c>
      <c r="K16" s="78">
        <f>IF(RES_hh_tes!K16=0,"",RES_hh_tes!K16/RES_hh_fec!K16)</f>
        <v>3.301401550268213</v>
      </c>
      <c r="L16" s="78">
        <f>IF(RES_hh_tes!L16=0,"",RES_hh_tes!L16/RES_hh_fec!L16)</f>
        <v>3.3666632412732</v>
      </c>
      <c r="M16" s="78">
        <f>IF(RES_hh_tes!M16=0,"",RES_hh_tes!M16/RES_hh_fec!M16)</f>
        <v>3.4533524521796379</v>
      </c>
      <c r="N16" s="78">
        <f>IF(RES_hh_tes!N16=0,"",RES_hh_tes!N16/RES_hh_fec!N16)</f>
        <v>3.5534989071307437</v>
      </c>
      <c r="O16" s="78">
        <f>IF(RES_hh_tes!O16=0,"",RES_hh_tes!O16/RES_hh_fec!O16)</f>
        <v>3.6904907250968573</v>
      </c>
      <c r="P16" s="78">
        <f>IF(RES_hh_tes!P16=0,"",RES_hh_tes!P16/RES_hh_fec!P16)</f>
        <v>3.8368249939130878</v>
      </c>
      <c r="Q16" s="78">
        <f>IF(RES_hh_tes!Q16=0,"",RES_hh_tes!Q16/RES_hh_fec!Q16)</f>
        <v>3.9850218997338733</v>
      </c>
      <c r="R16" s="78">
        <f>IF(RES_hh_tes!R16=0,"",RES_hh_tes!R16/RES_hh_fec!R16)</f>
        <v>4.1388356515332552</v>
      </c>
      <c r="S16" s="78">
        <f>IF(RES_hh_tes!S16=0,"",RES_hh_tes!S16/RES_hh_fec!S16)</f>
        <v>4.2867784740547368</v>
      </c>
      <c r="T16" s="78">
        <f>IF(RES_hh_tes!T16=0,"",RES_hh_tes!T16/RES_hh_fec!T16)</f>
        <v>4.4139985314847205</v>
      </c>
      <c r="U16" s="78">
        <f>IF(RES_hh_tes!U16=0,"",RES_hh_tes!U16/RES_hh_fec!U16)</f>
        <v>4.5326060959448586</v>
      </c>
      <c r="V16" s="78">
        <f>IF(RES_hh_tes!V16=0,"",RES_hh_tes!V16/RES_hh_fec!V16)</f>
        <v>4.6485836351428915</v>
      </c>
      <c r="W16" s="78">
        <f>IF(RES_hh_tes!W16=0,"",RES_hh_tes!W16/RES_hh_fec!W16)</f>
        <v>4.7382182577620968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0.5901853346076269</v>
      </c>
      <c r="C17" s="70">
        <f>IF(RES_hh_tes!C17=0,"",RES_hh_tes!C17/RES_hh_fec!C17)</f>
        <v>0.59397219531795697</v>
      </c>
      <c r="D17" s="70">
        <f>IF(RES_hh_tes!D17=0,"",RES_hh_tes!D17/RES_hh_fec!D17)</f>
        <v>0.60195309659634844</v>
      </c>
      <c r="E17" s="70">
        <f>IF(RES_hh_tes!E17=0,"",RES_hh_tes!E17/RES_hh_fec!E17)</f>
        <v>0.60876985882402612</v>
      </c>
      <c r="F17" s="70">
        <f>IF(RES_hh_tes!F17=0,"",RES_hh_tes!F17/RES_hh_fec!F17)</f>
        <v>0.610072614011403</v>
      </c>
      <c r="G17" s="70">
        <f>IF(RES_hh_tes!G17=0,"",RES_hh_tes!G17/RES_hh_fec!G17)</f>
        <v>0.61790726906706972</v>
      </c>
      <c r="H17" s="70">
        <f>IF(RES_hh_tes!H17=0,"",RES_hh_tes!H17/RES_hh_fec!H17)</f>
        <v>0.62809935401396788</v>
      </c>
      <c r="I17" s="70">
        <f>IF(RES_hh_tes!I17=0,"",RES_hh_tes!I17/RES_hh_fec!I17)</f>
        <v>0.63745451111453255</v>
      </c>
      <c r="J17" s="70">
        <f>IF(RES_hh_tes!J17=0,"",RES_hh_tes!J17/RES_hh_fec!J17)</f>
        <v>0.65147768809333129</v>
      </c>
      <c r="K17" s="70">
        <f>IF(RES_hh_tes!K17=0,"",RES_hh_tes!K17/RES_hh_fec!K17)</f>
        <v>0.65544338890015152</v>
      </c>
      <c r="L17" s="70">
        <f>IF(RES_hh_tes!L17=0,"",RES_hh_tes!L17/RES_hh_fec!L17)</f>
        <v>0.67467378000593237</v>
      </c>
      <c r="M17" s="70">
        <f>IF(RES_hh_tes!M17=0,"",RES_hh_tes!M17/RES_hh_fec!M17)</f>
        <v>0.68957864706139949</v>
      </c>
      <c r="N17" s="70">
        <f>IF(RES_hh_tes!N17=0,"",RES_hh_tes!N17/RES_hh_fec!N17)</f>
        <v>0.70956834876400587</v>
      </c>
      <c r="O17" s="70">
        <f>IF(RES_hh_tes!O17=0,"",RES_hh_tes!O17/RES_hh_fec!O17)</f>
        <v>0.72732891592626969</v>
      </c>
      <c r="P17" s="70">
        <f>IF(RES_hh_tes!P17=0,"",RES_hh_tes!P17/RES_hh_fec!P17)</f>
        <v>0.73211691749761676</v>
      </c>
      <c r="Q17" s="70">
        <f>IF(RES_hh_tes!Q17=0,"",RES_hh_tes!Q17/RES_hh_fec!Q17)</f>
        <v>0.74163484800103829</v>
      </c>
      <c r="R17" s="70">
        <f>IF(RES_hh_tes!R17=0,"",RES_hh_tes!R17/RES_hh_fec!R17)</f>
        <v>0.75240335752587562</v>
      </c>
      <c r="S17" s="70">
        <f>IF(RES_hh_tes!S17=0,"",RES_hh_tes!S17/RES_hh_fec!S17)</f>
        <v>0.76402217226164471</v>
      </c>
      <c r="T17" s="70">
        <f>IF(RES_hh_tes!T17=0,"",RES_hh_tes!T17/RES_hh_fec!T17)</f>
        <v>0.77522102841565665</v>
      </c>
      <c r="U17" s="70">
        <f>IF(RES_hh_tes!U17=0,"",RES_hh_tes!U17/RES_hh_fec!U17)</f>
        <v>0.78842508012611967</v>
      </c>
      <c r="V17" s="70">
        <f>IF(RES_hh_tes!V17=0,"",RES_hh_tes!V17/RES_hh_fec!V17)</f>
        <v>0.79931344057102416</v>
      </c>
      <c r="W17" s="70">
        <f>IF(RES_hh_tes!W17=0,"",RES_hh_tes!W17/RES_hh_fec!W17)</f>
        <v>0.81591968709635243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0.57819430483592216</v>
      </c>
      <c r="C18" s="78">
        <f>IF(RES_hh_tes!C18=0,"",RES_hh_tes!C18/RES_hh_fec!C18)</f>
        <v>0.5811153191652525</v>
      </c>
      <c r="D18" s="78">
        <f>IF(RES_hh_tes!D18=0,"",RES_hh_tes!D18/RES_hh_fec!D18)</f>
        <v>0.58442390028718993</v>
      </c>
      <c r="E18" s="78">
        <f>IF(RES_hh_tes!E18=0,"",RES_hh_tes!E18/RES_hh_fec!E18)</f>
        <v>0.58738130650308062</v>
      </c>
      <c r="F18" s="78">
        <f>IF(RES_hh_tes!F18=0,"",RES_hh_tes!F18/RES_hh_fec!F18)</f>
        <v>0.59142139452132081</v>
      </c>
      <c r="G18" s="78">
        <f>IF(RES_hh_tes!G18=0,"",RES_hh_tes!G18/RES_hh_fec!G18)</f>
        <v>0.59553514262548535</v>
      </c>
      <c r="H18" s="78">
        <f>IF(RES_hh_tes!H18=0,"",RES_hh_tes!H18/RES_hh_fec!H18)</f>
        <v>0.59986660189609486</v>
      </c>
      <c r="I18" s="78">
        <f>IF(RES_hh_tes!I18=0,"",RES_hh_tes!I18/RES_hh_fec!I18)</f>
        <v>0.60452699915981067</v>
      </c>
      <c r="J18" s="78">
        <f>IF(RES_hh_tes!J18=0,"",RES_hh_tes!J18/RES_hh_fec!J18)</f>
        <v>0.6120360102015272</v>
      </c>
      <c r="K18" s="78">
        <f>IF(RES_hh_tes!K18=0,"",RES_hh_tes!K18/RES_hh_fec!K18)</f>
        <v>0.62058293734470737</v>
      </c>
      <c r="L18" s="78">
        <f>IF(RES_hh_tes!L18=0,"",RES_hh_tes!L18/RES_hh_fec!L18)</f>
        <v>0.62779733147231698</v>
      </c>
      <c r="M18" s="78">
        <f>IF(RES_hh_tes!M18=0,"",RES_hh_tes!M18/RES_hh_fec!M18)</f>
        <v>0.6356644440100887</v>
      </c>
      <c r="N18" s="78">
        <f>IF(RES_hh_tes!N18=0,"",RES_hh_tes!N18/RES_hh_fec!N18)</f>
        <v>0.6463970762871365</v>
      </c>
      <c r="O18" s="78">
        <f>IF(RES_hh_tes!O18=0,"",RES_hh_tes!O18/RES_hh_fec!O18)</f>
        <v>0.65716642203179154</v>
      </c>
      <c r="P18" s="78">
        <f>IF(RES_hh_tes!P18=0,"",RES_hh_tes!P18/RES_hh_fec!P18)</f>
        <v>0.65920550438952585</v>
      </c>
      <c r="Q18" s="78">
        <f>IF(RES_hh_tes!Q18=0,"",RES_hh_tes!Q18/RES_hh_fec!Q18)</f>
        <v>0.66121315420787785</v>
      </c>
      <c r="R18" s="78">
        <f>IF(RES_hh_tes!R18=0,"",RES_hh_tes!R18/RES_hh_fec!R18)</f>
        <v>0.66634269306033822</v>
      </c>
      <c r="S18" s="78">
        <f>IF(RES_hh_tes!S18=0,"",RES_hh_tes!S18/RES_hh_fec!S18)</f>
        <v>0.67905413231033473</v>
      </c>
      <c r="T18" s="78">
        <f>IF(RES_hh_tes!T18=0,"",RES_hh_tes!T18/RES_hh_fec!T18)</f>
        <v>0.69793291527276125</v>
      </c>
      <c r="U18" s="78">
        <f>IF(RES_hh_tes!U18=0,"",RES_hh_tes!U18/RES_hh_fec!U18)</f>
        <v>0.71815863187189299</v>
      </c>
      <c r="V18" s="78">
        <f>IF(RES_hh_tes!V18=0,"",RES_hh_tes!V18/RES_hh_fec!V18)</f>
        <v>0.74312527954283447</v>
      </c>
      <c r="W18" s="78">
        <f>IF(RES_hh_tes!W18=0,"",RES_hh_tes!W18/RES_hh_fec!W18)</f>
        <v>0.75660554113938772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0.55349084953227012</v>
      </c>
      <c r="C19" s="78">
        <f>IF(RES_hh_tes!C19=0,"",RES_hh_tes!C19/RES_hh_fec!C19)</f>
        <v>0.55739628385243967</v>
      </c>
      <c r="D19" s="78">
        <f>IF(RES_hh_tes!D19=0,"",RES_hh_tes!D19/RES_hh_fec!D19)</f>
        <v>0.5603114582947587</v>
      </c>
      <c r="E19" s="78">
        <f>IF(RES_hh_tes!E19=0,"",RES_hh_tes!E19/RES_hh_fec!E19)</f>
        <v>0.56437359769254813</v>
      </c>
      <c r="F19" s="78">
        <f>IF(RES_hh_tes!F19=0,"",RES_hh_tes!F19/RES_hh_fec!F19)</f>
        <v>0.56972619814923564</v>
      </c>
      <c r="G19" s="78">
        <f>IF(RES_hh_tes!G19=0,"",RES_hh_tes!G19/RES_hh_fec!G19)</f>
        <v>0.57509149968992523</v>
      </c>
      <c r="H19" s="78">
        <f>IF(RES_hh_tes!H19=0,"",RES_hh_tes!H19/RES_hh_fec!H19)</f>
        <v>0.58066143671600878</v>
      </c>
      <c r="I19" s="78">
        <f>IF(RES_hh_tes!I19=0,"",RES_hh_tes!I19/RES_hh_fec!I19)</f>
        <v>0.5833871146285351</v>
      </c>
      <c r="J19" s="78">
        <f>IF(RES_hh_tes!J19=0,"",RES_hh_tes!J19/RES_hh_fec!J19)</f>
        <v>0.58448405685446869</v>
      </c>
      <c r="K19" s="78">
        <f>IF(RES_hh_tes!K19=0,"",RES_hh_tes!K19/RES_hh_fec!K19)</f>
        <v>0.58759271390673085</v>
      </c>
      <c r="L19" s="78">
        <f>IF(RES_hh_tes!L19=0,"",RES_hh_tes!L19/RES_hh_fec!L19)</f>
        <v>0.59496146908885794</v>
      </c>
      <c r="M19" s="78">
        <f>IF(RES_hh_tes!M19=0,"",RES_hh_tes!M19/RES_hh_fec!M19)</f>
        <v>0.59791595490981564</v>
      </c>
      <c r="N19" s="78">
        <f>IF(RES_hh_tes!N19=0,"",RES_hh_tes!N19/RES_hh_fec!N19)</f>
        <v>0.61463501753221761</v>
      </c>
      <c r="O19" s="78">
        <f>IF(RES_hh_tes!O19=0,"",RES_hh_tes!O19/RES_hh_fec!O19)</f>
        <v>0.63737633519664638</v>
      </c>
      <c r="P19" s="78">
        <f>IF(RES_hh_tes!P19=0,"",RES_hh_tes!P19/RES_hh_fec!P19)</f>
        <v>0.6600041139702072</v>
      </c>
      <c r="Q19" s="78">
        <f>IF(RES_hh_tes!Q19=0,"",RES_hh_tes!Q19/RES_hh_fec!Q19)</f>
        <v>0.67054091790120585</v>
      </c>
      <c r="R19" s="78">
        <f>IF(RES_hh_tes!R19=0,"",RES_hh_tes!R19/RES_hh_fec!R19)</f>
        <v>0.6867544654150205</v>
      </c>
      <c r="S19" s="78">
        <f>IF(RES_hh_tes!S19=0,"",RES_hh_tes!S19/RES_hh_fec!S19)</f>
        <v>0.71847815797589065</v>
      </c>
      <c r="T19" s="78">
        <f>IF(RES_hh_tes!T19=0,"",RES_hh_tes!T19/RES_hh_fec!T19)</f>
        <v>0.75924995031105424</v>
      </c>
      <c r="U19" s="78">
        <f>IF(RES_hh_tes!U19=0,"",RES_hh_tes!U19/RES_hh_fec!U19)</f>
        <v>0.78767263334095294</v>
      </c>
      <c r="V19" s="78">
        <f>IF(RES_hh_tes!V19=0,"",RES_hh_tes!V19/RES_hh_fec!V19)</f>
        <v>0.83359542213403359</v>
      </c>
      <c r="W19" s="78">
        <f>IF(RES_hh_tes!W19=0,"",RES_hh_tes!W19/RES_hh_fec!W19)</f>
        <v>0.86801887192397309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0.49880221472268332</v>
      </c>
      <c r="C20" s="78">
        <f>IF(RES_hh_tes!C20=0,"",RES_hh_tes!C20/RES_hh_fec!C20)</f>
        <v>0.50061092466882162</v>
      </c>
      <c r="D20" s="78">
        <f>IF(RES_hh_tes!D20=0,"",RES_hh_tes!D20/RES_hh_fec!D20)</f>
        <v>0.50146745667705861</v>
      </c>
      <c r="E20" s="78">
        <f>IF(RES_hh_tes!E20=0,"",RES_hh_tes!E20/RES_hh_fec!E20)</f>
        <v>0.50272076222642414</v>
      </c>
      <c r="F20" s="78">
        <f>IF(RES_hh_tes!F20=0,"",RES_hh_tes!F20/RES_hh_fec!F20)</f>
        <v>0.50592162028989751</v>
      </c>
      <c r="G20" s="78">
        <f>IF(RES_hh_tes!G20=0,"",RES_hh_tes!G20/RES_hh_fec!G20)</f>
        <v>0.5107072597782184</v>
      </c>
      <c r="H20" s="78">
        <f>IF(RES_hh_tes!H20=0,"",RES_hh_tes!H20/RES_hh_fec!H20)</f>
        <v>0.51505722904624684</v>
      </c>
      <c r="I20" s="78">
        <f>IF(RES_hh_tes!I20=0,"",RES_hh_tes!I20/RES_hh_fec!I20)</f>
        <v>0.5213363052466129</v>
      </c>
      <c r="J20" s="78">
        <f>IF(RES_hh_tes!J20=0,"",RES_hh_tes!J20/RES_hh_fec!J20)</f>
        <v>0.5278769591655208</v>
      </c>
      <c r="K20" s="78">
        <f>IF(RES_hh_tes!K20=0,"",RES_hh_tes!K20/RES_hh_fec!K20)</f>
        <v>0.5368937731361294</v>
      </c>
      <c r="L20" s="78">
        <f>IF(RES_hh_tes!L20=0,"",RES_hh_tes!L20/RES_hh_fec!L20)</f>
        <v>0.54188677525449691</v>
      </c>
      <c r="M20" s="78">
        <f>IF(RES_hh_tes!M20=0,"",RES_hh_tes!M20/RES_hh_fec!M20)</f>
        <v>0.54625668223079227</v>
      </c>
      <c r="N20" s="78">
        <f>IF(RES_hh_tes!N20=0,"",RES_hh_tes!N20/RES_hh_fec!N20)</f>
        <v>0.54936230473417069</v>
      </c>
      <c r="O20" s="78">
        <f>IF(RES_hh_tes!O20=0,"",RES_hh_tes!O20/RES_hh_fec!O20)</f>
        <v>0.55450583967991351</v>
      </c>
      <c r="P20" s="78">
        <f>IF(RES_hh_tes!P20=0,"",RES_hh_tes!P20/RES_hh_fec!P20)</f>
        <v>0.5602934285165514</v>
      </c>
      <c r="Q20" s="78">
        <f>IF(RES_hh_tes!Q20=0,"",RES_hh_tes!Q20/RES_hh_fec!Q20)</f>
        <v>0.57086078217447911</v>
      </c>
      <c r="R20" s="78">
        <f>IF(RES_hh_tes!R20=0,"",RES_hh_tes!R20/RES_hh_fec!R20)</f>
        <v>0.58096760918139578</v>
      </c>
      <c r="S20" s="78">
        <f>IF(RES_hh_tes!S20=0,"",RES_hh_tes!S20/RES_hh_fec!S20)</f>
        <v>0.59581554924371405</v>
      </c>
      <c r="T20" s="78">
        <f>IF(RES_hh_tes!T20=0,"",RES_hh_tes!T20/RES_hh_fec!T20)</f>
        <v>0.61309701309678599</v>
      </c>
      <c r="U20" s="78">
        <f>IF(RES_hh_tes!U20=0,"",RES_hh_tes!U20/RES_hh_fec!U20)</f>
        <v>0.62788101663027029</v>
      </c>
      <c r="V20" s="78">
        <f>IF(RES_hh_tes!V20=0,"",RES_hh_tes!V20/RES_hh_fec!V20)</f>
        <v>0.64463497924745139</v>
      </c>
      <c r="W20" s="78">
        <f>IF(RES_hh_tes!W20=0,"",RES_hh_tes!W20/RES_hh_fec!W20)</f>
        <v>0.66570342829692863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0.51610052334418843</v>
      </c>
      <c r="C21" s="78">
        <f>IF(RES_hh_tes!C21=0,"",RES_hh_tes!C21/RES_hh_fec!C21)</f>
        <v>0.5222597834129894</v>
      </c>
      <c r="D21" s="78">
        <f>IF(RES_hh_tes!D21=0,"",RES_hh_tes!D21/RES_hh_fec!D21)</f>
        <v>0.531056855727011</v>
      </c>
      <c r="E21" s="78">
        <f>IF(RES_hh_tes!E21=0,"",RES_hh_tes!E21/RES_hh_fec!E21)</f>
        <v>0.53947554126892816</v>
      </c>
      <c r="F21" s="78">
        <f>IF(RES_hh_tes!F21=0,"",RES_hh_tes!F21/RES_hh_fec!F21)</f>
        <v>0.54793629411917744</v>
      </c>
      <c r="G21" s="78">
        <f>IF(RES_hh_tes!G21=0,"",RES_hh_tes!G21/RES_hh_fec!G21)</f>
        <v>0.55549330628200144</v>
      </c>
      <c r="H21" s="78">
        <f>IF(RES_hh_tes!H21=0,"",RES_hh_tes!H21/RES_hh_fec!H21)</f>
        <v>0.56288356003853202</v>
      </c>
      <c r="I21" s="78">
        <f>IF(RES_hh_tes!I21=0,"",RES_hh_tes!I21/RES_hh_fec!I21)</f>
        <v>0.56985769970298372</v>
      </c>
      <c r="J21" s="78">
        <f>IF(RES_hh_tes!J21=0,"",RES_hh_tes!J21/RES_hh_fec!J21)</f>
        <v>0.57707411101334105</v>
      </c>
      <c r="K21" s="78">
        <f>IF(RES_hh_tes!K21=0,"",RES_hh_tes!K21/RES_hh_fec!K21)</f>
        <v>0.58444367376535633</v>
      </c>
      <c r="L21" s="78">
        <f>IF(RES_hh_tes!L21=0,"",RES_hh_tes!L21/RES_hh_fec!L21)</f>
        <v>0.59323112590022042</v>
      </c>
      <c r="M21" s="78">
        <f>IF(RES_hh_tes!M21=0,"",RES_hh_tes!M21/RES_hh_fec!M21)</f>
        <v>0.60247789217933378</v>
      </c>
      <c r="N21" s="78">
        <f>IF(RES_hh_tes!N21=0,"",RES_hh_tes!N21/RES_hh_fec!N21)</f>
        <v>0.61349575029673953</v>
      </c>
      <c r="O21" s="78">
        <f>IF(RES_hh_tes!O21=0,"",RES_hh_tes!O21/RES_hh_fec!O21)</f>
        <v>0.6261492150286142</v>
      </c>
      <c r="P21" s="78">
        <f>IF(RES_hh_tes!P21=0,"",RES_hh_tes!P21/RES_hh_fec!P21)</f>
        <v>0.63629073424886373</v>
      </c>
      <c r="Q21" s="78">
        <f>IF(RES_hh_tes!Q21=0,"",RES_hh_tes!Q21/RES_hh_fec!Q21)</f>
        <v>0.65235023724351349</v>
      </c>
      <c r="R21" s="78">
        <f>IF(RES_hh_tes!R21=0,"",RES_hh_tes!R21/RES_hh_fec!R21)</f>
        <v>0.66963149211715167</v>
      </c>
      <c r="S21" s="78">
        <f>IF(RES_hh_tes!S21=0,"",RES_hh_tes!S21/RES_hh_fec!S21)</f>
        <v>0.6904808565856918</v>
      </c>
      <c r="T21" s="78">
        <f>IF(RES_hh_tes!T21=0,"",RES_hh_tes!T21/RES_hh_fec!T21)</f>
        <v>0.71207254120311791</v>
      </c>
      <c r="U21" s="78">
        <f>IF(RES_hh_tes!U21=0,"",RES_hh_tes!U21/RES_hh_fec!U21)</f>
        <v>0.73088509467160112</v>
      </c>
      <c r="V21" s="78">
        <f>IF(RES_hh_tes!V21=0,"",RES_hh_tes!V21/RES_hh_fec!V21)</f>
        <v>0.74925313021304296</v>
      </c>
      <c r="W21" s="78">
        <f>IF(RES_hh_tes!W21=0,"",RES_hh_tes!W21/RES_hh_fec!W21)</f>
        <v>0.76521096565624858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0.46497931636467332</v>
      </c>
      <c r="C22" s="78">
        <f>IF(RES_hh_tes!C22=0,"",RES_hh_tes!C22/RES_hh_fec!C22)</f>
        <v>0.47166951122128131</v>
      </c>
      <c r="D22" s="78">
        <f>IF(RES_hh_tes!D22=0,"",RES_hh_tes!D22/RES_hh_fec!D22)</f>
        <v>0.4786104084176096</v>
      </c>
      <c r="E22" s="78">
        <f>IF(RES_hh_tes!E22=0,"",RES_hh_tes!E22/RES_hh_fec!E22)</f>
        <v>0.48749518978010759</v>
      </c>
      <c r="F22" s="78">
        <f>IF(RES_hh_tes!F22=0,"",RES_hh_tes!F22/RES_hh_fec!F22)</f>
        <v>0.49780695863167435</v>
      </c>
      <c r="G22" s="78">
        <f>IF(RES_hh_tes!G22=0,"",RES_hh_tes!G22/RES_hh_fec!G22)</f>
        <v>0.50697310398615392</v>
      </c>
      <c r="H22" s="78">
        <f>IF(RES_hh_tes!H22=0,"",RES_hh_tes!H22/RES_hh_fec!H22)</f>
        <v>0.5138493465013495</v>
      </c>
      <c r="I22" s="78">
        <f>IF(RES_hh_tes!I22=0,"",RES_hh_tes!I22/RES_hh_fec!I22)</f>
        <v>0.52927823719638301</v>
      </c>
      <c r="J22" s="78">
        <f>IF(RES_hh_tes!J22=0,"",RES_hh_tes!J22/RES_hh_fec!J22)</f>
        <v>0.5491207478797463</v>
      </c>
      <c r="K22" s="78">
        <f>IF(RES_hh_tes!K22=0,"",RES_hh_tes!K22/RES_hh_fec!K22)</f>
        <v>0.57281207748010843</v>
      </c>
      <c r="L22" s="78">
        <f>IF(RES_hh_tes!L22=0,"",RES_hh_tes!L22/RES_hh_fec!L22)</f>
        <v>0.60031358633023979</v>
      </c>
      <c r="M22" s="78">
        <f>IF(RES_hh_tes!M22=0,"",RES_hh_tes!M22/RES_hh_fec!M22)</f>
        <v>0.63472887666503464</v>
      </c>
      <c r="N22" s="78">
        <f>IF(RES_hh_tes!N22=0,"",RES_hh_tes!N22/RES_hh_fec!N22)</f>
        <v>0.6696470112818762</v>
      </c>
      <c r="O22" s="78">
        <f>IF(RES_hh_tes!O22=0,"",RES_hh_tes!O22/RES_hh_fec!O22)</f>
        <v>0.69752495079248134</v>
      </c>
      <c r="P22" s="78">
        <f>IF(RES_hh_tes!P22=0,"",RES_hh_tes!P22/RES_hh_fec!P22)</f>
        <v>0.70212303138977483</v>
      </c>
      <c r="Q22" s="78">
        <f>IF(RES_hh_tes!Q22=0,"",RES_hh_tes!Q22/RES_hh_fec!Q22)</f>
        <v>0.70889515827177874</v>
      </c>
      <c r="R22" s="78">
        <f>IF(RES_hh_tes!R22=0,"",RES_hh_tes!R22/RES_hh_fec!R22)</f>
        <v>0.71762102937292316</v>
      </c>
      <c r="S22" s="78">
        <f>IF(RES_hh_tes!S22=0,"",RES_hh_tes!S22/RES_hh_fec!S22)</f>
        <v>0.7326116288442327</v>
      </c>
      <c r="T22" s="78">
        <f>IF(RES_hh_tes!T22=0,"",RES_hh_tes!T22/RES_hh_fec!T22)</f>
        <v>0.74949744034105015</v>
      </c>
      <c r="U22" s="78">
        <f>IF(RES_hh_tes!U22=0,"",RES_hh_tes!U22/RES_hh_fec!U22)</f>
        <v>0.76306795886958312</v>
      </c>
      <c r="V22" s="78">
        <f>IF(RES_hh_tes!V22=0,"",RES_hh_tes!V22/RES_hh_fec!V22)</f>
        <v>0.77455021189493745</v>
      </c>
      <c r="W22" s="78">
        <f>IF(RES_hh_tes!W22=0,"",RES_hh_tes!W22/RES_hh_fec!W22)</f>
        <v>0.78456019117779918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0.77854349482951957</v>
      </c>
      <c r="C24" s="78">
        <f>IF(RES_hh_tes!C24=0,"",RES_hh_tes!C24/RES_hh_fec!C24)</f>
        <v>0.78029240945098599</v>
      </c>
      <c r="D24" s="78">
        <f>IF(RES_hh_tes!D24=0,"",RES_hh_tes!D24/RES_hh_fec!D24)</f>
        <v>0.7820040926740327</v>
      </c>
      <c r="E24" s="78">
        <f>IF(RES_hh_tes!E24=0,"",RES_hh_tes!E24/RES_hh_fec!E24)</f>
        <v>0.78399510843244635</v>
      </c>
      <c r="F24" s="78">
        <f>IF(RES_hh_tes!F24=0,"",RES_hh_tes!F24/RES_hh_fec!F24)</f>
        <v>0.78612233618376826</v>
      </c>
      <c r="G24" s="78">
        <f>IF(RES_hh_tes!G24=0,"",RES_hh_tes!G24/RES_hh_fec!G24)</f>
        <v>0.78892644731090933</v>
      </c>
      <c r="H24" s="78">
        <f>IF(RES_hh_tes!H24=0,"",RES_hh_tes!H24/RES_hh_fec!H24)</f>
        <v>0.79099934007938622</v>
      </c>
      <c r="I24" s="78">
        <f>IF(RES_hh_tes!I24=0,"",RES_hh_tes!I24/RES_hh_fec!I24)</f>
        <v>0.79416189930907943</v>
      </c>
      <c r="J24" s="78">
        <f>IF(RES_hh_tes!J24=0,"",RES_hh_tes!J24/RES_hh_fec!J24)</f>
        <v>0.79893135227615808</v>
      </c>
      <c r="K24" s="78">
        <f>IF(RES_hh_tes!K24=0,"",RES_hh_tes!K24/RES_hh_fec!K24)</f>
        <v>0.80527944692815134</v>
      </c>
      <c r="L24" s="78">
        <f>IF(RES_hh_tes!L24=0,"",RES_hh_tes!L24/RES_hh_fec!L24)</f>
        <v>0.81143749352444694</v>
      </c>
      <c r="M24" s="78">
        <f>IF(RES_hh_tes!M24=0,"",RES_hh_tes!M24/RES_hh_fec!M24)</f>
        <v>0.81939458961888312</v>
      </c>
      <c r="N24" s="78">
        <f>IF(RES_hh_tes!N24=0,"",RES_hh_tes!N24/RES_hh_fec!N24)</f>
        <v>0.82837702997414941</v>
      </c>
      <c r="O24" s="78">
        <f>IF(RES_hh_tes!O24=0,"",RES_hh_tes!O24/RES_hh_fec!O24)</f>
        <v>0.83690645703681887</v>
      </c>
      <c r="P24" s="78">
        <f>IF(RES_hh_tes!P24=0,"",RES_hh_tes!P24/RES_hh_fec!P24)</f>
        <v>0.84016118176620957</v>
      </c>
      <c r="Q24" s="78">
        <f>IF(RES_hh_tes!Q24=0,"",RES_hh_tes!Q24/RES_hh_fec!Q24)</f>
        <v>0.84316497164589599</v>
      </c>
      <c r="R24" s="78">
        <f>IF(RES_hh_tes!R24=0,"",RES_hh_tes!R24/RES_hh_fec!R24)</f>
        <v>0.84782462174779383</v>
      </c>
      <c r="S24" s="78">
        <f>IF(RES_hh_tes!S24=0,"",RES_hh_tes!S24/RES_hh_fec!S24)</f>
        <v>0.85570050944492637</v>
      </c>
      <c r="T24" s="78">
        <f>IF(RES_hh_tes!T24=0,"",RES_hh_tes!T24/RES_hh_fec!T24)</f>
        <v>0.86187365817779571</v>
      </c>
      <c r="U24" s="78">
        <f>IF(RES_hh_tes!U24=0,"",RES_hh_tes!U24/RES_hh_fec!U24)</f>
        <v>0.86958201700055415</v>
      </c>
      <c r="V24" s="78">
        <f>IF(RES_hh_tes!V24=0,"",RES_hh_tes!V24/RES_hh_fec!V24)</f>
        <v>0.87513550007171592</v>
      </c>
      <c r="W24" s="78">
        <f>IF(RES_hh_tes!W24=0,"",RES_hh_tes!W24/RES_hh_fec!W24)</f>
        <v>0.88567535544289699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0.62009201294614891</v>
      </c>
      <c r="C25" s="79">
        <f>IF(RES_hh_tes!C25=0,"",RES_hh_tes!C25/RES_hh_fec!C25)</f>
        <v>0.62602535726068997</v>
      </c>
      <c r="D25" s="79">
        <f>IF(RES_hh_tes!D25=0,"",RES_hh_tes!D25/RES_hh_fec!D25)</f>
        <v>0.63177626294579203</v>
      </c>
      <c r="E25" s="79">
        <f>IF(RES_hh_tes!E25=0,"",RES_hh_tes!E25/RES_hh_fec!E25)</f>
        <v>0.63656282612379533</v>
      </c>
      <c r="F25" s="79">
        <f>IF(RES_hh_tes!F25=0,"",RES_hh_tes!F25/RES_hh_fec!F25)</f>
        <v>0.64062726630743394</v>
      </c>
      <c r="G25" s="79">
        <f>IF(RES_hh_tes!G25=0,"",RES_hh_tes!G25/RES_hh_fec!G25)</f>
        <v>0.64433810038345007</v>
      </c>
      <c r="H25" s="79">
        <f>IF(RES_hh_tes!H25=0,"",RES_hh_tes!H25/RES_hh_fec!H25)</f>
        <v>0.64778476282919051</v>
      </c>
      <c r="I25" s="79">
        <f>IF(RES_hh_tes!I25=0,"",RES_hh_tes!I25/RES_hh_fec!I25)</f>
        <v>0.64954115192807405</v>
      </c>
      <c r="J25" s="79">
        <f>IF(RES_hh_tes!J25=0,"",RES_hh_tes!J25/RES_hh_fec!J25)</f>
        <v>0.65091558213358591</v>
      </c>
      <c r="K25" s="79">
        <f>IF(RES_hh_tes!K25=0,"",RES_hh_tes!K25/RES_hh_fec!K25)</f>
        <v>0.65280197429673514</v>
      </c>
      <c r="L25" s="79">
        <f>IF(RES_hh_tes!L25=0,"",RES_hh_tes!L25/RES_hh_fec!L25)</f>
        <v>0.6545397547178774</v>
      </c>
      <c r="M25" s="79">
        <f>IF(RES_hh_tes!M25=0,"",RES_hh_tes!M25/RES_hh_fec!M25)</f>
        <v>0.65593015747434369</v>
      </c>
      <c r="N25" s="79">
        <f>IF(RES_hh_tes!N25=0,"",RES_hh_tes!N25/RES_hh_fec!N25)</f>
        <v>0.66064001617332746</v>
      </c>
      <c r="O25" s="79">
        <f>IF(RES_hh_tes!O25=0,"",RES_hh_tes!O25/RES_hh_fec!O25)</f>
        <v>0.66728155437902825</v>
      </c>
      <c r="P25" s="79">
        <f>IF(RES_hh_tes!P25=0,"",RES_hh_tes!P25/RES_hh_fec!P25)</f>
        <v>0.67861193191605196</v>
      </c>
      <c r="Q25" s="79">
        <f>IF(RES_hh_tes!Q25=0,"",RES_hh_tes!Q25/RES_hh_fec!Q25)</f>
        <v>0.69068656792557925</v>
      </c>
      <c r="R25" s="79">
        <f>IF(RES_hh_tes!R25=0,"",RES_hh_tes!R25/RES_hh_fec!R25)</f>
        <v>0.70244293562092652</v>
      </c>
      <c r="S25" s="79">
        <f>IF(RES_hh_tes!S25=0,"",RES_hh_tes!S25/RES_hh_fec!S25)</f>
        <v>0.71378806195935995</v>
      </c>
      <c r="T25" s="79">
        <f>IF(RES_hh_tes!T25=0,"",RES_hh_tes!T25/RES_hh_fec!T25)</f>
        <v>0.72326283737906094</v>
      </c>
      <c r="U25" s="79">
        <f>IF(RES_hh_tes!U25=0,"",RES_hh_tes!U25/RES_hh_fec!U25)</f>
        <v>0.73568217339798714</v>
      </c>
      <c r="V25" s="79">
        <f>IF(RES_hh_tes!V25=0,"",RES_hh_tes!V25/RES_hh_fec!V25)</f>
        <v>0.75441795849104465</v>
      </c>
      <c r="W25" s="79">
        <f>IF(RES_hh_tes!W25=0,"",RES_hh_tes!W25/RES_hh_fec!W25)</f>
        <v>0.76962074868522545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0.59013528689094696</v>
      </c>
      <c r="C27" s="70">
        <f>IF(RES_hh_tes!C27=0,"",RES_hh_tes!C27/RES_hh_fec!C27)</f>
        <v>0.59356354270511036</v>
      </c>
      <c r="D27" s="70">
        <f>IF(RES_hh_tes!D27=0,"",RES_hh_tes!D27/RES_hh_fec!D27)</f>
        <v>0.59704039060883274</v>
      </c>
      <c r="E27" s="70">
        <f>IF(RES_hh_tes!E27=0,"",RES_hh_tes!E27/RES_hh_fec!E27)</f>
        <v>0.59975750260993976</v>
      </c>
      <c r="F27" s="70">
        <f>IF(RES_hh_tes!F27=0,"",RES_hh_tes!F27/RES_hh_fec!F27)</f>
        <v>0.59962404999554864</v>
      </c>
      <c r="G27" s="70">
        <f>IF(RES_hh_tes!G27=0,"",RES_hh_tes!G27/RES_hh_fec!G27)</f>
        <v>0.60374767330063639</v>
      </c>
      <c r="H27" s="70">
        <f>IF(RES_hh_tes!H27=0,"",RES_hh_tes!H27/RES_hh_fec!H27)</f>
        <v>0.61111571561137423</v>
      </c>
      <c r="I27" s="70">
        <f>IF(RES_hh_tes!I27=0,"",RES_hh_tes!I27/RES_hh_fec!I27)</f>
        <v>0.6139715167770522</v>
      </c>
      <c r="J27" s="70">
        <f>IF(RES_hh_tes!J27=0,"",RES_hh_tes!J27/RES_hh_fec!J27)</f>
        <v>0.6247434644114902</v>
      </c>
      <c r="K27" s="70">
        <f>IF(RES_hh_tes!K27=0,"",RES_hh_tes!K27/RES_hh_fec!K27)</f>
        <v>0.62127145390525995</v>
      </c>
      <c r="L27" s="70">
        <f>IF(RES_hh_tes!L27=0,"",RES_hh_tes!L27/RES_hh_fec!L27)</f>
        <v>0.62433409206071055</v>
      </c>
      <c r="M27" s="70">
        <f>IF(RES_hh_tes!M27=0,"",RES_hh_tes!M27/RES_hh_fec!M27)</f>
        <v>0.61631964790002491</v>
      </c>
      <c r="N27" s="70">
        <f>IF(RES_hh_tes!N27=0,"",RES_hh_tes!N27/RES_hh_fec!N27)</f>
        <v>0.61521897464630326</v>
      </c>
      <c r="O27" s="70">
        <f>IF(RES_hh_tes!O27=0,"",RES_hh_tes!O27/RES_hh_fec!O27)</f>
        <v>0.62027029322533811</v>
      </c>
      <c r="P27" s="70">
        <f>IF(RES_hh_tes!P27=0,"",RES_hh_tes!P27/RES_hh_fec!P27)</f>
        <v>0.61702983290242219</v>
      </c>
      <c r="Q27" s="70">
        <f>IF(RES_hh_tes!Q27=0,"",RES_hh_tes!Q27/RES_hh_fec!Q27)</f>
        <v>0.62812491551863969</v>
      </c>
      <c r="R27" s="70">
        <f>IF(RES_hh_tes!R27=0,"",RES_hh_tes!R27/RES_hh_fec!R27)</f>
        <v>0.63253733686878133</v>
      </c>
      <c r="S27" s="70">
        <f>IF(RES_hh_tes!S27=0,"",RES_hh_tes!S27/RES_hh_fec!S27)</f>
        <v>0.62263828224587303</v>
      </c>
      <c r="T27" s="70">
        <f>IF(RES_hh_tes!T27=0,"",RES_hh_tes!T27/RES_hh_fec!T27)</f>
        <v>0.62538350117407637</v>
      </c>
      <c r="U27" s="70">
        <f>IF(RES_hh_tes!U27=0,"",RES_hh_tes!U27/RES_hh_fec!U27)</f>
        <v>0.62966752599232234</v>
      </c>
      <c r="V27" s="70">
        <f>IF(RES_hh_tes!V27=0,"",RES_hh_tes!V27/RES_hh_fec!V27)</f>
        <v>0.64069341611683495</v>
      </c>
      <c r="W27" s="70">
        <f>IF(RES_hh_tes!W27=0,"",RES_hh_tes!W27/RES_hh_fec!W27)</f>
        <v>0.6444877110075653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0.57425594602105923</v>
      </c>
      <c r="C28" s="78">
        <f>IF(RES_hh_tes!C28=0,"",RES_hh_tes!C28/RES_hh_fec!C28)</f>
        <v>0.57508763095256465</v>
      </c>
      <c r="D28" s="78">
        <f>IF(RES_hh_tes!D28=0,"",RES_hh_tes!D28/RES_hh_fec!D28)</f>
        <v>0.57586110533730561</v>
      </c>
      <c r="E28" s="78">
        <f>IF(RES_hh_tes!E28=0,"",RES_hh_tes!E28/RES_hh_fec!E28)</f>
        <v>0.57675391873205006</v>
      </c>
      <c r="F28" s="78">
        <f>IF(RES_hh_tes!F28=0,"",RES_hh_tes!F28/RES_hh_fec!F28)</f>
        <v>0.57772715695788956</v>
      </c>
      <c r="G28" s="78">
        <f>IF(RES_hh_tes!G28=0,"",RES_hh_tes!G28/RES_hh_fec!G28)</f>
        <v>0.57919815623743487</v>
      </c>
      <c r="H28" s="78">
        <f>IF(RES_hh_tes!H28=0,"",RES_hh_tes!H28/RES_hh_fec!H28)</f>
        <v>0.58080099530221618</v>
      </c>
      <c r="I28" s="78">
        <f>IF(RES_hh_tes!I28=0,"",RES_hh_tes!I28/RES_hh_fec!I28)</f>
        <v>0.58165462249465028</v>
      </c>
      <c r="J28" s="78">
        <f>IF(RES_hh_tes!J28=0,"",RES_hh_tes!J28/RES_hh_fec!J28)</f>
        <v>0.5819360179554266</v>
      </c>
      <c r="K28" s="78">
        <f>IF(RES_hh_tes!K28=0,"",RES_hh_tes!K28/RES_hh_fec!K28)</f>
        <v>0.58237150876721089</v>
      </c>
      <c r="L28" s="78">
        <f>IF(RES_hh_tes!L28=0,"",RES_hh_tes!L28/RES_hh_fec!L28)</f>
        <v>0.58277443957015695</v>
      </c>
      <c r="M28" s="78">
        <f>IF(RES_hh_tes!M28=0,"",RES_hh_tes!M28/RES_hh_fec!M28)</f>
        <v>0.58307708336940589</v>
      </c>
      <c r="N28" s="78">
        <f>IF(RES_hh_tes!N28=0,"",RES_hh_tes!N28/RES_hh_fec!N28)</f>
        <v>0.58341471033447012</v>
      </c>
      <c r="O28" s="78">
        <f>IF(RES_hh_tes!O28=0,"",RES_hh_tes!O28/RES_hh_fec!O28)</f>
        <v>0.58371141725730202</v>
      </c>
      <c r="P28" s="78">
        <f>IF(RES_hh_tes!P28=0,"",RES_hh_tes!P28/RES_hh_fec!P28)</f>
        <v>0.58376391937090144</v>
      </c>
      <c r="Q28" s="78">
        <f>IF(RES_hh_tes!Q28=0,"",RES_hh_tes!Q28/RES_hh_fec!Q28)</f>
        <v>0.58381277916862273</v>
      </c>
      <c r="R28" s="78">
        <f>IF(RES_hh_tes!R28=0,"",RES_hh_tes!R28/RES_hh_fec!R28)</f>
        <v>0.58402854491723755</v>
      </c>
      <c r="S28" s="78">
        <f>IF(RES_hh_tes!S28=0,"",RES_hh_tes!S28/RES_hh_fec!S28)</f>
        <v>0.58437890236421153</v>
      </c>
      <c r="T28" s="78">
        <f>IF(RES_hh_tes!T28=0,"",RES_hh_tes!T28/RES_hh_fec!T28)</f>
        <v>0.5844738193569855</v>
      </c>
      <c r="U28" s="78">
        <f>IF(RES_hh_tes!U28=0,"",RES_hh_tes!U28/RES_hh_fec!U28)</f>
        <v>0.5850859565165768</v>
      </c>
      <c r="V28" s="78">
        <f>IF(RES_hh_tes!V28=0,"",RES_hh_tes!V28/RES_hh_fec!V28)</f>
        <v>0.58571272421015941</v>
      </c>
      <c r="W28" s="78">
        <f>IF(RES_hh_tes!W28=0,"",RES_hh_tes!W28/RES_hh_fec!W28)</f>
        <v>0.58638013791265098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0.58758417651767858</v>
      </c>
      <c r="C29" s="78">
        <f>IF(RES_hh_tes!C29=0,"",RES_hh_tes!C29/RES_hh_fec!C29)</f>
        <v>0.58837577444499767</v>
      </c>
      <c r="D29" s="78">
        <f>IF(RES_hh_tes!D29=0,"",RES_hh_tes!D29/RES_hh_fec!D29)</f>
        <v>0.58916834270273655</v>
      </c>
      <c r="E29" s="78">
        <f>IF(RES_hh_tes!E29=0,"",RES_hh_tes!E29/RES_hh_fec!E29)</f>
        <v>0.59023350163921329</v>
      </c>
      <c r="F29" s="78">
        <f>IF(RES_hh_tes!F29=0,"",RES_hh_tes!F29/RES_hh_fec!F29)</f>
        <v>0.59162492524993004</v>
      </c>
      <c r="G29" s="78">
        <f>IF(RES_hh_tes!G29=0,"",RES_hh_tes!G29/RES_hh_fec!G29)</f>
        <v>0.59326251997610224</v>
      </c>
      <c r="H29" s="78">
        <f>IF(RES_hh_tes!H29=0,"",RES_hh_tes!H29/RES_hh_fec!H29)</f>
        <v>0.59506101907580888</v>
      </c>
      <c r="I29" s="78">
        <f>IF(RES_hh_tes!I29=0,"",RES_hh_tes!I29/RES_hh_fec!I29)</f>
        <v>0.59591195897501525</v>
      </c>
      <c r="J29" s="78">
        <f>IF(RES_hh_tes!J29=0,"",RES_hh_tes!J29/RES_hh_fec!J29)</f>
        <v>0.59614835483373962</v>
      </c>
      <c r="K29" s="78">
        <f>IF(RES_hh_tes!K29=0,"",RES_hh_tes!K29/RES_hh_fec!K29)</f>
        <v>0.59670922362715106</v>
      </c>
      <c r="L29" s="78">
        <f>IF(RES_hh_tes!L29=0,"",RES_hh_tes!L29/RES_hh_fec!L29)</f>
        <v>0.59734121613932822</v>
      </c>
      <c r="M29" s="78">
        <f>IF(RES_hh_tes!M29=0,"",RES_hh_tes!M29/RES_hh_fec!M29)</f>
        <v>0.59793484815257159</v>
      </c>
      <c r="N29" s="78">
        <f>IF(RES_hh_tes!N29=0,"",RES_hh_tes!N29/RES_hh_fec!N29)</f>
        <v>0.59844335140878013</v>
      </c>
      <c r="O29" s="78">
        <f>IF(RES_hh_tes!O29=0,"",RES_hh_tes!O29/RES_hh_fec!O29)</f>
        <v>0.59886746268343671</v>
      </c>
      <c r="P29" s="78">
        <f>IF(RES_hh_tes!P29=0,"",RES_hh_tes!P29/RES_hh_fec!P29)</f>
        <v>0.59900995096732357</v>
      </c>
      <c r="Q29" s="78">
        <f>IF(RES_hh_tes!Q29=0,"",RES_hh_tes!Q29/RES_hh_fec!Q29)</f>
        <v>0.59909008032693756</v>
      </c>
      <c r="R29" s="78">
        <f>IF(RES_hh_tes!R29=0,"",RES_hh_tes!R29/RES_hh_fec!R29)</f>
        <v>0.5993348139294743</v>
      </c>
      <c r="S29" s="78">
        <f>IF(RES_hh_tes!S29=0,"",RES_hh_tes!S29/RES_hh_fec!S29)</f>
        <v>0.60022187906144175</v>
      </c>
      <c r="T29" s="78">
        <f>IF(RES_hh_tes!T29=0,"",RES_hh_tes!T29/RES_hh_fec!T29)</f>
        <v>0.60195241747074646</v>
      </c>
      <c r="U29" s="78">
        <f>IF(RES_hh_tes!U29=0,"",RES_hh_tes!U29/RES_hh_fec!U29)</f>
        <v>0.60382332801339234</v>
      </c>
      <c r="V29" s="78">
        <f>IF(RES_hh_tes!V29=0,"",RES_hh_tes!V29/RES_hh_fec!V29)</f>
        <v>0.60590959640308806</v>
      </c>
      <c r="W29" s="78">
        <f>IF(RES_hh_tes!W29=0,"",RES_hh_tes!W29/RES_hh_fec!W29)</f>
        <v>0.60804890428059877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0.58255931085388524</v>
      </c>
      <c r="C30" s="78">
        <f>IF(RES_hh_tes!C30=0,"",RES_hh_tes!C30/RES_hh_fec!C30)</f>
        <v>0.58388379774344923</v>
      </c>
      <c r="D30" s="78">
        <f>IF(RES_hh_tes!D30=0,"",RES_hh_tes!D30/RES_hh_fec!D30)</f>
        <v>0.58536898060965359</v>
      </c>
      <c r="E30" s="78">
        <f>IF(RES_hh_tes!E30=0,"",RES_hh_tes!E30/RES_hh_fec!E30)</f>
        <v>0.5867558073065815</v>
      </c>
      <c r="F30" s="78">
        <f>IF(RES_hh_tes!F30=0,"",RES_hh_tes!F30/RES_hh_fec!F30)</f>
        <v>0.58812373930879291</v>
      </c>
      <c r="G30" s="78">
        <f>IF(RES_hh_tes!G30=0,"",RES_hh_tes!G30/RES_hh_fec!G30)</f>
        <v>0.58945139743753683</v>
      </c>
      <c r="H30" s="78">
        <f>IF(RES_hh_tes!H30=0,"",RES_hh_tes!H30/RES_hh_fec!H30)</f>
        <v>0.59079065113222218</v>
      </c>
      <c r="I30" s="78">
        <f>IF(RES_hh_tes!I30=0,"",RES_hh_tes!I30/RES_hh_fec!I30)</f>
        <v>0.59153449026815308</v>
      </c>
      <c r="J30" s="78">
        <f>IF(RES_hh_tes!J30=0,"",RES_hh_tes!J30/RES_hh_fec!J30)</f>
        <v>0.5920470192413555</v>
      </c>
      <c r="K30" s="78">
        <f>IF(RES_hh_tes!K30=0,"",RES_hh_tes!K30/RES_hh_fec!K30)</f>
        <v>0.59273358886062877</v>
      </c>
      <c r="L30" s="78">
        <f>IF(RES_hh_tes!L30=0,"",RES_hh_tes!L30/RES_hh_fec!L30)</f>
        <v>0.59346125032005148</v>
      </c>
      <c r="M30" s="78">
        <f>IF(RES_hh_tes!M30=0,"",RES_hh_tes!M30/RES_hh_fec!M30)</f>
        <v>0.59407729858250469</v>
      </c>
      <c r="N30" s="78">
        <f>IF(RES_hh_tes!N30=0,"",RES_hh_tes!N30/RES_hh_fec!N30)</f>
        <v>0.59459310915003527</v>
      </c>
      <c r="O30" s="78">
        <f>IF(RES_hh_tes!O30=0,"",RES_hh_tes!O30/RES_hh_fec!O30)</f>
        <v>0.59500545423611795</v>
      </c>
      <c r="P30" s="78">
        <f>IF(RES_hh_tes!P30=0,"",RES_hh_tes!P30/RES_hh_fec!P30)</f>
        <v>0.59525104481180879</v>
      </c>
      <c r="Q30" s="78">
        <f>IF(RES_hh_tes!Q30=0,"",RES_hh_tes!Q30/RES_hh_fec!Q30)</f>
        <v>0.59543016127140169</v>
      </c>
      <c r="R30" s="78">
        <f>IF(RES_hh_tes!R30=0,"",RES_hh_tes!R30/RES_hh_fec!R30)</f>
        <v>0.59592321202336695</v>
      </c>
      <c r="S30" s="78">
        <f>IF(RES_hh_tes!S30=0,"",RES_hh_tes!S30/RES_hh_fec!S30)</f>
        <v>0.59696091103252358</v>
      </c>
      <c r="T30" s="78">
        <f>IF(RES_hh_tes!T30=0,"",RES_hh_tes!T30/RES_hh_fec!T30)</f>
        <v>0.59857329375128887</v>
      </c>
      <c r="U30" s="78">
        <f>IF(RES_hh_tes!U30=0,"",RES_hh_tes!U30/RES_hh_fec!U30)</f>
        <v>0.60060281724560338</v>
      </c>
      <c r="V30" s="78">
        <f>IF(RES_hh_tes!V30=0,"",RES_hh_tes!V30/RES_hh_fec!V30)</f>
        <v>0.6028770220995372</v>
      </c>
      <c r="W30" s="78">
        <f>IF(RES_hh_tes!W30=0,"",RES_hh_tes!W30/RES_hh_fec!W30)</f>
        <v>0.60563366278800213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0.56731597812892365</v>
      </c>
      <c r="C31" s="78">
        <f>IF(RES_hh_tes!C31=0,"",RES_hh_tes!C31/RES_hh_fec!C31)</f>
        <v>0.56828095282720015</v>
      </c>
      <c r="D31" s="78">
        <f>IF(RES_hh_tes!D31=0,"",RES_hh_tes!D31/RES_hh_fec!D31)</f>
        <v>0.56934862266273356</v>
      </c>
      <c r="E31" s="78">
        <f>IF(RES_hh_tes!E31=0,"",RES_hh_tes!E31/RES_hh_fec!E31)</f>
        <v>0.57047456742587199</v>
      </c>
      <c r="F31" s="78">
        <f>IF(RES_hh_tes!F31=0,"",RES_hh_tes!F31/RES_hh_fec!F31)</f>
        <v>0.5715872470169695</v>
      </c>
      <c r="G31" s="78">
        <f>IF(RES_hh_tes!G31=0,"",RES_hh_tes!G31/RES_hh_fec!G31)</f>
        <v>0.57270815176051715</v>
      </c>
      <c r="H31" s="78">
        <f>IF(RES_hh_tes!H31=0,"",RES_hh_tes!H31/RES_hh_fec!H31)</f>
        <v>0.57390706662513069</v>
      </c>
      <c r="I31" s="78">
        <f>IF(RES_hh_tes!I31=0,"",RES_hh_tes!I31/RES_hh_fec!I31)</f>
        <v>0.57457565033376878</v>
      </c>
      <c r="J31" s="78">
        <f>IF(RES_hh_tes!J31=0,"",RES_hh_tes!J31/RES_hh_fec!J31)</f>
        <v>0.57488984650754449</v>
      </c>
      <c r="K31" s="78">
        <f>IF(RES_hh_tes!K31=0,"",RES_hh_tes!K31/RES_hh_fec!K31)</f>
        <v>0.57532328858749338</v>
      </c>
      <c r="L31" s="78">
        <f>IF(RES_hh_tes!L31=0,"",RES_hh_tes!L31/RES_hh_fec!L31)</f>
        <v>0.57573426458180865</v>
      </c>
      <c r="M31" s="78">
        <f>IF(RES_hh_tes!M31=0,"",RES_hh_tes!M31/RES_hh_fec!M31)</f>
        <v>0.57611786535128662</v>
      </c>
      <c r="N31" s="78">
        <f>IF(RES_hh_tes!N31=0,"",RES_hh_tes!N31/RES_hh_fec!N31)</f>
        <v>0.57639687450060306</v>
      </c>
      <c r="O31" s="78">
        <f>IF(RES_hh_tes!O31=0,"",RES_hh_tes!O31/RES_hh_fec!O31)</f>
        <v>0.57657840365735014</v>
      </c>
      <c r="P31" s="78">
        <f>IF(RES_hh_tes!P31=0,"",RES_hh_tes!P31/RES_hh_fec!P31)</f>
        <v>0.57666350623067708</v>
      </c>
      <c r="Q31" s="78">
        <f>IF(RES_hh_tes!Q31=0,"",RES_hh_tes!Q31/RES_hh_fec!Q31)</f>
        <v>0.57674916864120573</v>
      </c>
      <c r="R31" s="78">
        <f>IF(RES_hh_tes!R31=0,"",RES_hh_tes!R31/RES_hh_fec!R31)</f>
        <v>0.57702753766479986</v>
      </c>
      <c r="S31" s="78">
        <f>IF(RES_hh_tes!S31=0,"",RES_hh_tes!S31/RES_hh_fec!S31)</f>
        <v>0.57777874538601648</v>
      </c>
      <c r="T31" s="78">
        <f>IF(RES_hh_tes!T31=0,"",RES_hh_tes!T31/RES_hh_fec!T31)</f>
        <v>0.57874522348073976</v>
      </c>
      <c r="U31" s="78">
        <f>IF(RES_hh_tes!U31=0,"",RES_hh_tes!U31/RES_hh_fec!U31)</f>
        <v>0.57982523976202716</v>
      </c>
      <c r="V31" s="78">
        <f>IF(RES_hh_tes!V31=0,"",RES_hh_tes!V31/RES_hh_fec!V31)</f>
        <v>0.58092142966305438</v>
      </c>
      <c r="W31" s="78">
        <f>IF(RES_hh_tes!W31=0,"",RES_hh_tes!W31/RES_hh_fec!W31)</f>
        <v>0.58211714954372895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0.73994402732119591</v>
      </c>
      <c r="C32" s="81">
        <f>IF(RES_hh_tes!C32=0,"",RES_hh_tes!C32/RES_hh_fec!C32)</f>
        <v>0.74344050907338655</v>
      </c>
      <c r="D32" s="81">
        <f>IF(RES_hh_tes!D32=0,"",RES_hh_tes!D32/RES_hh_fec!D32)</f>
        <v>0.74672360734337495</v>
      </c>
      <c r="E32" s="81">
        <f>IF(RES_hh_tes!E32=0,"",RES_hh_tes!E32/RES_hh_fec!E32)</f>
        <v>0.74948148230629952</v>
      </c>
      <c r="F32" s="81">
        <f>IF(RES_hh_tes!F32=0,"",RES_hh_tes!F32/RES_hh_fec!F32)</f>
        <v>0.75199654416312522</v>
      </c>
      <c r="G32" s="81">
        <f>IF(RES_hh_tes!G32=0,"",RES_hh_tes!G32/RES_hh_fec!G32)</f>
        <v>0.7548063388471794</v>
      </c>
      <c r="H32" s="81">
        <f>IF(RES_hh_tes!H32=0,"",RES_hh_tes!H32/RES_hh_fec!H32)</f>
        <v>0.75784455666884631</v>
      </c>
      <c r="I32" s="81">
        <f>IF(RES_hh_tes!I32=0,"",RES_hh_tes!I32/RES_hh_fec!I32)</f>
        <v>0.7596467535494017</v>
      </c>
      <c r="J32" s="81">
        <f>IF(RES_hh_tes!J32=0,"",RES_hh_tes!J32/RES_hh_fec!J32)</f>
        <v>0.76096034132760926</v>
      </c>
      <c r="K32" s="81">
        <f>IF(RES_hh_tes!K32=0,"",RES_hh_tes!K32/RES_hh_fec!K32)</f>
        <v>0.76242285443126179</v>
      </c>
      <c r="L32" s="81">
        <f>IF(RES_hh_tes!L32=0,"",RES_hh_tes!L32/RES_hh_fec!L32)</f>
        <v>0.76321996646559231</v>
      </c>
      <c r="M32" s="81">
        <f>IF(RES_hh_tes!M32=0,"",RES_hh_tes!M32/RES_hh_fec!M32)</f>
        <v>0.76500943309618774</v>
      </c>
      <c r="N32" s="81">
        <f>IF(RES_hh_tes!N32=0,"",RES_hh_tes!N32/RES_hh_fec!N32)</f>
        <v>0.76714531214520154</v>
      </c>
      <c r="O32" s="81">
        <f>IF(RES_hh_tes!O32=0,"",RES_hh_tes!O32/RES_hh_fec!O32)</f>
        <v>0.77072866151402675</v>
      </c>
      <c r="P32" s="81">
        <f>IF(RES_hh_tes!P32=0,"",RES_hh_tes!P32/RES_hh_fec!P32)</f>
        <v>0.77427022089445785</v>
      </c>
      <c r="Q32" s="81">
        <f>IF(RES_hh_tes!Q32=0,"",RES_hh_tes!Q32/RES_hh_fec!Q32)</f>
        <v>0.77929248362235981</v>
      </c>
      <c r="R32" s="81">
        <f>IF(RES_hh_tes!R32=0,"",RES_hh_tes!R32/RES_hh_fec!R32)</f>
        <v>0.78544206960836593</v>
      </c>
      <c r="S32" s="81">
        <f>IF(RES_hh_tes!S32=0,"",RES_hh_tes!S32/RES_hh_fec!S32)</f>
        <v>0.7962126201216817</v>
      </c>
      <c r="T32" s="81">
        <f>IF(RES_hh_tes!T32=0,"",RES_hh_tes!T32/RES_hh_fec!T32)</f>
        <v>0.80260986793665878</v>
      </c>
      <c r="U32" s="81">
        <f>IF(RES_hh_tes!U32=0,"",RES_hh_tes!U32/RES_hh_fec!U32)</f>
        <v>0.81581317516166996</v>
      </c>
      <c r="V32" s="81">
        <f>IF(RES_hh_tes!V32=0,"",RES_hh_tes!V32/RES_hh_fec!V32)</f>
        <v>0.8235059572688822</v>
      </c>
      <c r="W32" s="81">
        <f>IF(RES_hh_tes!W32=0,"",RES_hh_tes!W32/RES_hh_fec!W32)</f>
        <v>0.8345865897954321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290.47749595011987</v>
      </c>
      <c r="C3" s="65">
        <f t="shared" si="0"/>
        <v>384.52982951999996</v>
      </c>
      <c r="D3" s="65">
        <f t="shared" si="0"/>
        <v>356.58905952000009</v>
      </c>
      <c r="E3" s="65">
        <f t="shared" si="0"/>
        <v>370.17449424000006</v>
      </c>
      <c r="F3" s="65">
        <f t="shared" si="0"/>
        <v>389.40682824000004</v>
      </c>
      <c r="G3" s="65">
        <f t="shared" si="0"/>
        <v>426.36274019999985</v>
      </c>
      <c r="H3" s="65">
        <f t="shared" si="0"/>
        <v>424.54029594974838</v>
      </c>
      <c r="I3" s="65">
        <f t="shared" si="0"/>
        <v>427.68809994974811</v>
      </c>
      <c r="J3" s="65">
        <f t="shared" si="0"/>
        <v>430.77234594974817</v>
      </c>
      <c r="K3" s="65">
        <f t="shared" si="0"/>
        <v>456.68788842974817</v>
      </c>
      <c r="L3" s="65">
        <f t="shared" si="0"/>
        <v>547.61488606377793</v>
      </c>
      <c r="M3" s="65">
        <f t="shared" si="0"/>
        <v>497.45673620307662</v>
      </c>
      <c r="N3" s="65">
        <f t="shared" si="0"/>
        <v>459.65622630974764</v>
      </c>
      <c r="O3" s="65">
        <f t="shared" si="0"/>
        <v>444.47311869908668</v>
      </c>
      <c r="P3" s="65">
        <f t="shared" si="0"/>
        <v>449.57896441692901</v>
      </c>
      <c r="Q3" s="65">
        <f t="shared" si="0"/>
        <v>421.69424930688751</v>
      </c>
      <c r="R3" s="65">
        <f t="shared" ref="R3:V3" si="1">SUM(R4,R15,R17,R27)</f>
        <v>447.04245098738534</v>
      </c>
      <c r="S3" s="65">
        <f t="shared" si="1"/>
        <v>459.62009848381734</v>
      </c>
      <c r="T3" s="65">
        <f t="shared" si="1"/>
        <v>466.79733526655639</v>
      </c>
      <c r="U3" s="65">
        <f t="shared" si="1"/>
        <v>435.3752000111208</v>
      </c>
      <c r="V3" s="65">
        <f t="shared" si="1"/>
        <v>420.02420963751058</v>
      </c>
      <c r="W3" s="65">
        <f t="shared" ref="W3" si="2">SUM(W4,W15,W17,W27)</f>
        <v>432.20637381261446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188.47143091638719</v>
      </c>
      <c r="C4" s="69">
        <f t="shared" si="3"/>
        <v>277.02485805740406</v>
      </c>
      <c r="D4" s="69">
        <f t="shared" si="3"/>
        <v>248.08298756617128</v>
      </c>
      <c r="E4" s="69">
        <f t="shared" si="3"/>
        <v>259.75622326029981</v>
      </c>
      <c r="F4" s="69">
        <f t="shared" si="3"/>
        <v>272.26834056374213</v>
      </c>
      <c r="G4" s="69">
        <f t="shared" si="3"/>
        <v>301.02164569612353</v>
      </c>
      <c r="H4" s="69">
        <f t="shared" si="3"/>
        <v>296.84943660086975</v>
      </c>
      <c r="I4" s="69">
        <f t="shared" si="3"/>
        <v>306.83870590533468</v>
      </c>
      <c r="J4" s="69">
        <f t="shared" si="3"/>
        <v>306.84852896317511</v>
      </c>
      <c r="K4" s="69">
        <f t="shared" si="3"/>
        <v>337.48206310279943</v>
      </c>
      <c r="L4" s="69">
        <f t="shared" si="3"/>
        <v>406.21388687221463</v>
      </c>
      <c r="M4" s="69">
        <f t="shared" si="3"/>
        <v>364.97483798194799</v>
      </c>
      <c r="N4" s="69">
        <f t="shared" si="3"/>
        <v>331.11555029031467</v>
      </c>
      <c r="O4" s="69">
        <f t="shared" si="3"/>
        <v>316.17280350474107</v>
      </c>
      <c r="P4" s="69">
        <f t="shared" si="3"/>
        <v>317.75474681007603</v>
      </c>
      <c r="Q4" s="69">
        <f t="shared" si="3"/>
        <v>300.84714736856301</v>
      </c>
      <c r="R4" s="69">
        <f t="shared" ref="R4:V4" si="4">SUM(R5:R14)</f>
        <v>319.51134490854145</v>
      </c>
      <c r="S4" s="69">
        <f t="shared" si="4"/>
        <v>335.4767126762423</v>
      </c>
      <c r="T4" s="69">
        <f t="shared" si="4"/>
        <v>345.82916515695547</v>
      </c>
      <c r="U4" s="69">
        <f t="shared" si="4"/>
        <v>323.5664471113185</v>
      </c>
      <c r="V4" s="69">
        <f t="shared" si="4"/>
        <v>303.69885853720371</v>
      </c>
      <c r="W4" s="69">
        <f t="shared" ref="W4" si="5">SUM(W5:W14)</f>
        <v>312.47683934512776</v>
      </c>
      <c r="DA4" s="88" t="s">
        <v>265</v>
      </c>
    </row>
    <row r="5" spans="1:105" ht="12" customHeight="1" x14ac:dyDescent="0.25">
      <c r="A5" s="28" t="s">
        <v>51</v>
      </c>
      <c r="B5" s="72">
        <v>42.897114992498089</v>
      </c>
      <c r="C5" s="72">
        <v>110.62243760832777</v>
      </c>
      <c r="D5" s="72">
        <v>70.096390935354108</v>
      </c>
      <c r="E5" s="72">
        <v>66.235724940014293</v>
      </c>
      <c r="F5" s="72">
        <v>65.693557879163038</v>
      </c>
      <c r="G5" s="72">
        <v>78.744992082105426</v>
      </c>
      <c r="H5" s="72">
        <v>67.445391004690777</v>
      </c>
      <c r="I5" s="72">
        <v>67.104408634434364</v>
      </c>
      <c r="J5" s="72">
        <v>66.934391528703372</v>
      </c>
      <c r="K5" s="72">
        <v>67.083011059453952</v>
      </c>
      <c r="L5" s="72">
        <v>88.052979132417761</v>
      </c>
      <c r="M5" s="72">
        <v>82.624936475268228</v>
      </c>
      <c r="N5" s="72">
        <v>48.153007811370614</v>
      </c>
      <c r="O5" s="72">
        <v>45.144015234712633</v>
      </c>
      <c r="P5" s="72">
        <v>45.581964722906498</v>
      </c>
      <c r="Q5" s="72">
        <v>42.655248010393485</v>
      </c>
      <c r="R5" s="72">
        <v>41.949889714120395</v>
      </c>
      <c r="S5" s="72">
        <v>35.517778615413789</v>
      </c>
      <c r="T5" s="72">
        <v>23.832058948906404</v>
      </c>
      <c r="U5" s="72">
        <v>16.890592985884616</v>
      </c>
      <c r="V5" s="72">
        <v>4.6395671158997853</v>
      </c>
      <c r="W5" s="72">
        <v>4.4764033494014859</v>
      </c>
      <c r="DA5" s="89" t="s">
        <v>446</v>
      </c>
    </row>
    <row r="6" spans="1:105" ht="12" customHeight="1" x14ac:dyDescent="0.25">
      <c r="A6" s="28" t="s">
        <v>74</v>
      </c>
      <c r="B6" s="72">
        <v>7.4623462807527847</v>
      </c>
      <c r="C6" s="72">
        <v>7.5295993299228092</v>
      </c>
      <c r="D6" s="72">
        <v>6.8607372141643879</v>
      </c>
      <c r="E6" s="72">
        <v>7.2546355027541125</v>
      </c>
      <c r="F6" s="72">
        <v>7.1774691156282433</v>
      </c>
      <c r="G6" s="72">
        <v>8.0373087460920729</v>
      </c>
      <c r="H6" s="72">
        <v>8.1454309842651824</v>
      </c>
      <c r="I6" s="72">
        <v>6.9111039955129545</v>
      </c>
      <c r="J6" s="72">
        <v>6.7714556797508427</v>
      </c>
      <c r="K6" s="72">
        <v>5.9872761563375931</v>
      </c>
      <c r="L6" s="72">
        <v>4.8735815040000032</v>
      </c>
      <c r="M6" s="72">
        <v>4.8735815040000015</v>
      </c>
      <c r="N6" s="72">
        <v>4.8735815040000015</v>
      </c>
      <c r="O6" s="72">
        <v>4.8735815040000015</v>
      </c>
      <c r="P6" s="72">
        <v>5.3592155099999923</v>
      </c>
      <c r="Q6" s="72">
        <v>4.1408201340000019</v>
      </c>
      <c r="R6" s="72">
        <v>4.1408201339999984</v>
      </c>
      <c r="S6" s="72">
        <v>4.247187803999986</v>
      </c>
      <c r="T6" s="72">
        <v>3.6322316100000083</v>
      </c>
      <c r="U6" s="72">
        <v>3.3217947539999928</v>
      </c>
      <c r="V6" s="72">
        <v>3.5086565699999799</v>
      </c>
      <c r="W6" s="72">
        <v>3.6810937260000083</v>
      </c>
      <c r="DA6" s="89" t="s">
        <v>447</v>
      </c>
    </row>
    <row r="7" spans="1:105" ht="12" customHeight="1" x14ac:dyDescent="0.25">
      <c r="A7" s="28" t="s">
        <v>205</v>
      </c>
      <c r="B7" s="72">
        <v>16.027952142409568</v>
      </c>
      <c r="C7" s="72">
        <v>18.967804612561256</v>
      </c>
      <c r="D7" s="72">
        <v>18.906915188914898</v>
      </c>
      <c r="E7" s="72">
        <v>16.229030812952615</v>
      </c>
      <c r="F7" s="72">
        <v>16.241630971294605</v>
      </c>
      <c r="G7" s="72">
        <v>21.406656480152044</v>
      </c>
      <c r="H7" s="72">
        <v>23.891290876641222</v>
      </c>
      <c r="I7" s="72">
        <v>23.775472176436725</v>
      </c>
      <c r="J7" s="72">
        <v>23.359952866757158</v>
      </c>
      <c r="K7" s="72">
        <v>69.147154984028731</v>
      </c>
      <c r="L7" s="72">
        <v>80.537819662163045</v>
      </c>
      <c r="M7" s="72">
        <v>80.523673778322447</v>
      </c>
      <c r="N7" s="72">
        <v>80.635813119540686</v>
      </c>
      <c r="O7" s="72">
        <v>79.997851061769268</v>
      </c>
      <c r="P7" s="72">
        <v>80.469710735954109</v>
      </c>
      <c r="Q7" s="72">
        <v>76.656833947558013</v>
      </c>
      <c r="R7" s="72">
        <v>81.516053830016958</v>
      </c>
      <c r="S7" s="72">
        <v>89.959027150881852</v>
      </c>
      <c r="T7" s="72">
        <v>97.551610149270175</v>
      </c>
      <c r="U7" s="72">
        <v>97.657395019706016</v>
      </c>
      <c r="V7" s="72">
        <v>95.434765463936287</v>
      </c>
      <c r="W7" s="72">
        <v>92.741962001466547</v>
      </c>
      <c r="DA7" s="89" t="s">
        <v>448</v>
      </c>
    </row>
    <row r="8" spans="1:105" ht="12" customHeight="1" x14ac:dyDescent="0.25">
      <c r="A8" s="28" t="s">
        <v>192</v>
      </c>
      <c r="B8" s="72">
        <v>122.08401750072674</v>
      </c>
      <c r="C8" s="72">
        <v>139.90501650659223</v>
      </c>
      <c r="D8" s="72">
        <v>152.21894422773789</v>
      </c>
      <c r="E8" s="72">
        <v>170.03683200457877</v>
      </c>
      <c r="F8" s="72">
        <v>183.15568259765624</v>
      </c>
      <c r="G8" s="72">
        <v>192.83268838777403</v>
      </c>
      <c r="H8" s="72">
        <v>197.36732373527258</v>
      </c>
      <c r="I8" s="72">
        <v>209.04772109895066</v>
      </c>
      <c r="J8" s="72">
        <v>209.78272888796371</v>
      </c>
      <c r="K8" s="72">
        <v>195.26462090297917</v>
      </c>
      <c r="L8" s="72">
        <v>232.74950657363385</v>
      </c>
      <c r="M8" s="72">
        <v>196.95264622435732</v>
      </c>
      <c r="N8" s="72">
        <v>197.45314785540339</v>
      </c>
      <c r="O8" s="72">
        <v>186.15735570425915</v>
      </c>
      <c r="P8" s="72">
        <v>186.34385584121543</v>
      </c>
      <c r="Q8" s="72">
        <v>177.39424527661151</v>
      </c>
      <c r="R8" s="72">
        <v>191.90458123040406</v>
      </c>
      <c r="S8" s="72">
        <v>205.75271910594668</v>
      </c>
      <c r="T8" s="72">
        <v>220.81326444877891</v>
      </c>
      <c r="U8" s="72">
        <v>205.69666435172789</v>
      </c>
      <c r="V8" s="72">
        <v>200.11586938736764</v>
      </c>
      <c r="W8" s="72">
        <v>211.57738026825973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31.219246897318257</v>
      </c>
      <c r="C17" s="69">
        <f t="shared" si="7"/>
        <v>39.035741969631793</v>
      </c>
      <c r="D17" s="69">
        <f t="shared" si="7"/>
        <v>37.932819979562154</v>
      </c>
      <c r="E17" s="69">
        <f t="shared" si="7"/>
        <v>39.390946520397975</v>
      </c>
      <c r="F17" s="69">
        <f t="shared" si="7"/>
        <v>41.829095605475068</v>
      </c>
      <c r="G17" s="69">
        <f t="shared" si="7"/>
        <v>47.740529962280746</v>
      </c>
      <c r="H17" s="69">
        <f t="shared" si="7"/>
        <v>49.477386699176236</v>
      </c>
      <c r="I17" s="69">
        <f t="shared" si="7"/>
        <v>52.29636564185671</v>
      </c>
      <c r="J17" s="69">
        <f t="shared" si="7"/>
        <v>56.972111120614528</v>
      </c>
      <c r="K17" s="69">
        <f t="shared" si="7"/>
        <v>58.708094268603915</v>
      </c>
      <c r="L17" s="69">
        <f t="shared" si="7"/>
        <v>75.265346720297401</v>
      </c>
      <c r="M17" s="69">
        <f t="shared" si="7"/>
        <v>68.742219166468658</v>
      </c>
      <c r="N17" s="69">
        <f t="shared" si="7"/>
        <v>65.152629154134445</v>
      </c>
      <c r="O17" s="69">
        <f t="shared" si="7"/>
        <v>65.081411726546733</v>
      </c>
      <c r="P17" s="69">
        <f t="shared" si="7"/>
        <v>63.212058608045425</v>
      </c>
      <c r="Q17" s="69">
        <f t="shared" si="7"/>
        <v>65.28842241338188</v>
      </c>
      <c r="R17" s="69">
        <f t="shared" ref="R17:V17" si="8">SUM(R18:R26)</f>
        <v>71.062816511071858</v>
      </c>
      <c r="S17" s="69">
        <f t="shared" si="8"/>
        <v>66.739748525534765</v>
      </c>
      <c r="T17" s="69">
        <f t="shared" si="8"/>
        <v>69.360971524874515</v>
      </c>
      <c r="U17" s="69">
        <f t="shared" si="8"/>
        <v>64.5989790428101</v>
      </c>
      <c r="V17" s="69">
        <f t="shared" si="8"/>
        <v>66.307895014498612</v>
      </c>
      <c r="W17" s="69">
        <f t="shared" ref="W17" si="9">SUM(W18:W26)</f>
        <v>67.989430006105877</v>
      </c>
      <c r="DA17" s="88" t="s">
        <v>267</v>
      </c>
    </row>
    <row r="18" spans="1:105" ht="12" customHeight="1" x14ac:dyDescent="0.25">
      <c r="A18" s="28" t="s">
        <v>51</v>
      </c>
      <c r="B18" s="72">
        <v>5.1178112304023804</v>
      </c>
      <c r="C18" s="72">
        <v>11.970504413668857</v>
      </c>
      <c r="D18" s="72">
        <v>8.1531118401341125</v>
      </c>
      <c r="E18" s="72">
        <v>7.8024486759444311</v>
      </c>
      <c r="F18" s="72">
        <v>8.3439587832051316</v>
      </c>
      <c r="G18" s="72">
        <v>10.101500089798638</v>
      </c>
      <c r="H18" s="72">
        <v>9.0615071455540903</v>
      </c>
      <c r="I18" s="72">
        <v>9.4025199997290798</v>
      </c>
      <c r="J18" s="72">
        <v>9.5729528007898299</v>
      </c>
      <c r="K18" s="72">
        <v>9.4238651345093487</v>
      </c>
      <c r="L18" s="72">
        <v>12.786298609834891</v>
      </c>
      <c r="M18" s="72">
        <v>9.4099243500397556</v>
      </c>
      <c r="N18" s="72">
        <v>6.1393466325653128</v>
      </c>
      <c r="O18" s="72">
        <v>5.9825908233786746</v>
      </c>
      <c r="P18" s="72">
        <v>5.761572441685451</v>
      </c>
      <c r="Q18" s="72">
        <v>5.8426793754986397</v>
      </c>
      <c r="R18" s="72">
        <v>6.1627709636112558</v>
      </c>
      <c r="S18" s="72">
        <v>4.0711145796069692</v>
      </c>
      <c r="T18" s="72">
        <v>2.8267780497104931</v>
      </c>
      <c r="U18" s="72">
        <v>1.9353055894957432</v>
      </c>
      <c r="V18" s="72">
        <v>0.63748105989452597</v>
      </c>
      <c r="W18" s="72">
        <v>0.62282055101345157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2.3497318096060575</v>
      </c>
      <c r="C19" s="72">
        <v>2.1504423987159491</v>
      </c>
      <c r="D19" s="72">
        <v>2.1061303525462458</v>
      </c>
      <c r="E19" s="72">
        <v>2.2554901965432999</v>
      </c>
      <c r="F19" s="72">
        <v>2.4060653535275196</v>
      </c>
      <c r="G19" s="72">
        <v>2.7211989850765943</v>
      </c>
      <c r="H19" s="72">
        <v>2.8883442183548755</v>
      </c>
      <c r="I19" s="72">
        <v>2.5558029129360267</v>
      </c>
      <c r="J19" s="72">
        <v>2.5560265370346302</v>
      </c>
      <c r="K19" s="72">
        <v>2.2198954678986813</v>
      </c>
      <c r="L19" s="72">
        <v>1.8678230999999998</v>
      </c>
      <c r="M19" s="72">
        <v>1.8678231000000003</v>
      </c>
      <c r="N19" s="72">
        <v>1.8678231000000001</v>
      </c>
      <c r="O19" s="72">
        <v>1.8678230999999992</v>
      </c>
      <c r="P19" s="72">
        <v>2.0546054099999971</v>
      </c>
      <c r="Q19" s="72">
        <v>1.5890864219999987</v>
      </c>
      <c r="R19" s="72">
        <v>1.5890864219999983</v>
      </c>
      <c r="S19" s="72">
        <v>1.6293164579999988</v>
      </c>
      <c r="T19" s="72">
        <v>1.393683389999999</v>
      </c>
      <c r="U19" s="72">
        <v>1.2758668560000002</v>
      </c>
      <c r="V19" s="72">
        <v>1.3477062059999998</v>
      </c>
      <c r="W19" s="72">
        <v>1.410924834000002</v>
      </c>
      <c r="DA19" s="89" t="s">
        <v>458</v>
      </c>
    </row>
    <row r="20" spans="1:105" ht="12" customHeight="1" x14ac:dyDescent="0.25">
      <c r="A20" s="28" t="s">
        <v>205</v>
      </c>
      <c r="B20" s="72">
        <v>2.565169097590434</v>
      </c>
      <c r="C20" s="72">
        <v>2.7738849074387408</v>
      </c>
      <c r="D20" s="72">
        <v>2.834774331085093</v>
      </c>
      <c r="E20" s="72">
        <v>2.3578534270473921</v>
      </c>
      <c r="F20" s="72">
        <v>2.3452532687053989</v>
      </c>
      <c r="G20" s="72">
        <v>3.2742757198479455</v>
      </c>
      <c r="H20" s="72">
        <v>3.8367900433587807</v>
      </c>
      <c r="I20" s="72">
        <v>3.9526087435632622</v>
      </c>
      <c r="J20" s="72">
        <v>4.3681280532428381</v>
      </c>
      <c r="K20" s="72">
        <v>12.105786415971284</v>
      </c>
      <c r="L20" s="72">
        <v>16.457429617836965</v>
      </c>
      <c r="M20" s="72">
        <v>16.471575501677563</v>
      </c>
      <c r="N20" s="72">
        <v>16.359436160459374</v>
      </c>
      <c r="O20" s="72">
        <v>16.997398218230732</v>
      </c>
      <c r="P20" s="72">
        <v>16.525538544045936</v>
      </c>
      <c r="Q20" s="72">
        <v>17.29126661244198</v>
      </c>
      <c r="R20" s="72">
        <v>18.729183289983013</v>
      </c>
      <c r="S20" s="72">
        <v>18.440796409118136</v>
      </c>
      <c r="T20" s="72">
        <v>19.802546330729818</v>
      </c>
      <c r="U20" s="72">
        <v>19.589790700293928</v>
      </c>
      <c r="V20" s="72">
        <v>20.553046296063727</v>
      </c>
      <c r="W20" s="72">
        <v>19.88302027853344</v>
      </c>
      <c r="DA20" s="89" t="s">
        <v>459</v>
      </c>
    </row>
    <row r="21" spans="1:105" ht="12" customHeight="1" x14ac:dyDescent="0.25">
      <c r="A21" s="28" t="s">
        <v>192</v>
      </c>
      <c r="B21" s="72">
        <v>21.186534759719386</v>
      </c>
      <c r="C21" s="72">
        <v>22.140910249808247</v>
      </c>
      <c r="D21" s="72">
        <v>24.8388034557967</v>
      </c>
      <c r="E21" s="72">
        <v>26.975154220862855</v>
      </c>
      <c r="F21" s="72">
        <v>28.733818200037017</v>
      </c>
      <c r="G21" s="72">
        <v>31.643555167557569</v>
      </c>
      <c r="H21" s="72">
        <v>33.690745291908492</v>
      </c>
      <c r="I21" s="72">
        <v>36.385433985628339</v>
      </c>
      <c r="J21" s="72">
        <v>40.475003729547225</v>
      </c>
      <c r="K21" s="72">
        <v>34.958547250224598</v>
      </c>
      <c r="L21" s="72">
        <v>44.153795392625547</v>
      </c>
      <c r="M21" s="72">
        <v>40.992896214751347</v>
      </c>
      <c r="N21" s="72">
        <v>40.786023261109762</v>
      </c>
      <c r="O21" s="72">
        <v>40.23359958493733</v>
      </c>
      <c r="P21" s="72">
        <v>38.870342212314043</v>
      </c>
      <c r="Q21" s="72">
        <v>40.565390003441259</v>
      </c>
      <c r="R21" s="72">
        <v>44.581775835477593</v>
      </c>
      <c r="S21" s="72">
        <v>42.598521078809661</v>
      </c>
      <c r="T21" s="72">
        <v>45.337963754434213</v>
      </c>
      <c r="U21" s="72">
        <v>41.79801589702042</v>
      </c>
      <c r="V21" s="72">
        <v>43.769661452540362</v>
      </c>
      <c r="W21" s="72">
        <v>46.07266434255898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70.786818136414382</v>
      </c>
      <c r="C27" s="69">
        <f t="shared" si="10"/>
        <v>68.469229492964132</v>
      </c>
      <c r="D27" s="69">
        <f t="shared" si="10"/>
        <v>70.57325197426664</v>
      </c>
      <c r="E27" s="69">
        <f t="shared" si="10"/>
        <v>71.027324459302278</v>
      </c>
      <c r="F27" s="69">
        <f t="shared" si="10"/>
        <v>75.309392070782863</v>
      </c>
      <c r="G27" s="69">
        <f t="shared" si="10"/>
        <v>77.600564541595602</v>
      </c>
      <c r="H27" s="69">
        <f t="shared" si="10"/>
        <v>78.213472649702382</v>
      </c>
      <c r="I27" s="69">
        <f t="shared" si="10"/>
        <v>68.553028402556748</v>
      </c>
      <c r="J27" s="69">
        <f t="shared" si="10"/>
        <v>66.951705865958559</v>
      </c>
      <c r="K27" s="69">
        <f t="shared" si="10"/>
        <v>60.497731058344826</v>
      </c>
      <c r="L27" s="69">
        <f t="shared" si="10"/>
        <v>66.135652471265871</v>
      </c>
      <c r="M27" s="69">
        <f t="shared" si="10"/>
        <v>63.739679054659959</v>
      </c>
      <c r="N27" s="69">
        <f t="shared" si="10"/>
        <v>63.388046865298506</v>
      </c>
      <c r="O27" s="69">
        <f t="shared" si="10"/>
        <v>63.218903467798874</v>
      </c>
      <c r="P27" s="69">
        <f t="shared" si="10"/>
        <v>68.612158998807558</v>
      </c>
      <c r="Q27" s="69">
        <f t="shared" si="10"/>
        <v>55.558679524942598</v>
      </c>
      <c r="R27" s="69">
        <f t="shared" ref="R27:V27" si="11">SUM(R28:R32)</f>
        <v>56.468289567772032</v>
      </c>
      <c r="S27" s="69">
        <f t="shared" si="11"/>
        <v>57.403637282040265</v>
      </c>
      <c r="T27" s="69">
        <f t="shared" si="11"/>
        <v>51.607198584726412</v>
      </c>
      <c r="U27" s="69">
        <f t="shared" si="11"/>
        <v>47.2097738569922</v>
      </c>
      <c r="V27" s="69">
        <f t="shared" si="11"/>
        <v>50.017456085808263</v>
      </c>
      <c r="W27" s="69">
        <f t="shared" ref="W27" si="12">SUM(W28:W32)</f>
        <v>51.740104461380838</v>
      </c>
      <c r="DA27" s="88" t="s">
        <v>268</v>
      </c>
    </row>
    <row r="28" spans="1:105" ht="12" customHeight="1" x14ac:dyDescent="0.25">
      <c r="A28" s="28" t="s">
        <v>51</v>
      </c>
      <c r="B28" s="72">
        <v>9.0644872193150119E-3</v>
      </c>
      <c r="C28" s="72">
        <v>2.2187978003336176E-2</v>
      </c>
      <c r="D28" s="72">
        <v>1.5607224511796096E-2</v>
      </c>
      <c r="E28" s="72">
        <v>1.3826384041297742E-2</v>
      </c>
      <c r="F28" s="72">
        <v>1.4483337631867406E-2</v>
      </c>
      <c r="G28" s="72">
        <v>1.5907828095955652E-2</v>
      </c>
      <c r="H28" s="72">
        <v>1.3388879503462077E-2</v>
      </c>
      <c r="I28" s="72">
        <v>1.3358395584873244E-2</v>
      </c>
      <c r="J28" s="72">
        <v>1.2942700255140962E-2</v>
      </c>
      <c r="K28" s="72">
        <v>1.3410835785019514E-2</v>
      </c>
      <c r="L28" s="72">
        <v>2.2269041525560206E-2</v>
      </c>
      <c r="M28" s="72">
        <v>1.9846097768996228E-2</v>
      </c>
      <c r="N28" s="72">
        <v>1.2332585812356982E-2</v>
      </c>
      <c r="O28" s="72">
        <v>1.1593360995850619E-2</v>
      </c>
      <c r="P28" s="72">
        <v>1.1689972337482705E-2</v>
      </c>
      <c r="Q28" s="72">
        <v>1.1593360995850619E-2</v>
      </c>
      <c r="R28" s="72">
        <v>1.1496749654218529E-2</v>
      </c>
      <c r="S28" s="72">
        <v>9.2746887966804973E-3</v>
      </c>
      <c r="T28" s="72">
        <v>7.0526279391424579E-3</v>
      </c>
      <c r="U28" s="72">
        <v>4.7339557399723375E-3</v>
      </c>
      <c r="V28" s="72">
        <v>2.5684217160643419E-3</v>
      </c>
      <c r="W28" s="72">
        <v>2.3186721991701248E-3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64.900845909641177</v>
      </c>
      <c r="C29" s="72">
        <v>62.159308271361255</v>
      </c>
      <c r="D29" s="72">
        <v>62.872482433289427</v>
      </c>
      <c r="E29" s="72">
        <v>62.32922430070262</v>
      </c>
      <c r="F29" s="72">
        <v>65.129389530844264</v>
      </c>
      <c r="G29" s="72">
        <v>66.827990268831329</v>
      </c>
      <c r="H29" s="72">
        <v>66.552722797379914</v>
      </c>
      <c r="I29" s="72">
        <v>56.625295091550974</v>
      </c>
      <c r="J29" s="72">
        <v>53.89114578321449</v>
      </c>
      <c r="K29" s="72">
        <v>49.264308375763662</v>
      </c>
      <c r="L29" s="72">
        <v>50.730075395999904</v>
      </c>
      <c r="M29" s="72">
        <v>50.730075395999847</v>
      </c>
      <c r="N29" s="72">
        <v>50.730075395999563</v>
      </c>
      <c r="O29" s="72">
        <v>50.730075395999442</v>
      </c>
      <c r="P29" s="72">
        <v>55.804807079999584</v>
      </c>
      <c r="Q29" s="72">
        <v>43.120851443999499</v>
      </c>
      <c r="R29" s="72">
        <v>43.120851443999712</v>
      </c>
      <c r="S29" s="72">
        <v>44.215683137999889</v>
      </c>
      <c r="T29" s="72">
        <v>37.816233840000173</v>
      </c>
      <c r="U29" s="72">
        <v>34.612198830000338</v>
      </c>
      <c r="V29" s="72">
        <v>36.540366984000265</v>
      </c>
      <c r="W29" s="72">
        <v>38.333477160000278</v>
      </c>
      <c r="DA29" s="89" t="s">
        <v>467</v>
      </c>
    </row>
    <row r="30" spans="1:105" ht="12" customHeight="1" x14ac:dyDescent="0.25">
      <c r="A30" s="28" t="s">
        <v>192</v>
      </c>
      <c r="B30" s="72">
        <v>5.8769077395538787</v>
      </c>
      <c r="C30" s="72">
        <v>6.2877332435995354</v>
      </c>
      <c r="D30" s="72">
        <v>7.6851623164654175</v>
      </c>
      <c r="E30" s="72">
        <v>8.6842737745583687</v>
      </c>
      <c r="F30" s="72">
        <v>10.165519202306731</v>
      </c>
      <c r="G30" s="72">
        <v>10.756666444668316</v>
      </c>
      <c r="H30" s="72">
        <v>11.647360972819003</v>
      </c>
      <c r="I30" s="72">
        <v>11.914374915420895</v>
      </c>
      <c r="J30" s="72">
        <v>13.047617382488935</v>
      </c>
      <c r="K30" s="72">
        <v>11.220011846796144</v>
      </c>
      <c r="L30" s="72">
        <v>15.3833080337404</v>
      </c>
      <c r="M30" s="72">
        <v>12.989757560891112</v>
      </c>
      <c r="N30" s="72">
        <v>12.645638883486583</v>
      </c>
      <c r="O30" s="72">
        <v>12.477234710803577</v>
      </c>
      <c r="P30" s="72">
        <v>12.795661946470487</v>
      </c>
      <c r="Q30" s="72">
        <v>12.426234719947244</v>
      </c>
      <c r="R30" s="72">
        <v>13.335941374118104</v>
      </c>
      <c r="S30" s="72">
        <v>13.178679455243694</v>
      </c>
      <c r="T30" s="72">
        <v>13.783912116787093</v>
      </c>
      <c r="U30" s="72">
        <v>12.592841071251891</v>
      </c>
      <c r="V30" s="72">
        <v>13.474520680091933</v>
      </c>
      <c r="W30" s="72">
        <v>13.404308629181385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16535.988552769122</v>
      </c>
      <c r="C3" s="65">
        <f>IF(RES_hh_fec!C3=0,0,1000*11630*RES_hh_fec!C3/RES_hh_num!C3)</f>
        <v>18053.501840215256</v>
      </c>
      <c r="D3" s="65">
        <f>IF(RES_hh_fec!D3=0,0,1000*11630*RES_hh_fec!D3/RES_hh_num!D3)</f>
        <v>17891.28930219826</v>
      </c>
      <c r="E3" s="65">
        <f>IF(RES_hh_fec!E3=0,0,1000*11630*RES_hh_fec!E3/RES_hh_num!E3)</f>
        <v>18672.752631058116</v>
      </c>
      <c r="F3" s="65">
        <f>IF(RES_hh_fec!F3=0,0,1000*11630*RES_hh_fec!F3/RES_hh_num!F3)</f>
        <v>18224.063515053091</v>
      </c>
      <c r="G3" s="65">
        <f>IF(RES_hh_fec!G3=0,0,1000*11630*RES_hh_fec!G3/RES_hh_num!G3)</f>
        <v>18553.152408970203</v>
      </c>
      <c r="H3" s="65">
        <f>IF(RES_hh_fec!H3=0,0,1000*11630*RES_hh_fec!H3/RES_hh_num!H3)</f>
        <v>18519.861476792405</v>
      </c>
      <c r="I3" s="65">
        <f>IF(RES_hh_fec!I3=0,0,1000*11630*RES_hh_fec!I3/RES_hh_num!I3)</f>
        <v>18299.517451050295</v>
      </c>
      <c r="J3" s="65">
        <f>IF(RES_hh_fec!J3=0,0,1000*11630*RES_hh_fec!J3/RES_hh_num!J3)</f>
        <v>18128.006033899353</v>
      </c>
      <c r="K3" s="65">
        <f>IF(RES_hh_fec!K3=0,0,1000*11630*RES_hh_fec!K3/RES_hh_num!K3)</f>
        <v>18945.539189697407</v>
      </c>
      <c r="L3" s="65">
        <f>IF(RES_hh_fec!L3=0,0,1000*11630*RES_hh_fec!L3/RES_hh_num!L3)</f>
        <v>17269.428913826468</v>
      </c>
      <c r="M3" s="65">
        <f>IF(RES_hh_fec!M3=0,0,1000*11630*RES_hh_fec!M3/RES_hh_num!M3)</f>
        <v>16487.989625071354</v>
      </c>
      <c r="N3" s="65">
        <f>IF(RES_hh_fec!N3=0,0,1000*11630*RES_hh_fec!N3/RES_hh_num!N3)</f>
        <v>17277.428721852295</v>
      </c>
      <c r="O3" s="65">
        <f>IF(RES_hh_fec!O3=0,0,1000*11630*RES_hh_fec!O3/RES_hh_num!O3)</f>
        <v>15902.741767209101</v>
      </c>
      <c r="P3" s="65">
        <f>IF(RES_hh_fec!P3=0,0,1000*11630*RES_hh_fec!P3/RES_hh_num!P3)</f>
        <v>15485.43869223649</v>
      </c>
      <c r="Q3" s="65">
        <f>IF(RES_hh_fec!Q3=0,0,1000*11630*RES_hh_fec!Q3/RES_hh_num!Q3)</f>
        <v>14017.674804945931</v>
      </c>
      <c r="R3" s="65">
        <f>IF(RES_hh_fec!R3=0,0,1000*11630*RES_hh_fec!R3/RES_hh_num!R3)</f>
        <v>14612.730121159053</v>
      </c>
      <c r="S3" s="65">
        <f>IF(RES_hh_fec!S3=0,0,1000*11630*RES_hh_fec!S3/RES_hh_num!S3)</f>
        <v>15049.344628862107</v>
      </c>
      <c r="T3" s="65">
        <f>IF(RES_hh_fec!T3=0,0,1000*11630*RES_hh_fec!T3/RES_hh_num!T3)</f>
        <v>15396.641547293175</v>
      </c>
      <c r="U3" s="65">
        <f>IF(RES_hh_fec!U3=0,0,1000*11630*RES_hh_fec!U3/RES_hh_num!U3)</f>
        <v>14719.29144507194</v>
      </c>
      <c r="V3" s="65">
        <f>IF(RES_hh_fec!V3=0,0,1000*11630*RES_hh_fec!V3/RES_hh_num!V3)</f>
        <v>14039.251306902388</v>
      </c>
      <c r="W3" s="65">
        <f>IF(RES_hh_fec!W3=0,0,1000*11630*RES_hh_fec!W3/RES_hh_num!W3)</f>
        <v>15223.985319055097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13431.124280292766</v>
      </c>
      <c r="C4" s="69">
        <f>IF(RES_hh_fec!C4=0,0,1000*11630*RES_hh_fec!C4/RES_hh_num!C4)</f>
        <v>14926.953856981567</v>
      </c>
      <c r="D4" s="69">
        <f>IF(RES_hh_fec!D4=0,0,1000*11630*RES_hh_fec!D4/RES_hh_num!D4)</f>
        <v>14690.644917532187</v>
      </c>
      <c r="E4" s="69">
        <f>IF(RES_hh_fec!E4=0,0,1000*11630*RES_hh_fec!E4/RES_hh_num!E4)</f>
        <v>15397.197701018415</v>
      </c>
      <c r="F4" s="69">
        <f>IF(RES_hh_fec!F4=0,0,1000*11630*RES_hh_fec!F4/RES_hh_num!F4)</f>
        <v>14995.350670534279</v>
      </c>
      <c r="G4" s="69">
        <f>IF(RES_hh_fec!G4=0,0,1000*11630*RES_hh_fec!G4/RES_hh_num!G4)</f>
        <v>15211.526922929364</v>
      </c>
      <c r="H4" s="69">
        <f>IF(RES_hh_fec!H4=0,0,1000*11630*RES_hh_fec!H4/RES_hh_num!H4)</f>
        <v>15097.882777193117</v>
      </c>
      <c r="I4" s="69">
        <f>IF(RES_hh_fec!I4=0,0,1000*11630*RES_hh_fec!I4/RES_hh_num!I4)</f>
        <v>14920.770895531103</v>
      </c>
      <c r="J4" s="69">
        <f>IF(RES_hh_fec!J4=0,0,1000*11630*RES_hh_fec!J4/RES_hh_num!J4)</f>
        <v>14554.787157851553</v>
      </c>
      <c r="K4" s="69">
        <f>IF(RES_hh_fec!K4=0,0,1000*11630*RES_hh_fec!K4/RES_hh_num!K4)</f>
        <v>15423.573823239341</v>
      </c>
      <c r="L4" s="69">
        <f>IF(RES_hh_fec!L4=0,0,1000*11630*RES_hh_fec!L4/RES_hh_num!L4)</f>
        <v>13609.634716352337</v>
      </c>
      <c r="M4" s="69">
        <f>IF(RES_hh_fec!M4=0,0,1000*11630*RES_hh_fec!M4/RES_hh_num!M4)</f>
        <v>13043.478489885734</v>
      </c>
      <c r="N4" s="69">
        <f>IF(RES_hh_fec!N4=0,0,1000*11630*RES_hh_fec!N4/RES_hh_num!N4)</f>
        <v>13713.178812168915</v>
      </c>
      <c r="O4" s="69">
        <f>IF(RES_hh_fec!O4=0,0,1000*11630*RES_hh_fec!O4/RES_hh_num!O4)</f>
        <v>12501.706253089646</v>
      </c>
      <c r="P4" s="69">
        <f>IF(RES_hh_fec!P4=0,0,1000*11630*RES_hh_fec!P4/RES_hh_num!P4)</f>
        <v>12224.447966612761</v>
      </c>
      <c r="Q4" s="69">
        <f>IF(RES_hh_fec!Q4=0,0,1000*11630*RES_hh_fec!Q4/RES_hh_num!Q4)</f>
        <v>10897.899427693363</v>
      </c>
      <c r="R4" s="69">
        <f>IF(RES_hh_fec!R4=0,0,1000*11630*RES_hh_fec!R4/RES_hh_num!R4)</f>
        <v>11321.544175473631</v>
      </c>
      <c r="S4" s="69">
        <f>IF(RES_hh_fec!S4=0,0,1000*11630*RES_hh_fec!S4/RES_hh_num!S4)</f>
        <v>11932.365853283467</v>
      </c>
      <c r="T4" s="69">
        <f>IF(RES_hh_fec!T4=0,0,1000*11630*RES_hh_fec!T4/RES_hh_num!T4)</f>
        <v>12235.500863654244</v>
      </c>
      <c r="U4" s="69">
        <f>IF(RES_hh_fec!U4=0,0,1000*11630*RES_hh_fec!U4/RES_hh_num!U4)</f>
        <v>11715.780027281569</v>
      </c>
      <c r="V4" s="69">
        <f>IF(RES_hh_fec!V4=0,0,1000*11630*RES_hh_fec!V4/RES_hh_num!V4)</f>
        <v>10963.893756469584</v>
      </c>
      <c r="W4" s="69">
        <f>IF(RES_hh_fec!W4=0,0,1000*11630*RES_hh_fec!W4/RES_hh_num!W4)</f>
        <v>11918.724764519855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7733.3061750483903</v>
      </c>
      <c r="C5" s="72">
        <f>IF(RES_hh_fec!C5=0,0,1000*11630*RES_hh_fec!C5/RES_hh_num!C5)</f>
        <v>20659.405146309844</v>
      </c>
      <c r="D5" s="72">
        <f>IF(RES_hh_fec!D5=0,0,1000*11630*RES_hh_fec!D5/RES_hh_num!D5)</f>
        <v>13423.490006617127</v>
      </c>
      <c r="E5" s="72">
        <f>IF(RES_hh_fec!E5=0,0,1000*11630*RES_hh_fec!E5/RES_hh_num!E5)</f>
        <v>13067.469235666884</v>
      </c>
      <c r="F5" s="72">
        <f>IF(RES_hh_fec!F5=0,0,1000*11630*RES_hh_fec!F5/RES_hh_num!F5)</f>
        <v>13324.90107102175</v>
      </c>
      <c r="G5" s="72">
        <f>IF(RES_hh_fec!G5=0,0,1000*11630*RES_hh_fec!G5/RES_hh_num!G5)</f>
        <v>16156.545433808198</v>
      </c>
      <c r="H5" s="72">
        <f>IF(RES_hh_fec!H5=0,0,1000*11630*RES_hh_fec!H5/RES_hh_num!H5)</f>
        <v>14206.620931410387</v>
      </c>
      <c r="I5" s="72">
        <f>IF(RES_hh_fec!I5=0,0,1000*11630*RES_hh_fec!I5/RES_hh_num!I5)</f>
        <v>14370.75289875073</v>
      </c>
      <c r="J5" s="72">
        <f>IF(RES_hh_fec!J5=0,0,1000*11630*RES_hh_fec!J5/RES_hh_num!J5)</f>
        <v>14011.959984919258</v>
      </c>
      <c r="K5" s="72">
        <f>IF(RES_hh_fec!K5=0,0,1000*11630*RES_hh_fec!K5/RES_hh_num!K5)</f>
        <v>14181.922843560096</v>
      </c>
      <c r="L5" s="72">
        <f>IF(RES_hh_fec!L5=0,0,1000*11630*RES_hh_fec!L5/RES_hh_num!L5)</f>
        <v>18899.756957102942</v>
      </c>
      <c r="M5" s="72">
        <f>IF(RES_hh_fec!M5=0,0,1000*11630*RES_hh_fec!M5/RES_hh_num!M5)</f>
        <v>18038.937765730392</v>
      </c>
      <c r="N5" s="72">
        <f>IF(RES_hh_fec!N5=0,0,1000*11630*RES_hh_fec!N5/RES_hh_num!N5)</f>
        <v>11239.749634584241</v>
      </c>
      <c r="O5" s="72">
        <f>IF(RES_hh_fec!O5=0,0,1000*11630*RES_hh_fec!O5/RES_hh_num!O5)</f>
        <v>11820.277661399685</v>
      </c>
      <c r="P5" s="72">
        <f>IF(RES_hh_fec!P5=0,0,1000*11630*RES_hh_fec!P5/RES_hh_num!P5)</f>
        <v>12793.602617512399</v>
      </c>
      <c r="Q5" s="72">
        <f>IF(RES_hh_fec!Q5=0,0,1000*11630*RES_hh_fec!Q5/RES_hh_num!Q5)</f>
        <v>12144.048284315071</v>
      </c>
      <c r="R5" s="72">
        <f>IF(RES_hh_fec!R5=0,0,1000*11630*RES_hh_fec!R5/RES_hh_num!R5)</f>
        <v>13049.301228637822</v>
      </c>
      <c r="S5" s="72">
        <f>IF(RES_hh_fec!S5=0,0,1000*11630*RES_hh_fec!S5/RES_hh_num!S5)</f>
        <v>13378.884966163734</v>
      </c>
      <c r="T5" s="72">
        <f>IF(RES_hh_fec!T5=0,0,1000*11630*RES_hh_fec!T5/RES_hh_num!T5)</f>
        <v>12467.639219895642</v>
      </c>
      <c r="U5" s="72">
        <f>IF(RES_hh_fec!U5=0,0,1000*11630*RES_hh_fec!U5/RES_hh_num!U5)</f>
        <v>13374.82271126221</v>
      </c>
      <c r="V5" s="72">
        <f>IF(RES_hh_fec!V5=0,0,1000*11630*RES_hh_fec!V5/RES_hh_num!V5)</f>
        <v>7769.2044906101182</v>
      </c>
      <c r="W5" s="72">
        <f>IF(RES_hh_fec!W5=0,0,1000*11630*RES_hh_fec!W5/RES_hh_num!W5)</f>
        <v>12948.283919764808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16400.707709242579</v>
      </c>
      <c r="C6" s="72">
        <f>IF(RES_hh_fec!C6=0,0,1000*11630*RES_hh_fec!C6/RES_hh_num!C6)</f>
        <v>16723.853584183184</v>
      </c>
      <c r="D6" s="72">
        <f>IF(RES_hh_fec!D6=0,0,1000*11630*RES_hh_fec!D6/RES_hh_num!D6)</f>
        <v>15138.959421278118</v>
      </c>
      <c r="E6" s="72">
        <f>IF(RES_hh_fec!E6=0,0,1000*11630*RES_hh_fec!E6/RES_hh_num!E6)</f>
        <v>16121.270361163291</v>
      </c>
      <c r="F6" s="72">
        <f>IF(RES_hh_fec!F6=0,0,1000*11630*RES_hh_fec!F6/RES_hh_num!F6)</f>
        <v>15957.846459906874</v>
      </c>
      <c r="G6" s="72">
        <f>IF(RES_hh_fec!G6=0,0,1000*11630*RES_hh_fec!G6/RES_hh_num!G6)</f>
        <v>17735.191884651034</v>
      </c>
      <c r="H6" s="72">
        <f>IF(RES_hh_fec!H6=0,0,1000*11630*RES_hh_fec!H6/RES_hh_num!H6)</f>
        <v>18445.309537505294</v>
      </c>
      <c r="I6" s="72">
        <f>IF(RES_hh_fec!I6=0,0,1000*11630*RES_hh_fec!I6/RES_hh_num!I6)</f>
        <v>16269.490833366181</v>
      </c>
      <c r="J6" s="72">
        <f>IF(RES_hh_fec!J6=0,0,1000*11630*RES_hh_fec!J6/RES_hh_num!J6)</f>
        <v>17151.432882230703</v>
      </c>
      <c r="K6" s="72">
        <f>IF(RES_hh_fec!K6=0,0,1000*11630*RES_hh_fec!K6/RES_hh_num!K6)</f>
        <v>16863.140245447477</v>
      </c>
      <c r="L6" s="72">
        <f>IF(RES_hh_fec!L6=0,0,1000*11630*RES_hh_fec!L6/RES_hh_num!L6)</f>
        <v>14775.757575757581</v>
      </c>
      <c r="M6" s="72">
        <f>IF(RES_hh_fec!M6=0,0,1000*11630*RES_hh_fec!M6/RES_hh_num!M6)</f>
        <v>15013.575927221833</v>
      </c>
      <c r="N6" s="72">
        <f>IF(RES_hh_fec!N6=0,0,1000*11630*RES_hh_fec!N6/RES_hh_num!N6)</f>
        <v>14704.866346812885</v>
      </c>
      <c r="O6" s="72">
        <f>IF(RES_hh_fec!O6=0,0,1000*11630*RES_hh_fec!O6/RES_hh_num!O6)</f>
        <v>14447.407407407407</v>
      </c>
      <c r="P6" s="72">
        <f>IF(RES_hh_fec!P6=0,0,1000*11630*RES_hh_fec!P6/RES_hh_num!P6)</f>
        <v>15855.006720430083</v>
      </c>
      <c r="Q6" s="72">
        <f>IF(RES_hh_fec!Q6=0,0,1000*11630*RES_hh_fec!Q6/RES_hh_num!Q6)</f>
        <v>12266.924629878871</v>
      </c>
      <c r="R6" s="72">
        <f>IF(RES_hh_fec!R6=0,0,1000*11630*RES_hh_fec!R6/RES_hh_num!R6)</f>
        <v>12519.67719780219</v>
      </c>
      <c r="S6" s="72">
        <f>IF(RES_hh_fec!S6=0,0,1000*11630*RES_hh_fec!S6/RES_hh_num!S6)</f>
        <v>13788.274336283139</v>
      </c>
      <c r="T6" s="72">
        <f>IF(RES_hh_fec!T6=0,0,1000*11630*RES_hh_fec!T6/RES_hh_num!T6)</f>
        <v>12730.692675159262</v>
      </c>
      <c r="U6" s="72">
        <f>IF(RES_hh_fec!U6=0,0,1000*11630*RES_hh_fec!U6/RES_hh_num!U6)</f>
        <v>12055.358615004094</v>
      </c>
      <c r="V6" s="72">
        <f>IF(RES_hh_fec!V6=0,0,1000*11630*RES_hh_fec!V6/RES_hh_num!V6)</f>
        <v>12456.249999999927</v>
      </c>
      <c r="W6" s="72">
        <f>IF(RES_hh_fec!W6=0,0,1000*11630*RES_hh_fec!W6/RES_hh_num!W6)</f>
        <v>12840.610142630772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16419.474711184041</v>
      </c>
      <c r="C7" s="72">
        <f>IF(RES_hh_fec!C7=0,0,1000*11630*RES_hh_fec!C7/RES_hh_num!C7)</f>
        <v>18821.125389376935</v>
      </c>
      <c r="D7" s="72">
        <f>IF(RES_hh_fec!D7=0,0,1000*11630*RES_hh_fec!D7/RES_hh_num!D7)</f>
        <v>19523.990402885531</v>
      </c>
      <c r="E7" s="72">
        <f>IF(RES_hh_fec!E7=0,0,1000*11630*RES_hh_fec!E7/RES_hh_num!E7)</f>
        <v>17373.665313850634</v>
      </c>
      <c r="F7" s="72">
        <f>IF(RES_hh_fec!F7=0,0,1000*11630*RES_hh_fec!F7/RES_hh_num!F7)</f>
        <v>16459.839273458452</v>
      </c>
      <c r="G7" s="72">
        <f>IF(RES_hh_fec!G7=0,0,1000*11630*RES_hh_fec!G7/RES_hh_num!G7)</f>
        <v>19161.428340403971</v>
      </c>
      <c r="H7" s="72">
        <f>IF(RES_hh_fec!H7=0,0,1000*11630*RES_hh_fec!H7/RES_hh_num!H7)</f>
        <v>19112.491597804263</v>
      </c>
      <c r="I7" s="72">
        <f>IF(RES_hh_fec!I7=0,0,1000*11630*RES_hh_fec!I7/RES_hh_num!I7)</f>
        <v>15087.779241988774</v>
      </c>
      <c r="J7" s="72">
        <f>IF(RES_hh_fec!J7=0,0,1000*11630*RES_hh_fec!J7/RES_hh_num!J7)</f>
        <v>10568.839196365911</v>
      </c>
      <c r="K7" s="72">
        <f>IF(RES_hh_fec!K7=0,0,1000*11630*RES_hh_fec!K7/RES_hh_num!K7)</f>
        <v>19542.047543124463</v>
      </c>
      <c r="L7" s="72">
        <f>IF(RES_hh_fec!L7=0,0,1000*11630*RES_hh_fec!L7/RES_hh_num!L7)</f>
        <v>17851.677066883778</v>
      </c>
      <c r="M7" s="72">
        <f>IF(RES_hh_fec!M7=0,0,1000*11630*RES_hh_fec!M7/RES_hh_num!M7)</f>
        <v>15958.61926542447</v>
      </c>
      <c r="N7" s="72">
        <f>IF(RES_hh_fec!N7=0,0,1000*11630*RES_hh_fec!N7/RES_hh_num!N7)</f>
        <v>15642.076212455044</v>
      </c>
      <c r="O7" s="72">
        <f>IF(RES_hh_fec!O7=0,0,1000*11630*RES_hh_fec!O7/RES_hh_num!O7)</f>
        <v>15031.526525776668</v>
      </c>
      <c r="P7" s="72">
        <f>IF(RES_hh_fec!P7=0,0,1000*11630*RES_hh_fec!P7/RES_hh_num!P7)</f>
        <v>14592.404294413003</v>
      </c>
      <c r="Q7" s="72">
        <f>IF(RES_hh_fec!Q7=0,0,1000*11630*RES_hh_fec!Q7/RES_hh_num!Q7)</f>
        <v>13215.860974897203</v>
      </c>
      <c r="R7" s="72">
        <f>IF(RES_hh_fec!R7=0,0,1000*11630*RES_hh_fec!R7/RES_hh_num!R7)</f>
        <v>13470.96991603015</v>
      </c>
      <c r="S7" s="72">
        <f>IF(RES_hh_fec!S7=0,0,1000*11630*RES_hh_fec!S7/RES_hh_num!S7)</f>
        <v>14144.944117225743</v>
      </c>
      <c r="T7" s="72">
        <f>IF(RES_hh_fec!T7=0,0,1000*11630*RES_hh_fec!T7/RES_hh_num!T7)</f>
        <v>14555.955254791965</v>
      </c>
      <c r="U7" s="72">
        <f>IF(RES_hh_fec!U7=0,0,1000*11630*RES_hh_fec!U7/RES_hh_num!U7)</f>
        <v>14090.483826879663</v>
      </c>
      <c r="V7" s="72">
        <f>IF(RES_hh_fec!V7=0,0,1000*11630*RES_hh_fec!V7/RES_hh_num!V7)</f>
        <v>13700.051592190253</v>
      </c>
      <c r="W7" s="72">
        <f>IF(RES_hh_fec!W7=0,0,1000*11630*RES_hh_fec!W7/RES_hh_num!W7)</f>
        <v>13431.782034392063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14744.884417017776</v>
      </c>
      <c r="C8" s="72">
        <f>IF(RES_hh_fec!C8=0,0,1000*11630*RES_hh_fec!C8/RES_hh_num!C8)</f>
        <v>16116.142451033682</v>
      </c>
      <c r="D8" s="72">
        <f>IF(RES_hh_fec!D8=0,0,1000*11630*RES_hh_fec!D8/RES_hh_num!D8)</f>
        <v>15915.794810039946</v>
      </c>
      <c r="E8" s="72">
        <f>IF(RES_hh_fec!E8=0,0,1000*11630*RES_hh_fec!E8/RES_hh_num!E8)</f>
        <v>16300.739874551633</v>
      </c>
      <c r="F8" s="72">
        <f>IF(RES_hh_fec!F8=0,0,1000*11630*RES_hh_fec!F8/RES_hh_num!F8)</f>
        <v>16117.347023909433</v>
      </c>
      <c r="G8" s="72">
        <f>IF(RES_hh_fec!G8=0,0,1000*11630*RES_hh_fec!G8/RES_hh_num!G8)</f>
        <v>15944.530831934679</v>
      </c>
      <c r="H8" s="72">
        <f>IF(RES_hh_fec!H8=0,0,1000*11630*RES_hh_fec!H8/RES_hh_num!H8)</f>
        <v>15481.092985669797</v>
      </c>
      <c r="I8" s="72">
        <f>IF(RES_hh_fec!I8=0,0,1000*11630*RES_hh_fec!I8/RES_hh_num!I8)</f>
        <v>15838.275815615671</v>
      </c>
      <c r="J8" s="72">
        <f>IF(RES_hh_fec!J8=0,0,1000*11630*RES_hh_fec!J8/RES_hh_num!J8)</f>
        <v>15327.79557818648</v>
      </c>
      <c r="K8" s="72">
        <f>IF(RES_hh_fec!K8=0,0,1000*11630*RES_hh_fec!K8/RES_hh_num!K8)</f>
        <v>13919.092369525928</v>
      </c>
      <c r="L8" s="72">
        <f>IF(RES_hh_fec!L8=0,0,1000*11630*RES_hh_fec!L8/RES_hh_num!L8)</f>
        <v>16304.074254496907</v>
      </c>
      <c r="M8" s="72">
        <f>IF(RES_hh_fec!M8=0,0,1000*11630*RES_hh_fec!M8/RES_hh_num!M8)</f>
        <v>13794.947311066535</v>
      </c>
      <c r="N8" s="72">
        <f>IF(RES_hh_fec!N8=0,0,1000*11630*RES_hh_fec!N8/RES_hh_num!N8)</f>
        <v>13764.968699859723</v>
      </c>
      <c r="O8" s="72">
        <f>IF(RES_hh_fec!O8=0,0,1000*11630*RES_hh_fec!O8/RES_hh_num!O8)</f>
        <v>12951.252522893988</v>
      </c>
      <c r="P8" s="72">
        <f>IF(RES_hh_fec!P8=0,0,1000*11630*RES_hh_fec!P8/RES_hh_num!P8)</f>
        <v>12549.843502851973</v>
      </c>
      <c r="Q8" s="72">
        <f>IF(RES_hh_fec!Q8=0,0,1000*11630*RES_hh_fec!Q8/RES_hh_num!Q8)</f>
        <v>11370.545461722557</v>
      </c>
      <c r="R8" s="72">
        <f>IF(RES_hh_fec!R8=0,0,1000*11630*RES_hh_fec!R8/RES_hh_num!R8)</f>
        <v>11741.87012568176</v>
      </c>
      <c r="S8" s="72">
        <f>IF(RES_hh_fec!S8=0,0,1000*11630*RES_hh_fec!S8/RES_hh_num!S8)</f>
        <v>12153.503159903714</v>
      </c>
      <c r="T8" s="72">
        <f>IF(RES_hh_fec!T8=0,0,1000*11630*RES_hh_fec!T8/RES_hh_num!T8)</f>
        <v>12646.773134093999</v>
      </c>
      <c r="U8" s="72">
        <f>IF(RES_hh_fec!U8=0,0,1000*11630*RES_hh_fec!U8/RES_hh_num!U8)</f>
        <v>11687.172273717857</v>
      </c>
      <c r="V8" s="72">
        <f>IF(RES_hh_fec!V8=0,0,1000*11630*RES_hh_fec!V8/RES_hh_num!V8)</f>
        <v>11243.90164402291</v>
      </c>
      <c r="W8" s="72">
        <f>IF(RES_hh_fec!W8=0,0,1000*11630*RES_hh_fec!W8/RES_hh_num!W8)</f>
        <v>11936.651548503225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17123.74659323513</v>
      </c>
      <c r="C9" s="72">
        <f>IF(RES_hh_fec!C9=0,0,1000*11630*RES_hh_fec!C9/RES_hh_num!C9)</f>
        <v>18641.404772333706</v>
      </c>
      <c r="D9" s="72">
        <f>IF(RES_hh_fec!D9=0,0,1000*11630*RES_hh_fec!D9/RES_hh_num!D9)</f>
        <v>17967.111126599539</v>
      </c>
      <c r="E9" s="72">
        <f>IF(RES_hh_fec!E9=0,0,1000*11630*RES_hh_fec!E9/RES_hh_num!E9)</f>
        <v>18672.685094027624</v>
      </c>
      <c r="F9" s="72">
        <f>IF(RES_hh_fec!F9=0,0,1000*11630*RES_hh_fec!F9/RES_hh_num!F9)</f>
        <v>18147.054379339406</v>
      </c>
      <c r="G9" s="72">
        <f>IF(RES_hh_fec!G9=0,0,1000*11630*RES_hh_fec!G9/RES_hh_num!G9)</f>
        <v>17874.401509014653</v>
      </c>
      <c r="H9" s="72">
        <f>IF(RES_hh_fec!H9=0,0,1000*11630*RES_hh_fec!H9/RES_hh_num!H9)</f>
        <v>17689.990021778463</v>
      </c>
      <c r="I9" s="72">
        <f>IF(RES_hh_fec!I9=0,0,1000*11630*RES_hh_fec!I9/RES_hh_num!I9)</f>
        <v>17154.786859392239</v>
      </c>
      <c r="J9" s="72">
        <f>IF(RES_hh_fec!J9=0,0,1000*11630*RES_hh_fec!J9/RES_hh_num!J9)</f>
        <v>17097.761889048241</v>
      </c>
      <c r="K9" s="72">
        <f>IF(RES_hh_fec!K9=0,0,1000*11630*RES_hh_fec!K9/RES_hh_num!K9)</f>
        <v>18998.647065230241</v>
      </c>
      <c r="L9" s="72">
        <f>IF(RES_hh_fec!L9=0,0,1000*11630*RES_hh_fec!L9/RES_hh_num!L9)</f>
        <v>13709.208356821675</v>
      </c>
      <c r="M9" s="72">
        <f>IF(RES_hh_fec!M9=0,0,1000*11630*RES_hh_fec!M9/RES_hh_num!M9)</f>
        <v>14544.480257509909</v>
      </c>
      <c r="N9" s="72">
        <f>IF(RES_hh_fec!N9=0,0,1000*11630*RES_hh_fec!N9/RES_hh_num!N9)</f>
        <v>15498.528621152045</v>
      </c>
      <c r="O9" s="72">
        <f>IF(RES_hh_fec!O9=0,0,1000*11630*RES_hh_fec!O9/RES_hh_num!O9)</f>
        <v>13609.073457179642</v>
      </c>
      <c r="P9" s="72">
        <f>IF(RES_hh_fec!P9=0,0,1000*11630*RES_hh_fec!P9/RES_hh_num!P9)</f>
        <v>13534.693915712516</v>
      </c>
      <c r="Q9" s="72">
        <f>IF(RES_hh_fec!Q9=0,0,1000*11630*RES_hh_fec!Q9/RES_hh_num!Q9)</f>
        <v>11236.881189309421</v>
      </c>
      <c r="R9" s="72">
        <f>IF(RES_hh_fec!R9=0,0,1000*11630*RES_hh_fec!R9/RES_hh_num!R9)</f>
        <v>11235.484335282254</v>
      </c>
      <c r="S9" s="72">
        <f>IF(RES_hh_fec!S9=0,0,1000*11630*RES_hh_fec!S9/RES_hh_num!S9)</f>
        <v>12613.411864883788</v>
      </c>
      <c r="T9" s="72">
        <f>IF(RES_hh_fec!T9=0,0,1000*11630*RES_hh_fec!T9/RES_hh_num!T9)</f>
        <v>13391.567426606449</v>
      </c>
      <c r="U9" s="72">
        <f>IF(RES_hh_fec!U9=0,0,1000*11630*RES_hh_fec!U9/RES_hh_num!U9)</f>
        <v>13001.968372030686</v>
      </c>
      <c r="V9" s="72">
        <f>IF(RES_hh_fec!V9=0,0,1000*11630*RES_hh_fec!V9/RES_hh_num!V9)</f>
        <v>12012.038908211634</v>
      </c>
      <c r="W9" s="72">
        <f>IF(RES_hh_fec!W9=0,0,1000*11630*RES_hh_fec!W9/RES_hh_num!W9)</f>
        <v>12607.833857706475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10133.901879561341</v>
      </c>
      <c r="C11" s="72">
        <f>IF(RES_hh_fec!C11=0,0,1000*11630*RES_hh_fec!C11/RES_hh_num!C11)</f>
        <v>11091.008531704339</v>
      </c>
      <c r="D11" s="72">
        <f>IF(RES_hh_fec!D11=0,0,1000*11630*RES_hh_fec!D11/RES_hh_num!D11)</f>
        <v>11339.152391336604</v>
      </c>
      <c r="E11" s="72">
        <f>IF(RES_hh_fec!E11=0,0,1000*11630*RES_hh_fec!E11/RES_hh_num!E11)</f>
        <v>11951.169264829387</v>
      </c>
      <c r="F11" s="72">
        <f>IF(RES_hh_fec!F11=0,0,1000*11630*RES_hh_fec!F11/RES_hh_num!F11)</f>
        <v>11350.276646889768</v>
      </c>
      <c r="G11" s="72">
        <f>IF(RES_hh_fec!G11=0,0,1000*11630*RES_hh_fec!G11/RES_hh_num!G11)</f>
        <v>11828.098640460485</v>
      </c>
      <c r="H11" s="72">
        <f>IF(RES_hh_fec!H11=0,0,1000*11630*RES_hh_fec!H11/RES_hh_num!H11)</f>
        <v>11833.595601637564</v>
      </c>
      <c r="I11" s="72">
        <f>IF(RES_hh_fec!I11=0,0,1000*11630*RES_hh_fec!I11/RES_hh_num!I11)</f>
        <v>11890.486565177147</v>
      </c>
      <c r="J11" s="72">
        <f>IF(RES_hh_fec!J11=0,0,1000*11630*RES_hh_fec!J11/RES_hh_num!J11)</f>
        <v>11222.37702893061</v>
      </c>
      <c r="K11" s="72">
        <f>IF(RES_hh_fec!K11=0,0,1000*11630*RES_hh_fec!K11/RES_hh_num!K11)</f>
        <v>11087.748450208104</v>
      </c>
      <c r="L11" s="72">
        <f>IF(RES_hh_fec!L11=0,0,1000*11630*RES_hh_fec!L11/RES_hh_num!L11)</f>
        <v>12335.218825940645</v>
      </c>
      <c r="M11" s="72">
        <f>IF(RES_hh_fec!M11=0,0,1000*11630*RES_hh_fec!M11/RES_hh_num!M11)</f>
        <v>10563.206174047586</v>
      </c>
      <c r="N11" s="72">
        <f>IF(RES_hh_fec!N11=0,0,1000*11630*RES_hh_fec!N11/RES_hh_num!N11)</f>
        <v>11301.197534906973</v>
      </c>
      <c r="O11" s="72">
        <f>IF(RES_hh_fec!O11=0,0,1000*11630*RES_hh_fec!O11/RES_hh_num!O11)</f>
        <v>10769.936370207879</v>
      </c>
      <c r="P11" s="72">
        <f>IF(RES_hh_fec!P11=0,0,1000*11630*RES_hh_fec!P11/RES_hh_num!P11)</f>
        <v>10195.815766556692</v>
      </c>
      <c r="Q11" s="72">
        <f>IF(RES_hh_fec!Q11=0,0,1000*11630*RES_hh_fec!Q11/RES_hh_num!Q11)</f>
        <v>10009.135481449461</v>
      </c>
      <c r="R11" s="72">
        <f>IF(RES_hh_fec!R11=0,0,1000*11630*RES_hh_fec!R11/RES_hh_num!R11)</f>
        <v>10937.240138681998</v>
      </c>
      <c r="S11" s="72">
        <f>IF(RES_hh_fec!S11=0,0,1000*11630*RES_hh_fec!S11/RES_hh_num!S11)</f>
        <v>10775.779887772769</v>
      </c>
      <c r="T11" s="72">
        <f>IF(RES_hh_fec!T11=0,0,1000*11630*RES_hh_fec!T11/RES_hh_num!T11)</f>
        <v>10535.472147540333</v>
      </c>
      <c r="U11" s="72">
        <f>IF(RES_hh_fec!U11=0,0,1000*11630*RES_hh_fec!U11/RES_hh_num!U11)</f>
        <v>10057.514497118671</v>
      </c>
      <c r="V11" s="72">
        <f>IF(RES_hh_fec!V11=0,0,1000*11630*RES_hh_fec!V11/RES_hh_num!V11)</f>
        <v>9483.3925651876507</v>
      </c>
      <c r="W11" s="72">
        <f>IF(RES_hh_fec!W11=0,0,1000*11630*RES_hh_fec!W11/RES_hh_num!W11)</f>
        <v>11010.865643105049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2077.13872238759</v>
      </c>
      <c r="S12" s="72">
        <f>IF(RES_hh_fec!S12=0,0,1000*11630*RES_hh_fec!S12/RES_hh_num!S12)</f>
        <v>2248.7223183726642</v>
      </c>
      <c r="T12" s="72">
        <f>IF(RES_hh_fec!T12=0,0,1000*11630*RES_hh_fec!T12/RES_hh_num!T12)</f>
        <v>2590.9522875001617</v>
      </c>
      <c r="U12" s="72">
        <f>IF(RES_hh_fec!U12=0,0,1000*11630*RES_hh_fec!U12/RES_hh_num!U12)</f>
        <v>2716.4465776281772</v>
      </c>
      <c r="V12" s="72">
        <f>IF(RES_hh_fec!V12=0,0,1000*11630*RES_hh_fec!V12/RES_hh_num!V12)</f>
        <v>2727.6452649832468</v>
      </c>
      <c r="W12" s="72">
        <f>IF(RES_hh_fec!W12=0,0,1000*11630*RES_hh_fec!W12/RES_hh_num!W12)</f>
        <v>2993.3497067906924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10962.176637207158</v>
      </c>
      <c r="C13" s="74">
        <f>IF(RES_hh_fec!C13=0,0,1000*11630*RES_hh_fec!C13/RES_hh_num!C13)</f>
        <v>12352.777251195734</v>
      </c>
      <c r="D13" s="74">
        <f>IF(RES_hh_fec!D13=0,0,1000*11630*RES_hh_fec!D13/RES_hh_num!D13)</f>
        <v>10816.854938654567</v>
      </c>
      <c r="E13" s="74">
        <f>IF(RES_hh_fec!E13=0,0,1000*11630*RES_hh_fec!E13/RES_hh_num!E13)</f>
        <v>12080.777178400813</v>
      </c>
      <c r="F13" s="74">
        <f>IF(RES_hh_fec!F13=0,0,1000*11630*RES_hh_fec!F13/RES_hh_num!F13)</f>
        <v>12404.056370409451</v>
      </c>
      <c r="G13" s="74">
        <f>IF(RES_hh_fec!G13=0,0,1000*11630*RES_hh_fec!G13/RES_hh_num!G13)</f>
        <v>8095.0786903357166</v>
      </c>
      <c r="H13" s="74">
        <f>IF(RES_hh_fec!H13=0,0,1000*11630*RES_hh_fec!H13/RES_hh_num!H13)</f>
        <v>11382.856908329422</v>
      </c>
      <c r="I13" s="74">
        <f>IF(RES_hh_fec!I13=0,0,1000*11630*RES_hh_fec!I13/RES_hh_num!I13)</f>
        <v>15245.185712028126</v>
      </c>
      <c r="J13" s="74">
        <f>IF(RES_hh_fec!J13=0,0,1000*11630*RES_hh_fec!J13/RES_hh_num!J13)</f>
        <v>11963.733696436911</v>
      </c>
      <c r="K13" s="74">
        <f>IF(RES_hh_fec!K13=0,0,1000*11630*RES_hh_fec!K13/RES_hh_num!K13)</f>
        <v>13491.959575794101</v>
      </c>
      <c r="L13" s="74">
        <f>IF(RES_hh_fec!L13=0,0,1000*11630*RES_hh_fec!L13/RES_hh_num!L13)</f>
        <v>8778.3160357612614</v>
      </c>
      <c r="M13" s="74">
        <f>IF(RES_hh_fec!M13=0,0,1000*11630*RES_hh_fec!M13/RES_hh_num!M13)</f>
        <v>4197.3605407564746</v>
      </c>
      <c r="N13" s="74">
        <f>IF(RES_hh_fec!N13=0,0,1000*11630*RES_hh_fec!N13/RES_hh_num!N13)</f>
        <v>14396.069165296087</v>
      </c>
      <c r="O13" s="74">
        <f>IF(RES_hh_fec!O13=0,0,1000*11630*RES_hh_fec!O13/RES_hh_num!O13)</f>
        <v>10133.771454503954</v>
      </c>
      <c r="P13" s="74">
        <f>IF(RES_hh_fec!P13=0,0,1000*11630*RES_hh_fec!P13/RES_hh_num!P13)</f>
        <v>18834.275584774161</v>
      </c>
      <c r="Q13" s="74">
        <f>IF(RES_hh_fec!Q13=0,0,1000*11630*RES_hh_fec!Q13/RES_hh_num!Q13)</f>
        <v>14029.682979201934</v>
      </c>
      <c r="R13" s="74">
        <f>IF(RES_hh_fec!R13=0,0,1000*11630*RES_hh_fec!R13/RES_hh_num!R13)</f>
        <v>15674.363727715527</v>
      </c>
      <c r="S13" s="74">
        <f>IF(RES_hh_fec!S13=0,0,1000*11630*RES_hh_fec!S13/RES_hh_num!S13)</f>
        <v>9671.824302372599</v>
      </c>
      <c r="T13" s="74">
        <f>IF(RES_hh_fec!T13=0,0,1000*11630*RES_hh_fec!T13/RES_hh_num!T13)</f>
        <v>9411.2268980992467</v>
      </c>
      <c r="U13" s="74">
        <f>IF(RES_hh_fec!U13=0,0,1000*11630*RES_hh_fec!U13/RES_hh_num!U13)</f>
        <v>8694.9879713610808</v>
      </c>
      <c r="V13" s="74">
        <f>IF(RES_hh_fec!V13=0,0,1000*11630*RES_hh_fec!V13/RES_hh_num!V13)</f>
        <v>11832.459359495928</v>
      </c>
      <c r="W13" s="74">
        <f>IF(RES_hh_fec!W13=0,0,1000*11630*RES_hh_fec!W13/RES_hh_num!W13)</f>
        <v>10959.189682625318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56.84869323402571</v>
      </c>
      <c r="C14" s="76">
        <f>IF(RES_hh_fec!C14=0,0,1000*11630*RES_hh_fec!C14/RES_hh_num!C14)</f>
        <v>63.496339089727783</v>
      </c>
      <c r="D14" s="76">
        <f>IF(RES_hh_fec!D14=0,0,1000*11630*RES_hh_fec!D14/RES_hh_num!D14)</f>
        <v>61.912784039271635</v>
      </c>
      <c r="E14" s="76">
        <f>IF(RES_hh_fec!E14=0,0,1000*11630*RES_hh_fec!E14/RES_hh_num!E14)</f>
        <v>65.238216086318133</v>
      </c>
      <c r="F14" s="76">
        <f>IF(RES_hh_fec!F14=0,0,1000*11630*RES_hh_fec!F14/RES_hh_num!F14)</f>
        <v>64.093171481287584</v>
      </c>
      <c r="G14" s="76">
        <f>IF(RES_hh_fec!G14=0,0,1000*11630*RES_hh_fec!G14/RES_hh_num!G14)</f>
        <v>65.874163384686057</v>
      </c>
      <c r="H14" s="76">
        <f>IF(RES_hh_fec!H14=0,0,1000*11630*RES_hh_fec!H14/RES_hh_num!H14)</f>
        <v>65.696622820719298</v>
      </c>
      <c r="I14" s="76">
        <f>IF(RES_hh_fec!I14=0,0,1000*11630*RES_hh_fec!I14/RES_hh_num!I14)</f>
        <v>65.484051764932417</v>
      </c>
      <c r="J14" s="76">
        <f>IF(RES_hh_fec!J14=0,0,1000*11630*RES_hh_fec!J14/RES_hh_num!J14)</f>
        <v>65.221550088453199</v>
      </c>
      <c r="K14" s="76">
        <f>IF(RES_hh_fec!K14=0,0,1000*11630*RES_hh_fec!K14/RES_hh_num!K14)</f>
        <v>70.49004290210307</v>
      </c>
      <c r="L14" s="76">
        <f>IF(RES_hh_fec!L14=0,0,1000*11630*RES_hh_fec!L14/RES_hh_num!L14)</f>
        <v>62.6207216023599</v>
      </c>
      <c r="M14" s="76">
        <f>IF(RES_hh_fec!M14=0,0,1000*11630*RES_hh_fec!M14/RES_hh_num!M14)</f>
        <v>61.592262093282969</v>
      </c>
      <c r="N14" s="76">
        <f>IF(RES_hh_fec!N14=0,0,1000*11630*RES_hh_fec!N14/RES_hh_num!N14)</f>
        <v>65.412929698924557</v>
      </c>
      <c r="O14" s="76">
        <f>IF(RES_hh_fec!O14=0,0,1000*11630*RES_hh_fec!O14/RES_hh_num!O14)</f>
        <v>60.833889511136739</v>
      </c>
      <c r="P14" s="76">
        <f>IF(RES_hh_fec!P14=0,0,1000*11630*RES_hh_fec!P14/RES_hh_num!P14)</f>
        <v>59.546310425828274</v>
      </c>
      <c r="Q14" s="76">
        <f>IF(RES_hh_fec!Q14=0,0,1000*11630*RES_hh_fec!Q14/RES_hh_num!Q14)</f>
        <v>53.479428555495893</v>
      </c>
      <c r="R14" s="76">
        <f>IF(RES_hh_fec!R14=0,0,1000*11630*RES_hh_fec!R14/RES_hh_num!R14)</f>
        <v>55.677951081508319</v>
      </c>
      <c r="S14" s="76">
        <f>IF(RES_hh_fec!S14=0,0,1000*11630*RES_hh_fec!S14/RES_hh_num!S14)</f>
        <v>59.453603146821244</v>
      </c>
      <c r="T14" s="76">
        <f>IF(RES_hh_fec!T14=0,0,1000*11630*RES_hh_fec!T14/RES_hh_num!T14)</f>
        <v>62.479079446537291</v>
      </c>
      <c r="U14" s="76">
        <f>IF(RES_hh_fec!U14=0,0,1000*11630*RES_hh_fec!U14/RES_hh_num!U14)</f>
        <v>60.273254661690082</v>
      </c>
      <c r="V14" s="76">
        <f>IF(RES_hh_fec!V14=0,0,1000*11630*RES_hh_fec!V14/RES_hh_num!V14)</f>
        <v>57.733183277928163</v>
      </c>
      <c r="W14" s="76">
        <f>IF(RES_hh_fec!W14=0,0,1000*11630*RES_hh_fec!W14/RES_hh_num!W14)</f>
        <v>61.877293389709017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6.6308194812306044E-3</v>
      </c>
      <c r="C15" s="69">
        <f t="shared" si="0"/>
        <v>8.356532213713316E-3</v>
      </c>
      <c r="D15" s="69">
        <f t="shared" si="0"/>
        <v>1.0816605909473186E-2</v>
      </c>
      <c r="E15" s="69">
        <f t="shared" si="0"/>
        <v>1.3542272396084297E-2</v>
      </c>
      <c r="F15" s="69">
        <f t="shared" si="0"/>
        <v>1.8741886295423692E-2</v>
      </c>
      <c r="G15" s="69">
        <f t="shared" si="0"/>
        <v>2.8445798659146496E-2</v>
      </c>
      <c r="H15" s="69">
        <f t="shared" si="0"/>
        <v>9.7700592409948703E-2</v>
      </c>
      <c r="I15" s="69">
        <f t="shared" si="0"/>
        <v>0.11401245597241015</v>
      </c>
      <c r="J15" s="69">
        <f t="shared" si="0"/>
        <v>0.15842217888916005</v>
      </c>
      <c r="K15" s="69">
        <f t="shared" si="0"/>
        <v>0.19409978106607356</v>
      </c>
      <c r="L15" s="69">
        <f t="shared" si="0"/>
        <v>0.54244339700847599</v>
      </c>
      <c r="M15" s="69">
        <f t="shared" si="0"/>
        <v>0.30382907882982718</v>
      </c>
      <c r="N15" s="69">
        <f t="shared" si="0"/>
        <v>0.35515113146403537</v>
      </c>
      <c r="O15" s="69">
        <f t="shared" si="0"/>
        <v>0.34617040945881139</v>
      </c>
      <c r="P15" s="69">
        <f t="shared" si="0"/>
        <v>0.50625112061036881</v>
      </c>
      <c r="Q15" s="69">
        <f t="shared" si="0"/>
        <v>0.40053090301815525</v>
      </c>
      <c r="R15" s="69">
        <f t="shared" si="0"/>
        <v>0.43821593604696063</v>
      </c>
      <c r="S15" s="69">
        <f t="shared" si="0"/>
        <v>0.46836926872735363</v>
      </c>
      <c r="T15" s="69">
        <f t="shared" si="0"/>
        <v>0.66855438027352265</v>
      </c>
      <c r="U15" s="69">
        <f t="shared" si="0"/>
        <v>0.51681437893758775</v>
      </c>
      <c r="V15" s="69">
        <f t="shared" si="0"/>
        <v>0.57975707800967902</v>
      </c>
      <c r="W15" s="69">
        <f t="shared" si="0"/>
        <v>1.082066365116479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6.6308194812306044E-3</v>
      </c>
      <c r="C16" s="72">
        <f>IF(RES_hh_fec!C16=0,0,1000*11630*RES_hh_fec!C16/RES_hh_num!C$3)</f>
        <v>8.356532213713316E-3</v>
      </c>
      <c r="D16" s="72">
        <f>IF(RES_hh_fec!D16=0,0,1000*11630*RES_hh_fec!D16/RES_hh_num!D$3)</f>
        <v>1.0816605909473186E-2</v>
      </c>
      <c r="E16" s="72">
        <f>IF(RES_hh_fec!E16=0,0,1000*11630*RES_hh_fec!E16/RES_hh_num!E$3)</f>
        <v>1.3542272396084297E-2</v>
      </c>
      <c r="F16" s="72">
        <f>IF(RES_hh_fec!F16=0,0,1000*11630*RES_hh_fec!F16/RES_hh_num!F$3)</f>
        <v>1.8741886295423692E-2</v>
      </c>
      <c r="G16" s="72">
        <f>IF(RES_hh_fec!G16=0,0,1000*11630*RES_hh_fec!G16/RES_hh_num!G$3)</f>
        <v>2.8445798659146496E-2</v>
      </c>
      <c r="H16" s="72">
        <f>IF(RES_hh_fec!H16=0,0,1000*11630*RES_hh_fec!H16/RES_hh_num!H$3)</f>
        <v>9.7700592409948703E-2</v>
      </c>
      <c r="I16" s="72">
        <f>IF(RES_hh_fec!I16=0,0,1000*11630*RES_hh_fec!I16/RES_hh_num!I$3)</f>
        <v>0.11401245597241015</v>
      </c>
      <c r="J16" s="72">
        <f>IF(RES_hh_fec!J16=0,0,1000*11630*RES_hh_fec!J16/RES_hh_num!J$3)</f>
        <v>0.15842217888916005</v>
      </c>
      <c r="K16" s="72">
        <f>IF(RES_hh_fec!K16=0,0,1000*11630*RES_hh_fec!K16/RES_hh_num!K$3)</f>
        <v>0.19409978106607356</v>
      </c>
      <c r="L16" s="72">
        <f>IF(RES_hh_fec!L16=0,0,1000*11630*RES_hh_fec!L16/RES_hh_num!L$3)</f>
        <v>0.54244339700847599</v>
      </c>
      <c r="M16" s="72">
        <f>IF(RES_hh_fec!M16=0,0,1000*11630*RES_hh_fec!M16/RES_hh_num!M$3)</f>
        <v>0.30382907882982718</v>
      </c>
      <c r="N16" s="72">
        <f>IF(RES_hh_fec!N16=0,0,1000*11630*RES_hh_fec!N16/RES_hh_num!N$3)</f>
        <v>0.35515113146403537</v>
      </c>
      <c r="O16" s="72">
        <f>IF(RES_hh_fec!O16=0,0,1000*11630*RES_hh_fec!O16/RES_hh_num!O$3)</f>
        <v>0.34617040945881139</v>
      </c>
      <c r="P16" s="72">
        <f>IF(RES_hh_fec!P16=0,0,1000*11630*RES_hh_fec!P16/RES_hh_num!P$3)</f>
        <v>0.50625112061036881</v>
      </c>
      <c r="Q16" s="72">
        <f>IF(RES_hh_fec!Q16=0,0,1000*11630*RES_hh_fec!Q16/RES_hh_num!Q$3)</f>
        <v>0.40053090301815525</v>
      </c>
      <c r="R16" s="72">
        <f>IF(RES_hh_fec!R16=0,0,1000*11630*RES_hh_fec!R16/RES_hh_num!R$3)</f>
        <v>0.43821593604696063</v>
      </c>
      <c r="S16" s="72">
        <f>IF(RES_hh_fec!S16=0,0,1000*11630*RES_hh_fec!S16/RES_hh_num!S$3)</f>
        <v>0.46836926872735363</v>
      </c>
      <c r="T16" s="72">
        <f>IF(RES_hh_fec!T16=0,0,1000*11630*RES_hh_fec!T16/RES_hh_num!T$3)</f>
        <v>0.66855438027352265</v>
      </c>
      <c r="U16" s="72">
        <f>IF(RES_hh_fec!U16=0,0,1000*11630*RES_hh_fec!U16/RES_hh_num!U$3)</f>
        <v>0.51681437893758775</v>
      </c>
      <c r="V16" s="72">
        <f>IF(RES_hh_fec!V16=0,0,1000*11630*RES_hh_fec!V16/RES_hh_num!V$3)</f>
        <v>0.57975707800967902</v>
      </c>
      <c r="W16" s="72">
        <f>IF(RES_hh_fec!W16=0,0,1000*11630*RES_hh_fec!W16/RES_hh_num!W$3)</f>
        <v>1.082066365116479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2351.6489944569062</v>
      </c>
      <c r="C17" s="69">
        <f>IF(RES_hh_fec!C17=0,0,1000*11630*RES_hh_fec!C17/RES_hh_num!C17)</f>
        <v>2372.3371114625506</v>
      </c>
      <c r="D17" s="69">
        <f>IF(RES_hh_fec!D17=0,0,1000*11630*RES_hh_fec!D17/RES_hh_num!D17)</f>
        <v>2380.4972154672928</v>
      </c>
      <c r="E17" s="69">
        <f>IF(RES_hh_fec!E17=0,0,1000*11630*RES_hh_fec!E17/RES_hh_num!E17)</f>
        <v>2397.088448264361</v>
      </c>
      <c r="F17" s="69">
        <f>IF(RES_hh_fec!F17=0,0,1000*11630*RES_hh_fec!F17/RES_hh_num!F17)</f>
        <v>2291.6430600742128</v>
      </c>
      <c r="G17" s="69">
        <f>IF(RES_hh_fec!G17=0,0,1000*11630*RES_hh_fec!G17/RES_hh_num!G17)</f>
        <v>2418.3801385256611</v>
      </c>
      <c r="H17" s="69">
        <f>IF(RES_hh_fec!H17=0,0,1000*11630*RES_hh_fec!H17/RES_hh_num!H17)</f>
        <v>2469.6672430806689</v>
      </c>
      <c r="I17" s="69">
        <f>IF(RES_hh_fec!I17=0,0,1000*11630*RES_hh_fec!I17/RES_hh_num!I17)</f>
        <v>2475.8294862901821</v>
      </c>
      <c r="J17" s="69">
        <f>IF(RES_hh_fec!J17=0,0,1000*11630*RES_hh_fec!J17/RES_hh_num!J17)</f>
        <v>2634.5230512782214</v>
      </c>
      <c r="K17" s="69">
        <f>IF(RES_hh_fec!K17=0,0,1000*11630*RES_hh_fec!K17/RES_hh_num!K17)</f>
        <v>2587.5022660451154</v>
      </c>
      <c r="L17" s="69">
        <f>IF(RES_hh_fec!L17=0,0,1000*11630*RES_hh_fec!L17/RES_hh_num!L17)</f>
        <v>2698.3274542613472</v>
      </c>
      <c r="M17" s="69">
        <f>IF(RES_hh_fec!M17=0,0,1000*11630*RES_hh_fec!M17/RES_hh_num!M17)</f>
        <v>2532.032398290894</v>
      </c>
      <c r="N17" s="69">
        <f>IF(RES_hh_fec!N17=0,0,1000*11630*RES_hh_fec!N17/RES_hh_num!N17)</f>
        <v>2624.5821134493162</v>
      </c>
      <c r="O17" s="69">
        <f>IF(RES_hh_fec!O17=0,0,1000*11630*RES_hh_fec!O17/RES_hh_num!O17)</f>
        <v>2507.2471901035419</v>
      </c>
      <c r="P17" s="69">
        <f>IF(RES_hh_fec!P17=0,0,1000*11630*RES_hh_fec!P17/RES_hh_num!P17)</f>
        <v>2368.130080804915</v>
      </c>
      <c r="Q17" s="69">
        <f>IF(RES_hh_fec!Q17=0,0,1000*11630*RES_hh_fec!Q17/RES_hh_num!Q17)</f>
        <v>2329.3761061716923</v>
      </c>
      <c r="R17" s="69">
        <f>IF(RES_hh_fec!R17=0,0,1000*11630*RES_hh_fec!R17/RES_hh_num!R17)</f>
        <v>2483.7742797954525</v>
      </c>
      <c r="S17" s="69">
        <f>IF(RES_hh_fec!S17=0,0,1000*11630*RES_hh_fec!S17/RES_hh_num!S17)</f>
        <v>2331.1615919058431</v>
      </c>
      <c r="T17" s="69">
        <f>IF(RES_hh_fec!T17=0,0,1000*11630*RES_hh_fec!T17/RES_hh_num!T17)</f>
        <v>2386.7739700612378</v>
      </c>
      <c r="U17" s="69">
        <f>IF(RES_hh_fec!U17=0,0,1000*11630*RES_hh_fec!U17/RES_hh_num!U17)</f>
        <v>2279.9978442871575</v>
      </c>
      <c r="V17" s="69">
        <f>IF(RES_hh_fec!V17=0,0,1000*11630*RES_hh_fec!V17/RES_hh_num!V17)</f>
        <v>2335.0642045964914</v>
      </c>
      <c r="W17" s="69">
        <f>IF(RES_hh_fec!W17=0,0,1000*11630*RES_hh_fec!W17/RES_hh_num!W17)</f>
        <v>2545.1278871860973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1503.952516420298</v>
      </c>
      <c r="C18" s="72">
        <f>IF(RES_hh_fec!C18=0,0,1000*11630*RES_hh_fec!C18/RES_hh_num!C18)</f>
        <v>3484.5586742551905</v>
      </c>
      <c r="D18" s="72">
        <f>IF(RES_hh_fec!D18=0,0,1000*11630*RES_hh_fec!D18/RES_hh_num!D18)</f>
        <v>2339.1781400831196</v>
      </c>
      <c r="E18" s="72">
        <f>IF(RES_hh_fec!E18=0,0,1000*11630*RES_hh_fec!E18/RES_hh_num!E18)</f>
        <v>2194.6743162700886</v>
      </c>
      <c r="F18" s="72">
        <f>IF(RES_hh_fec!F18=0,0,1000*11630*RES_hh_fec!F18/RES_hh_num!F18)</f>
        <v>2314.5557168044479</v>
      </c>
      <c r="G18" s="72">
        <f>IF(RES_hh_fec!G18=0,0,1000*11630*RES_hh_fec!G18/RES_hh_num!G18)</f>
        <v>2787.4106436849679</v>
      </c>
      <c r="H18" s="72">
        <f>IF(RES_hh_fec!H18=0,0,1000*11630*RES_hh_fec!H18/RES_hh_num!H18)</f>
        <v>2501.8385302529491</v>
      </c>
      <c r="I18" s="72">
        <f>IF(RES_hh_fec!I18=0,0,1000*11630*RES_hh_fec!I18/RES_hh_num!I18)</f>
        <v>2631.6971056502944</v>
      </c>
      <c r="J18" s="72">
        <f>IF(RES_hh_fec!J18=0,0,1000*11630*RES_hh_fec!J18/RES_hh_num!J18)</f>
        <v>2684.2378506253581</v>
      </c>
      <c r="K18" s="72">
        <f>IF(RES_hh_fec!K18=0,0,1000*11630*RES_hh_fec!K18/RES_hh_num!K18)</f>
        <v>2585.9139279823571</v>
      </c>
      <c r="L18" s="72">
        <f>IF(RES_hh_fec!L18=0,0,1000*11630*RES_hh_fec!L18/RES_hh_num!L18)</f>
        <v>3625.1832589596233</v>
      </c>
      <c r="M18" s="72">
        <f>IF(RES_hh_fec!M18=0,0,1000*11630*RES_hh_fec!M18/RES_hh_num!M18)</f>
        <v>2905.299109941016</v>
      </c>
      <c r="N18" s="72">
        <f>IF(RES_hh_fec!N18=0,0,1000*11630*RES_hh_fec!N18/RES_hh_num!N18)</f>
        <v>2354.7297517654583</v>
      </c>
      <c r="O18" s="72">
        <f>IF(RES_hh_fec!O18=0,0,1000*11630*RES_hh_fec!O18/RES_hh_num!O18)</f>
        <v>2587.8137004418231</v>
      </c>
      <c r="P18" s="72">
        <f>IF(RES_hh_fec!P18=0,0,1000*11630*RES_hh_fec!P18/RES_hh_num!P18)</f>
        <v>2628.6454578057428</v>
      </c>
      <c r="Q18" s="72">
        <f>IF(RES_hh_fec!Q18=0,0,1000*11630*RES_hh_fec!Q18/RES_hh_num!Q18)</f>
        <v>2727.0978966507805</v>
      </c>
      <c r="R18" s="72">
        <f>IF(RES_hh_fec!R18=0,0,1000*11630*RES_hh_fec!R18/RES_hh_num!R18)</f>
        <v>3143.9413037872564</v>
      </c>
      <c r="S18" s="72">
        <f>IF(RES_hh_fec!S18=0,0,1000*11630*RES_hh_fec!S18/RES_hh_num!S18)</f>
        <v>2585.0937249570616</v>
      </c>
      <c r="T18" s="72">
        <f>IF(RES_hh_fec!T18=0,0,1000*11630*RES_hh_fec!T18/RES_hh_num!T18)</f>
        <v>2488.5416624849477</v>
      </c>
      <c r="U18" s="72">
        <f>IF(RES_hh_fec!U18=0,0,1000*11630*RES_hh_fec!U18/RES_hh_num!U18)</f>
        <v>2571.3528762919577</v>
      </c>
      <c r="V18" s="72">
        <f>IF(RES_hh_fec!V18=0,0,1000*11630*RES_hh_fec!V18/RES_hh_num!V18)</f>
        <v>1678.471740798361</v>
      </c>
      <c r="W18" s="72">
        <f>IF(RES_hh_fec!W18=0,0,1000*11630*RES_hh_fec!W18/RES_hh_num!W18)</f>
        <v>2595.2740827349462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2723.5256876633171</v>
      </c>
      <c r="C19" s="72">
        <f>IF(RES_hh_fec!C19=0,0,1000*11630*RES_hh_fec!C19/RES_hh_num!C19)</f>
        <v>2361.3474703882603</v>
      </c>
      <c r="D19" s="72">
        <f>IF(RES_hh_fec!D19=0,0,1000*11630*RES_hh_fec!D19/RES_hh_num!D19)</f>
        <v>2370.6397982715412</v>
      </c>
      <c r="E19" s="72">
        <f>IF(RES_hh_fec!E19=0,0,1000*11630*RES_hh_fec!E19/RES_hh_num!E19)</f>
        <v>2507.9771885093251</v>
      </c>
      <c r="F19" s="72">
        <f>IF(RES_hh_fec!F19=0,0,1000*11630*RES_hh_fec!F19/RES_hh_num!F19)</f>
        <v>2489.2928691740581</v>
      </c>
      <c r="G19" s="72">
        <f>IF(RES_hh_fec!G19=0,0,1000*11630*RES_hh_fec!G19/RES_hh_num!G19)</f>
        <v>2685.9231448612445</v>
      </c>
      <c r="H19" s="72">
        <f>IF(RES_hh_fec!H19=0,0,1000*11630*RES_hh_fec!H19/RES_hh_num!H19)</f>
        <v>2843.2516125407533</v>
      </c>
      <c r="I19" s="72">
        <f>IF(RES_hh_fec!I19=0,0,1000*11630*RES_hh_fec!I19/RES_hh_num!I19)</f>
        <v>2691.0101337358569</v>
      </c>
      <c r="J19" s="72">
        <f>IF(RES_hh_fec!J19=0,0,1000*11630*RES_hh_fec!J19/RES_hh_num!J19)</f>
        <v>2972.8131581143698</v>
      </c>
      <c r="K19" s="72">
        <f>IF(RES_hh_fec!K19=0,0,1000*11630*RES_hh_fec!K19/RES_hh_num!K19)</f>
        <v>2913.6515094773208</v>
      </c>
      <c r="L19" s="72">
        <f>IF(RES_hh_fec!L19=0,0,1000*11630*RES_hh_fec!L19/RES_hh_num!L19)</f>
        <v>2306.4516129032254</v>
      </c>
      <c r="M19" s="72">
        <f>IF(RES_hh_fec!M19=0,0,1000*11630*RES_hh_fec!M19/RES_hh_num!M19)</f>
        <v>2903.4251412429371</v>
      </c>
      <c r="N19" s="72">
        <f>IF(RES_hh_fec!N19=0,0,1000*11630*RES_hh_fec!N19/RES_hh_num!N19)</f>
        <v>2906.5040650406499</v>
      </c>
      <c r="O19" s="72">
        <f>IF(RES_hh_fec!O19=0,0,1000*11630*RES_hh_fec!O19/RES_hh_num!O19)</f>
        <v>2812.0725034199718</v>
      </c>
      <c r="P19" s="72">
        <f>IF(RES_hh_fec!P19=0,0,1000*11630*RES_hh_fec!P19/RES_hh_num!P19)</f>
        <v>3000.9124087591217</v>
      </c>
      <c r="Q19" s="72">
        <f>IF(RES_hh_fec!Q19=0,0,1000*11630*RES_hh_fec!Q19/RES_hh_num!Q19)</f>
        <v>2447.6731980405871</v>
      </c>
      <c r="R19" s="72">
        <f>IF(RES_hh_fec!R19=0,0,1000*11630*RES_hh_fec!R19/RES_hh_num!R19)</f>
        <v>2554.0160642570272</v>
      </c>
      <c r="S19" s="72">
        <f>IF(RES_hh_fec!S19=0,0,1000*11630*RES_hh_fec!S19/RES_hh_num!S19)</f>
        <v>2673.332090942974</v>
      </c>
      <c r="T19" s="72">
        <f>IF(RES_hh_fec!T19=0,0,1000*11630*RES_hh_fec!T19/RES_hh_num!T19)</f>
        <v>2363.3474576271174</v>
      </c>
      <c r="U19" s="72">
        <f>IF(RES_hh_fec!U19=0,0,1000*11630*RES_hh_fec!U19/RES_hh_num!U19)</f>
        <v>2198.2778864970651</v>
      </c>
      <c r="V19" s="72">
        <f>IF(RES_hh_fec!V19=0,0,1000*11630*RES_hh_fec!V19/RES_hh_num!V19)</f>
        <v>2309.4005449591286</v>
      </c>
      <c r="W19" s="72">
        <f>IF(RES_hh_fec!W19=0,0,1000*11630*RES_hh_fec!W19/RES_hh_num!W19)</f>
        <v>2392.5847457627128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2724.3034775012511</v>
      </c>
      <c r="C20" s="72">
        <f>IF(RES_hh_fec!C20=0,0,1000*11630*RES_hh_fec!C20/RES_hh_num!C20)</f>
        <v>2852.9630728079164</v>
      </c>
      <c r="D20" s="72">
        <f>IF(RES_hh_fec!D20=0,0,1000*11630*RES_hh_fec!D20/RES_hh_num!D20)</f>
        <v>3031.9855433378593</v>
      </c>
      <c r="E20" s="72">
        <f>IF(RES_hh_fec!E20=0,0,1000*11630*RES_hh_fec!E20/RES_hh_num!E20)</f>
        <v>2610.6706365458126</v>
      </c>
      <c r="F20" s="72">
        <f>IF(RES_hh_fec!F20=0,0,1000*11630*RES_hh_fec!F20/RES_hh_num!F20)</f>
        <v>2455.0674531518766</v>
      </c>
      <c r="G20" s="72">
        <f>IF(RES_hh_fec!G20=0,0,1000*11630*RES_hh_fec!G20/RES_hh_num!G20)</f>
        <v>3022.2060064830798</v>
      </c>
      <c r="H20" s="72">
        <f>IF(RES_hh_fec!H20=0,0,1000*11630*RES_hh_fec!H20/RES_hh_num!H20)</f>
        <v>3164.2733369995944</v>
      </c>
      <c r="I20" s="72">
        <f>IF(RES_hh_fec!I20=0,0,1000*11630*RES_hh_fec!I20/RES_hh_num!I20)</f>
        <v>2583.1589900358936</v>
      </c>
      <c r="J20" s="72">
        <f>IF(RES_hh_fec!J20=0,0,1000*11630*RES_hh_fec!J20/RES_hh_num!J20)</f>
        <v>2167.1405141989294</v>
      </c>
      <c r="K20" s="72">
        <f>IF(RES_hh_fec!K20=0,0,1000*11630*RES_hh_fec!K20/RES_hh_num!K20)</f>
        <v>3523.5533292485015</v>
      </c>
      <c r="L20" s="72">
        <f>IF(RES_hh_fec!L20=0,0,1000*11630*RES_hh_fec!L20/RES_hh_num!L20)</f>
        <v>3757.0914826017529</v>
      </c>
      <c r="M20" s="72">
        <f>IF(RES_hh_fec!M20=0,0,1000*11630*RES_hh_fec!M20/RES_hh_num!M20)</f>
        <v>3356.384484409306</v>
      </c>
      <c r="N20" s="72">
        <f>IF(RES_hh_fec!N20=0,0,1000*11630*RES_hh_fec!N20/RES_hh_num!N20)</f>
        <v>3259.894741776036</v>
      </c>
      <c r="O20" s="72">
        <f>IF(RES_hh_fec!O20=0,0,1000*11630*RES_hh_fec!O20/RES_hh_num!O20)</f>
        <v>3277.4723222913267</v>
      </c>
      <c r="P20" s="72">
        <f>IF(RES_hh_fec!P20=0,0,1000*11630*RES_hh_fec!P20/RES_hh_num!P20)</f>
        <v>3075.1601953353079</v>
      </c>
      <c r="Q20" s="72">
        <f>IF(RES_hh_fec!Q20=0,0,1000*11630*RES_hh_fec!Q20/RES_hh_num!Q20)</f>
        <v>3059.1146163233352</v>
      </c>
      <c r="R20" s="72">
        <f>IF(RES_hh_fec!R20=0,0,1000*11630*RES_hh_fec!R20/RES_hh_num!R20)</f>
        <v>3177.0086250600411</v>
      </c>
      <c r="S20" s="72">
        <f>IF(RES_hh_fec!S20=0,0,1000*11630*RES_hh_fec!S20/RES_hh_num!S20)</f>
        <v>2974.5913349537491</v>
      </c>
      <c r="T20" s="72">
        <f>IF(RES_hh_fec!T20=0,0,1000*11630*RES_hh_fec!T20/RES_hh_num!T20)</f>
        <v>3037.1052731440468</v>
      </c>
      <c r="U20" s="72">
        <f>IF(RES_hh_fec!U20=0,0,1000*11630*RES_hh_fec!U20/RES_hh_num!U20)</f>
        <v>2971.3665027208403</v>
      </c>
      <c r="V20" s="72">
        <f>IF(RES_hh_fec!V20=0,0,1000*11630*RES_hh_fec!V20/RES_hh_num!V20)</f>
        <v>3117.7744112842206</v>
      </c>
      <c r="W20" s="72">
        <f>IF(RES_hh_fec!W20=0,0,1000*11630*RES_hh_fec!W20/RES_hh_num!W20)</f>
        <v>3001.9020463396405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2652.4553384066717</v>
      </c>
      <c r="C21" s="72">
        <f>IF(RES_hh_fec!C21=0,0,1000*11630*RES_hh_fec!C21/RES_hh_num!C21)</f>
        <v>2644.0483208850878</v>
      </c>
      <c r="D21" s="72">
        <f>IF(RES_hh_fec!D21=0,0,1000*11630*RES_hh_fec!D21/RES_hh_num!D21)</f>
        <v>2690.5718043154225</v>
      </c>
      <c r="E21" s="72">
        <f>IF(RES_hh_fec!E21=0,0,1000*11630*RES_hh_fec!E21/RES_hh_num!E21)</f>
        <v>2676.2070228722232</v>
      </c>
      <c r="F21" s="72">
        <f>IF(RES_hh_fec!F21=0,0,1000*11630*RES_hh_fec!F21/RES_hh_num!F21)</f>
        <v>2613.2319076478811</v>
      </c>
      <c r="G21" s="72">
        <f>IF(RES_hh_fec!G21=0,0,1000*11630*RES_hh_fec!G21/RES_hh_num!G21)</f>
        <v>2701.1859219317585</v>
      </c>
      <c r="H21" s="72">
        <f>IF(RES_hh_fec!H21=0,0,1000*11630*RES_hh_fec!H21/RES_hh_num!H21)</f>
        <v>2726.1108497297532</v>
      </c>
      <c r="I21" s="72">
        <f>IF(RES_hh_fec!I21=0,0,1000*11630*RES_hh_fec!I21/RES_hh_num!I21)</f>
        <v>2841.7102222685221</v>
      </c>
      <c r="J21" s="72">
        <f>IF(RES_hh_fec!J21=0,0,1000*11630*RES_hh_fec!J21/RES_hh_num!J21)</f>
        <v>3079.1247243928578</v>
      </c>
      <c r="K21" s="72">
        <f>IF(RES_hh_fec!K21=0,0,1000*11630*RES_hh_fec!K21/RES_hh_num!K21)</f>
        <v>2618.7841025948214</v>
      </c>
      <c r="L21" s="72">
        <f>IF(RES_hh_fec!L21=0,0,1000*11630*RES_hh_fec!L21/RES_hh_num!L21)</f>
        <v>3223.247594975267</v>
      </c>
      <c r="M21" s="72">
        <f>IF(RES_hh_fec!M21=0,0,1000*11630*RES_hh_fec!M21/RES_hh_num!M21)</f>
        <v>2968.5604813052473</v>
      </c>
      <c r="N21" s="72">
        <f>IF(RES_hh_fec!N21=0,0,1000*11630*RES_hh_fec!N21/RES_hh_num!N21)</f>
        <v>2948.8354608959962</v>
      </c>
      <c r="O21" s="72">
        <f>IF(RES_hh_fec!O21=0,0,1000*11630*RES_hh_fec!O21/RES_hh_num!O21)</f>
        <v>2871.4118713059752</v>
      </c>
      <c r="P21" s="72">
        <f>IF(RES_hh_fec!P21=0,0,1000*11630*RES_hh_fec!P21/RES_hh_num!P21)</f>
        <v>2685.6657273451438</v>
      </c>
      <c r="Q21" s="72">
        <f>IF(RES_hh_fec!Q21=0,0,1000*11630*RES_hh_fec!Q21/RES_hh_num!Q21)</f>
        <v>2667.3023526090233</v>
      </c>
      <c r="R21" s="72">
        <f>IF(RES_hh_fec!R21=0,0,1000*11630*RES_hh_fec!R21/RES_hh_num!R21)</f>
        <v>2798.9244378739054</v>
      </c>
      <c r="S21" s="72">
        <f>IF(RES_hh_fec!S21=0,0,1000*11630*RES_hh_fec!S21/RES_hh_num!S21)</f>
        <v>2578.1735582748538</v>
      </c>
      <c r="T21" s="72">
        <f>IF(RES_hh_fec!T21=0,0,1000*11630*RES_hh_fec!T21/RES_hh_num!T21)</f>
        <v>2660.9669829592854</v>
      </c>
      <c r="U21" s="72">
        <f>IF(RES_hh_fec!U21=0,0,1000*11630*RES_hh_fec!U21/RES_hh_num!U21)</f>
        <v>2436.2784381699926</v>
      </c>
      <c r="V21" s="72">
        <f>IF(RES_hh_fec!V21=0,0,1000*11630*RES_hh_fec!V21/RES_hh_num!V21)</f>
        <v>2531.7976199305795</v>
      </c>
      <c r="W21" s="72">
        <f>IF(RES_hh_fec!W21=0,0,1000*11630*RES_hh_fec!W21/RES_hh_num!W21)</f>
        <v>2680.7641841346235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2992.3758770627678</v>
      </c>
      <c r="C22" s="72">
        <f>IF(RES_hh_fec!C22=0,0,1000*11630*RES_hh_fec!C22/RES_hh_num!C22)</f>
        <v>3008.7084916336821</v>
      </c>
      <c r="D22" s="72">
        <f>IF(RES_hh_fec!D22=0,0,1000*11630*RES_hh_fec!D22/RES_hh_num!D22)</f>
        <v>2965.6333349119323</v>
      </c>
      <c r="E22" s="72">
        <f>IF(RES_hh_fec!E22=0,0,1000*11630*RES_hh_fec!E22/RES_hh_num!E22)</f>
        <v>2939.4003759519283</v>
      </c>
      <c r="F22" s="72">
        <f>IF(RES_hh_fec!F22=0,0,1000*11630*RES_hh_fec!F22/RES_hh_num!F22)</f>
        <v>2894.7160953721404</v>
      </c>
      <c r="G22" s="72">
        <f>IF(RES_hh_fec!G22=0,0,1000*11630*RES_hh_fec!G22/RES_hh_num!G22)</f>
        <v>3044.3504401979194</v>
      </c>
      <c r="H22" s="72">
        <f>IF(RES_hh_fec!H22=0,0,1000*11630*RES_hh_fec!H22/RES_hh_num!H22)</f>
        <v>2957.9565252089969</v>
      </c>
      <c r="I22" s="72">
        <f>IF(RES_hh_fec!I22=0,0,1000*11630*RES_hh_fec!I22/RES_hh_num!I22)</f>
        <v>2868.0539580286841</v>
      </c>
      <c r="J22" s="72">
        <f>IF(RES_hh_fec!J22=0,0,1000*11630*RES_hh_fec!J22/RES_hh_num!J22)</f>
        <v>2674.3774391471625</v>
      </c>
      <c r="K22" s="72">
        <f>IF(RES_hh_fec!K22=0,0,1000*11630*RES_hh_fec!K22/RES_hh_num!K22)</f>
        <v>2998.0649204196134</v>
      </c>
      <c r="L22" s="72">
        <f>IF(RES_hh_fec!L22=0,0,1000*11630*RES_hh_fec!L22/RES_hh_num!L22)</f>
        <v>2816.8997540652645</v>
      </c>
      <c r="M22" s="72">
        <f>IF(RES_hh_fec!M22=0,0,1000*11630*RES_hh_fec!M22/RES_hh_num!M22)</f>
        <v>2820.1459479049013</v>
      </c>
      <c r="N22" s="72">
        <f>IF(RES_hh_fec!N22=0,0,1000*11630*RES_hh_fec!N22/RES_hh_num!N22)</f>
        <v>2966.9182047421868</v>
      </c>
      <c r="O22" s="72">
        <f>IF(RES_hh_fec!O22=0,0,1000*11630*RES_hh_fec!O22/RES_hh_num!O22)</f>
        <v>2586.3119181101301</v>
      </c>
      <c r="P22" s="72">
        <f>IF(RES_hh_fec!P22=0,0,1000*11630*RES_hh_fec!P22/RES_hh_num!P22)</f>
        <v>2640.2027284339902</v>
      </c>
      <c r="Q22" s="72">
        <f>IF(RES_hh_fec!Q22=0,0,1000*11630*RES_hh_fec!Q22/RES_hh_num!Q22)</f>
        <v>2228.0440823975146</v>
      </c>
      <c r="R22" s="72">
        <f>IF(RES_hh_fec!R22=0,0,1000*11630*RES_hh_fec!R22/RES_hh_num!R22)</f>
        <v>2250.7303584425463</v>
      </c>
      <c r="S22" s="72">
        <f>IF(RES_hh_fec!S22=0,0,1000*11630*RES_hh_fec!S22/RES_hh_num!S22)</f>
        <v>2506.1798854154704</v>
      </c>
      <c r="T22" s="72">
        <f>IF(RES_hh_fec!T22=0,0,1000*11630*RES_hh_fec!T22/RES_hh_num!T22)</f>
        <v>2580.1689283225032</v>
      </c>
      <c r="U22" s="72">
        <f>IF(RES_hh_fec!U22=0,0,1000*11630*RES_hh_fec!U22/RES_hh_num!U22)</f>
        <v>2477.5072933451202</v>
      </c>
      <c r="V22" s="72">
        <f>IF(RES_hh_fec!V22=0,0,1000*11630*RES_hh_fec!V22/RES_hh_num!V22)</f>
        <v>2362.8414573674813</v>
      </c>
      <c r="W22" s="72">
        <f>IF(RES_hh_fec!W22=0,0,1000*11630*RES_hh_fec!W22/RES_hh_num!W22)</f>
        <v>2580.8954856997916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1803.0915780003029</v>
      </c>
      <c r="C24" s="72">
        <f>IF(RES_hh_fec!C24=0,0,1000*11630*RES_hh_fec!C24/RES_hh_num!C24)</f>
        <v>1789.9798494615586</v>
      </c>
      <c r="D24" s="72">
        <f>IF(RES_hh_fec!D24=0,0,1000*11630*RES_hh_fec!D24/RES_hh_num!D24)</f>
        <v>1858.1837450594194</v>
      </c>
      <c r="E24" s="72">
        <f>IF(RES_hh_fec!E24=0,0,1000*11630*RES_hh_fec!E24/RES_hh_num!E24)</f>
        <v>1885.1809242077427</v>
      </c>
      <c r="F24" s="72">
        <f>IF(RES_hh_fec!F24=0,0,1000*11630*RES_hh_fec!F24/RES_hh_num!F24)</f>
        <v>1740.5295080653268</v>
      </c>
      <c r="G24" s="72">
        <f>IF(RES_hh_fec!G24=0,0,1000*11630*RES_hh_fec!G24/RES_hh_num!G24)</f>
        <v>1865.9030809685003</v>
      </c>
      <c r="H24" s="72">
        <f>IF(RES_hh_fec!H24=0,0,1000*11630*RES_hh_fec!H24/RES_hh_num!H24)</f>
        <v>1979.2569792435429</v>
      </c>
      <c r="I24" s="72">
        <f>IF(RES_hh_fec!I24=0,0,1000*11630*RES_hh_fec!I24/RES_hh_num!I24)</f>
        <v>2034.2951172742435</v>
      </c>
      <c r="J24" s="72">
        <f>IF(RES_hh_fec!J24=0,0,1000*11630*RES_hh_fec!J24/RES_hh_num!J24)</f>
        <v>2139.4634107657557</v>
      </c>
      <c r="K24" s="72">
        <f>IF(RES_hh_fec!K24=0,0,1000*11630*RES_hh_fec!K24/RES_hh_num!K24)</f>
        <v>1963.8754696361821</v>
      </c>
      <c r="L24" s="72">
        <f>IF(RES_hh_fec!L24=0,0,1000*11630*RES_hh_fec!L24/RES_hh_num!L24)</f>
        <v>2317.1538695631243</v>
      </c>
      <c r="M24" s="72">
        <f>IF(RES_hh_fec!M24=0,0,1000*11630*RES_hh_fec!M24/RES_hh_num!M24)</f>
        <v>2133.1865593803168</v>
      </c>
      <c r="N24" s="72">
        <f>IF(RES_hh_fec!N24=0,0,1000*11630*RES_hh_fec!N24/RES_hh_num!N24)</f>
        <v>2220.0622520743641</v>
      </c>
      <c r="O24" s="72">
        <f>IF(RES_hh_fec!O24=0,0,1000*11630*RES_hh_fec!O24/RES_hh_num!O24)</f>
        <v>2196.2387819317055</v>
      </c>
      <c r="P24" s="72">
        <f>IF(RES_hh_fec!P24=0,0,1000*11630*RES_hh_fec!P24/RES_hh_num!P24)</f>
        <v>1981.0809966797838</v>
      </c>
      <c r="Q24" s="72">
        <f>IF(RES_hh_fec!Q24=0,0,1000*11630*RES_hh_fec!Q24/RES_hh_num!Q24)</f>
        <v>2094.3089539815833</v>
      </c>
      <c r="R24" s="72">
        <f>IF(RES_hh_fec!R24=0,0,1000*11630*RES_hh_fec!R24/RES_hh_num!R24)</f>
        <v>2327.1091454747193</v>
      </c>
      <c r="S24" s="72">
        <f>IF(RES_hh_fec!S24=0,0,1000*11630*RES_hh_fec!S24/RES_hh_num!S24)</f>
        <v>2080.2835022821628</v>
      </c>
      <c r="T24" s="72">
        <f>IF(RES_hh_fec!T24=0,0,1000*11630*RES_hh_fec!T24/RES_hh_num!T24)</f>
        <v>2080.965510711967</v>
      </c>
      <c r="U24" s="72">
        <f>IF(RES_hh_fec!U24=0,0,1000*11630*RES_hh_fec!U24/RES_hh_num!U24)</f>
        <v>2018.1927293342917</v>
      </c>
      <c r="V24" s="72">
        <f>IF(RES_hh_fec!V24=0,0,1000*11630*RES_hh_fec!V24/RES_hh_num!V24)</f>
        <v>2104.9686481859858</v>
      </c>
      <c r="W24" s="72">
        <f>IF(RES_hh_fec!W24=0,0,1000*11630*RES_hh_fec!W24/RES_hh_num!W24)</f>
        <v>2413.0404110421941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2174.0407033379915</v>
      </c>
      <c r="C25" s="74">
        <f>IF(RES_hh_fec!C25=0,0,1000*11630*RES_hh_fec!C25/RES_hh_num!C25)</f>
        <v>2156.8009623222015</v>
      </c>
      <c r="D25" s="74">
        <f>IF(RES_hh_fec!D25=0,0,1000*11630*RES_hh_fec!D25/RES_hh_num!D25)</f>
        <v>2216.0674659150332</v>
      </c>
      <c r="E25" s="74">
        <f>IF(RES_hh_fec!E25=0,0,1000*11630*RES_hh_fec!E25/RES_hh_num!E25)</f>
        <v>2387.2649073822176</v>
      </c>
      <c r="F25" s="74">
        <f>IF(RES_hh_fec!F25=0,0,1000*11630*RES_hh_fec!F25/RES_hh_num!F25)</f>
        <v>2110.6486398999032</v>
      </c>
      <c r="G25" s="74">
        <f>IF(RES_hh_fec!G25=0,0,1000*11630*RES_hh_fec!G25/RES_hh_num!G25)</f>
        <v>2174.9417284527804</v>
      </c>
      <c r="H25" s="74">
        <f>IF(RES_hh_fec!H25=0,0,1000*11630*RES_hh_fec!H25/RES_hh_num!H25)</f>
        <v>2455.1771563726188</v>
      </c>
      <c r="I25" s="74">
        <f>IF(RES_hh_fec!I25=0,0,1000*11630*RES_hh_fec!I25/RES_hh_num!I25)</f>
        <v>2477.7905959613308</v>
      </c>
      <c r="J25" s="74">
        <f>IF(RES_hh_fec!J25=0,0,1000*11630*RES_hh_fec!J25/RES_hh_num!J25)</f>
        <v>3406.9314088010433</v>
      </c>
      <c r="K25" s="74">
        <f>IF(RES_hh_fec!K25=0,0,1000*11630*RES_hh_fec!K25/RES_hh_num!K25)</f>
        <v>2986.0844927581138</v>
      </c>
      <c r="L25" s="74">
        <f>IF(RES_hh_fec!L25=0,0,1000*11630*RES_hh_fec!L25/RES_hh_num!L25)</f>
        <v>2859.7448812193147</v>
      </c>
      <c r="M25" s="74">
        <f>IF(RES_hh_fec!M25=0,0,1000*11630*RES_hh_fec!M25/RES_hh_num!M25)</f>
        <v>2420.6507026779404</v>
      </c>
      <c r="N25" s="74">
        <f>IF(RES_hh_fec!N25=0,0,1000*11630*RES_hh_fec!N25/RES_hh_num!N25)</f>
        <v>2505.8027323333799</v>
      </c>
      <c r="O25" s="74">
        <f>IF(RES_hh_fec!O25=0,0,1000*11630*RES_hh_fec!O25/RES_hh_num!O25)</f>
        <v>2791.8477087919186</v>
      </c>
      <c r="P25" s="74">
        <f>IF(RES_hh_fec!P25=0,0,1000*11630*RES_hh_fec!P25/RES_hh_num!P25)</f>
        <v>2390.077085075427</v>
      </c>
      <c r="Q25" s="74">
        <f>IF(RES_hh_fec!Q25=0,0,1000*11630*RES_hh_fec!Q25/RES_hh_num!Q25)</f>
        <v>2891.9435169433127</v>
      </c>
      <c r="R25" s="74">
        <f>IF(RES_hh_fec!R25=0,0,1000*11630*RES_hh_fec!R25/RES_hh_num!R25)</f>
        <v>3154.0347425971454</v>
      </c>
      <c r="S25" s="74">
        <f>IF(RES_hh_fec!S25=0,0,1000*11630*RES_hh_fec!S25/RES_hh_num!S25)</f>
        <v>2296.3459880648334</v>
      </c>
      <c r="T25" s="74">
        <f>IF(RES_hh_fec!T25=0,0,1000*11630*RES_hh_fec!T25/RES_hh_num!T25)</f>
        <v>2436.6895092662903</v>
      </c>
      <c r="U25" s="74">
        <f>IF(RES_hh_fec!U25=0,0,1000*11630*RES_hh_fec!U25/RES_hh_num!U25)</f>
        <v>2281.1232768183295</v>
      </c>
      <c r="V25" s="74">
        <f>IF(RES_hh_fec!V25=0,0,1000*11630*RES_hh_fec!V25/RES_hh_num!V25)</f>
        <v>2610.597360745021</v>
      </c>
      <c r="W25" s="74">
        <f>IF(RES_hh_fec!W25=0,0,1000*11630*RES_hh_fec!W25/RES_hh_num!W25)</f>
        <v>2659.9648315456361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753.20864719996894</v>
      </c>
      <c r="C27" s="69">
        <f>IF(RES_hh_fec!C27=0,0,1000*11630*RES_hh_fec!C27/RES_hh_num!C27)</f>
        <v>754.20251523892875</v>
      </c>
      <c r="D27" s="69">
        <f>IF(RES_hh_fec!D27=0,0,1000*11630*RES_hh_fec!D27/RES_hh_num!D27)</f>
        <v>820.13635259287275</v>
      </c>
      <c r="E27" s="69">
        <f>IF(RES_hh_fec!E27=0,0,1000*11630*RES_hh_fec!E27/RES_hh_num!E27)</f>
        <v>878.45293950294604</v>
      </c>
      <c r="F27" s="69">
        <f>IF(RES_hh_fec!F27=0,0,1000*11630*RES_hh_fec!F27/RES_hh_num!F27)</f>
        <v>937.05104255830577</v>
      </c>
      <c r="G27" s="69">
        <f>IF(RES_hh_fec!G27=0,0,1000*11630*RES_hh_fec!G27/RES_hh_num!G27)</f>
        <v>923.21690171652153</v>
      </c>
      <c r="H27" s="69">
        <f>IF(RES_hh_fec!H27=0,0,1000*11630*RES_hh_fec!H27/RES_hh_num!H27)</f>
        <v>952.213755926207</v>
      </c>
      <c r="I27" s="69">
        <f>IF(RES_hh_fec!I27=0,0,1000*11630*RES_hh_fec!I27/RES_hh_num!I27)</f>
        <v>902.80305677303977</v>
      </c>
      <c r="J27" s="69">
        <f>IF(RES_hh_fec!J27=0,0,1000*11630*RES_hh_fec!J27/RES_hh_num!J27)</f>
        <v>938.53740259069355</v>
      </c>
      <c r="K27" s="69">
        <f>IF(RES_hh_fec!K27=0,0,1000*11630*RES_hh_fec!K27/RES_hh_num!K27)</f>
        <v>934.26900063188509</v>
      </c>
      <c r="L27" s="69">
        <f>IF(RES_hh_fec!L27=0,0,1000*11630*RES_hh_fec!L27/RES_hh_num!L27)</f>
        <v>960.92429981577345</v>
      </c>
      <c r="M27" s="69">
        <f>IF(RES_hh_fec!M27=0,0,1000*11630*RES_hh_fec!M27/RES_hh_num!M27)</f>
        <v>912.17490781589777</v>
      </c>
      <c r="N27" s="69">
        <f>IF(RES_hh_fec!N27=0,0,1000*11630*RES_hh_fec!N27/RES_hh_num!N27)</f>
        <v>939.31264510260007</v>
      </c>
      <c r="O27" s="69">
        <f>IF(RES_hh_fec!O27=0,0,1000*11630*RES_hh_fec!O27/RES_hh_num!O27)</f>
        <v>893.44215360645103</v>
      </c>
      <c r="P27" s="69">
        <f>IF(RES_hh_fec!P27=0,0,1000*11630*RES_hh_fec!P27/RES_hh_num!P27)</f>
        <v>892.35439369820517</v>
      </c>
      <c r="Q27" s="69">
        <f>IF(RES_hh_fec!Q27=0,0,1000*11630*RES_hh_fec!Q27/RES_hh_num!Q27)</f>
        <v>789.99874017785839</v>
      </c>
      <c r="R27" s="69">
        <f>IF(RES_hh_fec!R27=0,0,1000*11630*RES_hh_fec!R27/RES_hh_num!R27)</f>
        <v>806.97344995392427</v>
      </c>
      <c r="S27" s="69">
        <f>IF(RES_hh_fec!S27=0,0,1000*11630*RES_hh_fec!S27/RES_hh_num!S27)</f>
        <v>785.34881440407321</v>
      </c>
      <c r="T27" s="69">
        <f>IF(RES_hh_fec!T27=0,0,1000*11630*RES_hh_fec!T27/RES_hh_num!T27)</f>
        <v>773.69815919741359</v>
      </c>
      <c r="U27" s="69">
        <f>IF(RES_hh_fec!U27=0,0,1000*11630*RES_hh_fec!U27/RES_hh_num!U27)</f>
        <v>722.99675912427608</v>
      </c>
      <c r="V27" s="69">
        <f>IF(RES_hh_fec!V27=0,0,1000*11630*RES_hh_fec!V27/RES_hh_num!V27)</f>
        <v>739.71358875830003</v>
      </c>
      <c r="W27" s="69">
        <f>IF(RES_hh_fec!W27=0,0,1000*11630*RES_hh_fec!W27/RES_hh_num!W27)</f>
        <v>759.05060098402521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456.43318411538326</v>
      </c>
      <c r="C28" s="72">
        <f>IF(RES_hh_fec!C28=0,0,1000*11630*RES_hh_fec!C28/RES_hh_num!C28)</f>
        <v>1139.598253895027</v>
      </c>
      <c r="D28" s="72">
        <f>IF(RES_hh_fec!D28=0,0,1000*11630*RES_hh_fec!D28/RES_hh_num!D28)</f>
        <v>859.90217695846252</v>
      </c>
      <c r="E28" s="72">
        <f>IF(RES_hh_fec!E28=0,0,1000*11630*RES_hh_fec!E28/RES_hh_num!E28)</f>
        <v>784.54872486266299</v>
      </c>
      <c r="F28" s="72">
        <f>IF(RES_hh_fec!F28=0,0,1000*11630*RES_hh_fec!F28/RES_hh_num!F28)</f>
        <v>890.31167078624549</v>
      </c>
      <c r="G28" s="72">
        <f>IF(RES_hh_fec!G28=0,0,1000*11630*RES_hh_fec!G28/RES_hh_num!G28)</f>
        <v>1043.0689662418326</v>
      </c>
      <c r="H28" s="72">
        <f>IF(RES_hh_fec!H28=0,0,1000*11630*RES_hh_fec!H28/RES_hh_num!H28)</f>
        <v>940.60999976415007</v>
      </c>
      <c r="I28" s="72">
        <f>IF(RES_hh_fec!I28=0,0,1000*11630*RES_hh_fec!I28/RES_hh_num!I28)</f>
        <v>985.39183117768698</v>
      </c>
      <c r="J28" s="72">
        <f>IF(RES_hh_fec!J28=0,0,1000*11630*RES_hh_fec!J28/RES_hh_num!J28)</f>
        <v>954.727760812773</v>
      </c>
      <c r="K28" s="72">
        <f>IF(RES_hh_fec!K28=0,0,1000*11630*RES_hh_fec!K28/RES_hh_num!K28)</f>
        <v>989.26012093757197</v>
      </c>
      <c r="L28" s="72">
        <f>IF(RES_hh_fec!L28=0,0,1000*11630*RES_hh_fec!L28/RES_hh_num!L28)</f>
        <v>1598.9159891598913</v>
      </c>
      <c r="M28" s="72">
        <f>IF(RES_hh_fec!M28=0,0,1000*11630*RES_hh_fec!M28/RES_hh_num!M28)</f>
        <v>1458.3333333333333</v>
      </c>
      <c r="N28" s="72">
        <f>IF(RES_hh_fec!N28=0,0,1000*11630*RES_hh_fec!N28/RES_hh_num!N28)</f>
        <v>957.60233918128654</v>
      </c>
      <c r="O28" s="72">
        <f>IF(RES_hh_fec!O28=0,0,1000*11630*RES_hh_fec!O28/RES_hh_num!O28)</f>
        <v>854.70085470085462</v>
      </c>
      <c r="P28" s="72">
        <f>IF(RES_hh_fec!P28=0,0,1000*11630*RES_hh_fec!P28/RES_hh_num!P28)</f>
        <v>933.64197530864192</v>
      </c>
      <c r="Q28" s="72">
        <f>IF(RES_hh_fec!Q28=0,0,1000*11630*RES_hh_fec!Q28/RES_hh_num!Q28)</f>
        <v>952.38095238095229</v>
      </c>
      <c r="R28" s="72">
        <f>IF(RES_hh_fec!R28=0,0,1000*11630*RES_hh_fec!R28/RES_hh_num!R28)</f>
        <v>1001.6835016835014</v>
      </c>
      <c r="S28" s="72">
        <f>IF(RES_hh_fec!S28=0,0,1000*11630*RES_hh_fec!S28/RES_hh_num!S28)</f>
        <v>888.88888888888891</v>
      </c>
      <c r="T28" s="72">
        <f>IF(RES_hh_fec!T28=0,0,1000*11630*RES_hh_fec!T28/RES_hh_num!T28)</f>
        <v>811.11111111111109</v>
      </c>
      <c r="U28" s="72">
        <f>IF(RES_hh_fec!U28=0,0,1000*11630*RES_hh_fec!U28/RES_hh_num!U28)</f>
        <v>800.65359477124173</v>
      </c>
      <c r="V28" s="72">
        <f>IF(RES_hh_fec!V28=0,0,1000*11630*RES_hh_fec!V28/RES_hh_num!V28)</f>
        <v>671.34078823833147</v>
      </c>
      <c r="W28" s="72">
        <f>IF(RES_hh_fec!W28=0,0,1000*11630*RES_hh_fec!W28/RES_hh_num!W28)</f>
        <v>833.33333333333348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768.71554540001466</v>
      </c>
      <c r="C29" s="72">
        <f>IF(RES_hh_fec!C29=0,0,1000*11630*RES_hh_fec!C29/RES_hh_num!C29)</f>
        <v>765.42585144270811</v>
      </c>
      <c r="D29" s="72">
        <f>IF(RES_hh_fec!D29=0,0,1000*11630*RES_hh_fec!D29/RES_hh_num!D29)</f>
        <v>827.26442368520054</v>
      </c>
      <c r="E29" s="72">
        <f>IF(RES_hh_fec!E29=0,0,1000*11630*RES_hh_fec!E29/RES_hh_num!E29)</f>
        <v>864.99652193105192</v>
      </c>
      <c r="F29" s="72">
        <f>IF(RES_hh_fec!F29=0,0,1000*11630*RES_hh_fec!F29/RES_hh_num!F29)</f>
        <v>930.54620851267487</v>
      </c>
      <c r="G29" s="72">
        <f>IF(RES_hh_fec!G29=0,0,1000*11630*RES_hh_fec!G29/RES_hh_num!G29)</f>
        <v>970.67116374015939</v>
      </c>
      <c r="H29" s="72">
        <f>IF(RES_hh_fec!H29=0,0,1000*11630*RES_hh_fec!H29/RES_hh_num!H29)</f>
        <v>1008.972273662087</v>
      </c>
      <c r="I29" s="72">
        <f>IF(RES_hh_fec!I29=0,0,1000*11630*RES_hh_fec!I29/RES_hh_num!I29)</f>
        <v>926.79666710955973</v>
      </c>
      <c r="J29" s="72">
        <f>IF(RES_hh_fec!J29=0,0,1000*11630*RES_hh_fec!J29/RES_hh_num!J29)</f>
        <v>960.98250441412756</v>
      </c>
      <c r="K29" s="72">
        <f>IF(RES_hh_fec!K29=0,0,1000*11630*RES_hh_fec!K29/RES_hh_num!K29)</f>
        <v>894.47373805382688</v>
      </c>
      <c r="L29" s="72">
        <f>IF(RES_hh_fec!L29=0,0,1000*11630*RES_hh_fec!L29/RES_hh_num!L29)</f>
        <v>899.40837696335075</v>
      </c>
      <c r="M29" s="72">
        <f>IF(RES_hh_fec!M29=0,0,1000*11630*RES_hh_fec!M29/RES_hh_num!M29)</f>
        <v>935.08313549138074</v>
      </c>
      <c r="N29" s="72">
        <f>IF(RES_hh_fec!N29=0,0,1000*11630*RES_hh_fec!N29/RES_hh_num!N29)</f>
        <v>941.30656528189911</v>
      </c>
      <c r="O29" s="72">
        <f>IF(RES_hh_fec!O29=0,0,1000*11630*RES_hh_fec!O29/RES_hh_num!O29)</f>
        <v>919.30884017700942</v>
      </c>
      <c r="P29" s="72">
        <f>IF(RES_hh_fec!P29=0,0,1000*11630*RES_hh_fec!P29/RES_hh_num!P29)</f>
        <v>997.00083603217502</v>
      </c>
      <c r="Q29" s="72">
        <f>IF(RES_hh_fec!Q29=0,0,1000*11630*RES_hh_fec!Q29/RES_hh_num!Q29)</f>
        <v>798.58772749072364</v>
      </c>
      <c r="R29" s="72">
        <f>IF(RES_hh_fec!R29=0,0,1000*11630*RES_hh_fec!R29/RES_hh_num!R29)</f>
        <v>830.3990446027052</v>
      </c>
      <c r="S29" s="72">
        <f>IF(RES_hh_fec!S29=0,0,1000*11630*RES_hh_fec!S29/RES_hh_num!S29)</f>
        <v>945.81794592703454</v>
      </c>
      <c r="T29" s="72">
        <f>IF(RES_hh_fec!T29=0,0,1000*11630*RES_hh_fec!T29/RES_hh_num!T29)</f>
        <v>800.15188437561585</v>
      </c>
      <c r="U29" s="72">
        <f>IF(RES_hh_fec!U29=0,0,1000*11630*RES_hh_fec!U29/RES_hh_num!U29)</f>
        <v>747.37703068592077</v>
      </c>
      <c r="V29" s="72">
        <f>IF(RES_hh_fec!V29=0,0,1000*11630*RES_hh_fec!V29/RES_hh_num!V29)</f>
        <v>781.82896303676887</v>
      </c>
      <c r="W29" s="72">
        <f>IF(RES_hh_fec!W29=0,0,1000*11630*RES_hh_fec!W29/RES_hh_num!W29)</f>
        <v>810.12275387296393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746.88444653726322</v>
      </c>
      <c r="C30" s="72">
        <f>IF(RES_hh_fec!C30=0,0,1000*11630*RES_hh_fec!C30/RES_hh_num!C30)</f>
        <v>755.46716546334142</v>
      </c>
      <c r="D30" s="72">
        <f>IF(RES_hh_fec!D30=0,0,1000*11630*RES_hh_fec!D30/RES_hh_num!D30)</f>
        <v>846.05227624532472</v>
      </c>
      <c r="E30" s="72">
        <f>IF(RES_hh_fec!E30=0,0,1000*11630*RES_hh_fec!E30/RES_hh_num!E30)</f>
        <v>886.88988480484363</v>
      </c>
      <c r="F30" s="72">
        <f>IF(RES_hh_fec!F30=0,0,1000*11630*RES_hh_fec!F30/RES_hh_num!F30)</f>
        <v>962.04739447023269</v>
      </c>
      <c r="G30" s="72">
        <f>IF(RES_hh_fec!G30=0,0,1000*11630*RES_hh_fec!G30/RES_hh_num!G30)</f>
        <v>953.46253718342757</v>
      </c>
      <c r="H30" s="72">
        <f>IF(RES_hh_fec!H30=0,0,1000*11630*RES_hh_fec!H30/RES_hh_num!H30)</f>
        <v>976.34330967336302</v>
      </c>
      <c r="I30" s="72">
        <f>IF(RES_hh_fec!I30=0,0,1000*11630*RES_hh_fec!I30/RES_hh_num!I30)</f>
        <v>963.2259407087962</v>
      </c>
      <c r="J30" s="72">
        <f>IF(RES_hh_fec!J30=0,0,1000*11630*RES_hh_fec!J30/RES_hh_num!J30)</f>
        <v>1018.6361149882513</v>
      </c>
      <c r="K30" s="72">
        <f>IF(RES_hh_fec!K30=0,0,1000*11630*RES_hh_fec!K30/RES_hh_num!K30)</f>
        <v>856.00551940150194</v>
      </c>
      <c r="L30" s="72">
        <f>IF(RES_hh_fec!L30=0,0,1000*11630*RES_hh_fec!L30/RES_hh_num!L30)</f>
        <v>1136.1206588047078</v>
      </c>
      <c r="M30" s="72">
        <f>IF(RES_hh_fec!M30=0,0,1000*11630*RES_hh_fec!M30/RES_hh_num!M30)</f>
        <v>953.6149395751662</v>
      </c>
      <c r="N30" s="72">
        <f>IF(RES_hh_fec!N30=0,0,1000*11630*RES_hh_fec!N30/RES_hh_num!N30)</f>
        <v>934.3506075685691</v>
      </c>
      <c r="O30" s="72">
        <f>IF(RES_hh_fec!O30=0,0,1000*11630*RES_hh_fec!O30/RES_hh_num!O30)</f>
        <v>918.00357321468039</v>
      </c>
      <c r="P30" s="72">
        <f>IF(RES_hh_fec!P30=0,0,1000*11630*RES_hh_fec!P30/RES_hh_num!P30)</f>
        <v>910.5168881115942</v>
      </c>
      <c r="Q30" s="72">
        <f>IF(RES_hh_fec!Q30=0,0,1000*11630*RES_hh_fec!Q30/RES_hh_num!Q30)</f>
        <v>839.98685670144698</v>
      </c>
      <c r="R30" s="72">
        <f>IF(RES_hh_fec!R30=0,0,1000*11630*RES_hh_fec!R30/RES_hh_num!R30)</f>
        <v>859.46358861074236</v>
      </c>
      <c r="S30" s="72">
        <f>IF(RES_hh_fec!S30=0,0,1000*11630*RES_hh_fec!S30/RES_hh_num!S30)</f>
        <v>817.97441514671345</v>
      </c>
      <c r="T30" s="72">
        <f>IF(RES_hh_fec!T30=0,0,1000*11630*RES_hh_fec!T30/RES_hh_num!T30)</f>
        <v>828.83846848983148</v>
      </c>
      <c r="U30" s="72">
        <f>IF(RES_hh_fec!U30=0,0,1000*11630*RES_hh_fec!U30/RES_hh_num!U30)</f>
        <v>742.90958691984565</v>
      </c>
      <c r="V30" s="72">
        <f>IF(RES_hh_fec!V30=0,0,1000*11630*RES_hh_fec!V30/RES_hh_num!V30)</f>
        <v>799.07490935748342</v>
      </c>
      <c r="W30" s="72">
        <f>IF(RES_hh_fec!W30=0,0,1000*11630*RES_hh_fec!W30/RES_hh_num!W30)</f>
        <v>799.53628757440299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784.27910941898733</v>
      </c>
      <c r="C31" s="72">
        <f>IF(RES_hh_fec!C31=0,0,1000*11630*RES_hh_fec!C31/RES_hh_num!C31)</f>
        <v>784.56755073639169</v>
      </c>
      <c r="D31" s="72">
        <f>IF(RES_hh_fec!D31=0,0,1000*11630*RES_hh_fec!D31/RES_hh_num!D31)</f>
        <v>853.82312651305369</v>
      </c>
      <c r="E31" s="72">
        <f>IF(RES_hh_fec!E31=0,0,1000*11630*RES_hh_fec!E31/RES_hh_num!E31)</f>
        <v>933.08186105299671</v>
      </c>
      <c r="F31" s="72">
        <f>IF(RES_hh_fec!F31=0,0,1000*11630*RES_hh_fec!F31/RES_hh_num!F31)</f>
        <v>1018.7103649023735</v>
      </c>
      <c r="G31" s="72">
        <f>IF(RES_hh_fec!G31=0,0,1000*11630*RES_hh_fec!G31/RES_hh_num!G31)</f>
        <v>964.60860101494904</v>
      </c>
      <c r="H31" s="72">
        <f>IF(RES_hh_fec!H31=0,0,1000*11630*RES_hh_fec!H31/RES_hh_num!H31)</f>
        <v>987.05891672704024</v>
      </c>
      <c r="I31" s="72">
        <f>IF(RES_hh_fec!I31=0,0,1000*11630*RES_hh_fec!I31/RES_hh_num!I31)</f>
        <v>988.99013526813064</v>
      </c>
      <c r="J31" s="72">
        <f>IF(RES_hh_fec!J31=0,0,1000*11630*RES_hh_fec!J31/RES_hh_num!J31)</f>
        <v>935.07008474880161</v>
      </c>
      <c r="K31" s="72">
        <f>IF(RES_hh_fec!K31=0,0,1000*11630*RES_hh_fec!K31/RES_hh_num!K31)</f>
        <v>1058.6691336935903</v>
      </c>
      <c r="L31" s="72">
        <f>IF(RES_hh_fec!L31=0,0,1000*11630*RES_hh_fec!L31/RES_hh_num!L31)</f>
        <v>976.90990248747221</v>
      </c>
      <c r="M31" s="72">
        <f>IF(RES_hh_fec!M31=0,0,1000*11630*RES_hh_fec!M31/RES_hh_num!M31)</f>
        <v>994.10716236073279</v>
      </c>
      <c r="N31" s="72">
        <f>IF(RES_hh_fec!N31=0,0,1000*11630*RES_hh_fec!N31/RES_hh_num!N31)</f>
        <v>1056.1224505375351</v>
      </c>
      <c r="O31" s="72">
        <f>IF(RES_hh_fec!O31=0,0,1000*11630*RES_hh_fec!O31/RES_hh_num!O31)</f>
        <v>949.5702827551487</v>
      </c>
      <c r="P31" s="72">
        <f>IF(RES_hh_fec!P31=0,0,1000*11630*RES_hh_fec!P31/RES_hh_num!P31)</f>
        <v>958.69241986721875</v>
      </c>
      <c r="Q31" s="72">
        <f>IF(RES_hh_fec!Q31=0,0,1000*11630*RES_hh_fec!Q31/RES_hh_num!Q31)</f>
        <v>818.45451214054799</v>
      </c>
      <c r="R31" s="72">
        <f>IF(RES_hh_fec!R31=0,0,1000*11630*RES_hh_fec!R31/RES_hh_num!R31)</f>
        <v>809.9943760298504</v>
      </c>
      <c r="S31" s="72">
        <f>IF(RES_hh_fec!S31=0,0,1000*11630*RES_hh_fec!S31/RES_hh_num!S31)</f>
        <v>856.76991118701847</v>
      </c>
      <c r="T31" s="72">
        <f>IF(RES_hh_fec!T31=0,0,1000*11630*RES_hh_fec!T31/RES_hh_num!T31)</f>
        <v>890.25985055432318</v>
      </c>
      <c r="U31" s="72">
        <f>IF(RES_hh_fec!U31=0,0,1000*11630*RES_hh_fec!U31/RES_hh_num!U31)</f>
        <v>859.71324951675444</v>
      </c>
      <c r="V31" s="72">
        <f>IF(RES_hh_fec!V31=0,0,1000*11630*RES_hh_fec!V31/RES_hh_num!V31)</f>
        <v>796.40931204691526</v>
      </c>
      <c r="W31" s="72">
        <f>IF(RES_hh_fec!W31=0,0,1000*11630*RES_hh_fec!W31/RES_hh_num!W31)</f>
        <v>838.1785584604213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563.89163193386923</v>
      </c>
      <c r="C32" s="77">
        <f>IF(RES_hh_fec!C32=0,0,1000*11630*RES_hh_fec!C32/RES_hh_num!C32)</f>
        <v>601.81777090609614</v>
      </c>
      <c r="D32" s="77">
        <f>IF(RES_hh_fec!D32=0,0,1000*11630*RES_hh_fec!D32/RES_hh_num!D32)</f>
        <v>677.31523980878421</v>
      </c>
      <c r="E32" s="77">
        <f>IF(RES_hh_fec!E32=0,0,1000*11630*RES_hh_fec!E32/RES_hh_num!E32)</f>
        <v>739.37363203769178</v>
      </c>
      <c r="F32" s="77">
        <f>IF(RES_hh_fec!F32=0,0,1000*11630*RES_hh_fec!F32/RES_hh_num!F32)</f>
        <v>700.16921838068652</v>
      </c>
      <c r="G32" s="77">
        <f>IF(RES_hh_fec!G32=0,0,1000*11630*RES_hh_fec!G32/RES_hh_num!G32)</f>
        <v>701.57205463126104</v>
      </c>
      <c r="H32" s="77">
        <f>IF(RES_hh_fec!H32=0,0,1000*11630*RES_hh_fec!H32/RES_hh_num!H32)</f>
        <v>770.53053317073488</v>
      </c>
      <c r="I32" s="77">
        <f>IF(RES_hh_fec!I32=0,0,1000*11630*RES_hh_fec!I32/RES_hh_num!I32)</f>
        <v>693.73008225019885</v>
      </c>
      <c r="J32" s="77">
        <f>IF(RES_hh_fec!J32=0,0,1000*11630*RES_hh_fec!J32/RES_hh_num!J32)</f>
        <v>892.73809218779445</v>
      </c>
      <c r="K32" s="77">
        <f>IF(RES_hh_fec!K32=0,0,1000*11630*RES_hh_fec!K32/RES_hh_num!K32)</f>
        <v>797.87216796831694</v>
      </c>
      <c r="L32" s="77">
        <f>IF(RES_hh_fec!L32=0,0,1000*11630*RES_hh_fec!L32/RES_hh_num!L32)</f>
        <v>949.607264593173</v>
      </c>
      <c r="M32" s="77">
        <f>IF(RES_hh_fec!M32=0,0,1000*11630*RES_hh_fec!M32/RES_hh_num!M32)</f>
        <v>711.47224321729436</v>
      </c>
      <c r="N32" s="77">
        <f>IF(RES_hh_fec!N32=0,0,1000*11630*RES_hh_fec!N32/RES_hh_num!N32)</f>
        <v>709.11558195831822</v>
      </c>
      <c r="O32" s="77">
        <f>IF(RES_hh_fec!O32=0,0,1000*11630*RES_hh_fec!O32/RES_hh_num!O32)</f>
        <v>745.20983458840749</v>
      </c>
      <c r="P32" s="77">
        <f>IF(RES_hh_fec!P32=0,0,1000*11630*RES_hh_fec!P32/RES_hh_num!P32)</f>
        <v>632.5670061712932</v>
      </c>
      <c r="Q32" s="77">
        <f>IF(RES_hh_fec!Q32=0,0,1000*11630*RES_hh_fec!Q32/RES_hh_num!Q32)</f>
        <v>713.82485859376243</v>
      </c>
      <c r="R32" s="77">
        <f>IF(RES_hh_fec!R32=0,0,1000*11630*RES_hh_fec!R32/RES_hh_num!R32)</f>
        <v>755.30240755212014</v>
      </c>
      <c r="S32" s="77">
        <f>IF(RES_hh_fec!S32=0,0,1000*11630*RES_hh_fec!S32/RES_hh_num!S32)</f>
        <v>508.67402590374496</v>
      </c>
      <c r="T32" s="77">
        <f>IF(RES_hh_fec!T32=0,0,1000*11630*RES_hh_fec!T32/RES_hh_num!T32)</f>
        <v>535.633770893715</v>
      </c>
      <c r="U32" s="77">
        <f>IF(RES_hh_fec!U32=0,0,1000*11630*RES_hh_fec!U32/RES_hh_num!U32)</f>
        <v>486.11616331588152</v>
      </c>
      <c r="V32" s="77">
        <f>IF(RES_hh_fec!V32=0,0,1000*11630*RES_hh_fec!V32/RES_hh_num!V32)</f>
        <v>592.65489012881642</v>
      </c>
      <c r="W32" s="77">
        <f>IF(RES_hh_fec!W32=0,0,1000*11630*RES_hh_fec!W32/RES_hh_num!W32)</f>
        <v>586.75279033869458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9327.7105742423882</v>
      </c>
      <c r="C3" s="65">
        <f>IF(RES_hh_tes!C3=0,0,1000*11630*RES_hh_tes!C3/RES_hh_num!C3)</f>
        <v>10259.668819291537</v>
      </c>
      <c r="D3" s="65">
        <f>IF(RES_hh_tes!D3=0,0,1000*11630*RES_hh_tes!D3/RES_hh_num!D3)</f>
        <v>10291.483960587506</v>
      </c>
      <c r="E3" s="65">
        <f>IF(RES_hh_tes!E3=0,0,1000*11630*RES_hh_tes!E3/RES_hh_num!E3)</f>
        <v>10836.622429339219</v>
      </c>
      <c r="F3" s="65">
        <f>IF(RES_hh_tes!F3=0,0,1000*11630*RES_hh_tes!F3/RES_hh_num!F3)</f>
        <v>10618.991023395343</v>
      </c>
      <c r="G3" s="65">
        <f>IF(RES_hh_tes!G3=0,0,1000*11630*RES_hh_tes!G3/RES_hh_num!G3)</f>
        <v>10967.882910564091</v>
      </c>
      <c r="H3" s="65">
        <f>IF(RES_hh_tes!H3=0,0,1000*11630*RES_hh_tes!H3/RES_hh_num!H3)</f>
        <v>11085.126394548301</v>
      </c>
      <c r="I3" s="65">
        <f>IF(RES_hh_tes!I3=0,0,1000*11630*RES_hh_tes!I3/RES_hh_num!I3)</f>
        <v>11114.335536470087</v>
      </c>
      <c r="J3" s="65">
        <f>IF(RES_hh_tes!J3=0,0,1000*11630*RES_hh_tes!J3/RES_hh_num!J3)</f>
        <v>11172.727072315411</v>
      </c>
      <c r="K3" s="65">
        <f>IF(RES_hh_tes!K3=0,0,1000*11630*RES_hh_tes!K3/RES_hh_num!K3)</f>
        <v>11780.232719736181</v>
      </c>
      <c r="L3" s="65">
        <f>IF(RES_hh_tes!L3=0,0,1000*11630*RES_hh_tes!L3/RES_hh_num!L3)</f>
        <v>11193.857068076739</v>
      </c>
      <c r="M3" s="65">
        <f>IF(RES_hh_tes!M3=0,0,1000*11630*RES_hh_tes!M3/RES_hh_num!M3)</f>
        <v>10795.287828105662</v>
      </c>
      <c r="N3" s="65">
        <f>IF(RES_hh_tes!N3=0,0,1000*11630*RES_hh_tes!N3/RES_hh_num!N3)</f>
        <v>11593.680300198224</v>
      </c>
      <c r="O3" s="65">
        <f>IF(RES_hh_tes!O3=0,0,1000*11630*RES_hh_tes!O3/RES_hh_num!O3)</f>
        <v>10955.235200380333</v>
      </c>
      <c r="P3" s="65">
        <f>IF(RES_hh_tes!P3=0,0,1000*11630*RES_hh_tes!P3/RES_hh_num!P3)</f>
        <v>10709.836528206934</v>
      </c>
      <c r="Q3" s="65">
        <f>IF(RES_hh_tes!Q3=0,0,1000*11630*RES_hh_tes!Q3/RES_hh_num!Q3)</f>
        <v>9840.8679224785901</v>
      </c>
      <c r="R3" s="65">
        <f>IF(RES_hh_tes!R3=0,0,1000*11630*RES_hh_tes!R3/RES_hh_num!R3)</f>
        <v>10407.465442361057</v>
      </c>
      <c r="S3" s="65">
        <f>IF(RES_hh_tes!S3=0,0,1000*11630*RES_hh_tes!S3/RES_hh_num!S3)</f>
        <v>10825.50295515144</v>
      </c>
      <c r="T3" s="65">
        <f>IF(RES_hh_tes!T3=0,0,1000*11630*RES_hh_tes!T3/RES_hh_num!T3)</f>
        <v>11216.737895795311</v>
      </c>
      <c r="U3" s="65">
        <f>IF(RES_hh_tes!U3=0,0,1000*11630*RES_hh_tes!U3/RES_hh_num!U3)</f>
        <v>10899.583773126615</v>
      </c>
      <c r="V3" s="65">
        <f>IF(RES_hh_tes!V3=0,0,1000*11630*RES_hh_tes!V3/RES_hh_num!V3)</f>
        <v>10546.383992084362</v>
      </c>
      <c r="W3" s="65">
        <f>IF(RES_hh_tes!W3=0,0,1000*11630*RES_hh_tes!W3/RES_hh_num!W3)</f>
        <v>11675.908528089871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7495.2935393766975</v>
      </c>
      <c r="C4" s="69">
        <f>IF(RES_hh_tes!C4=0,0,1000*11630*RES_hh_tes!C4/RES_hh_num!C4)</f>
        <v>8402.8819295228222</v>
      </c>
      <c r="D4" s="69">
        <f>IF(RES_hh_tes!D4=0,0,1000*11630*RES_hh_tes!D4/RES_hh_num!D4)</f>
        <v>8368.8575825244516</v>
      </c>
      <c r="E4" s="69">
        <f>IF(RES_hh_tes!E4=0,0,1000*11630*RES_hh_tes!E4/RES_hh_num!E4)</f>
        <v>8850.454449829389</v>
      </c>
      <c r="F4" s="69">
        <f>IF(RES_hh_tes!F4=0,0,1000*11630*RES_hh_tes!F4/RES_hh_num!F4)</f>
        <v>8658.9924167336376</v>
      </c>
      <c r="G4" s="69">
        <f>IF(RES_hh_tes!G4=0,0,1000*11630*RES_hh_tes!G4/RES_hh_num!G4)</f>
        <v>8916.0753557392436</v>
      </c>
      <c r="H4" s="69">
        <f>IF(RES_hh_tes!H4=0,0,1000*11630*RES_hh_tes!H4/RES_hh_num!H4)</f>
        <v>8951.7152056345949</v>
      </c>
      <c r="I4" s="69">
        <f>IF(RES_hh_tes!I4=0,0,1000*11630*RES_hh_tes!I4/RES_hh_num!I4)</f>
        <v>8981.4500594804376</v>
      </c>
      <c r="J4" s="69">
        <f>IF(RES_hh_tes!J4=0,0,1000*11630*RES_hh_tes!J4/RES_hh_num!J4)</f>
        <v>8869.5357189050919</v>
      </c>
      <c r="K4" s="69">
        <f>IF(RES_hh_tes!K4=0,0,1000*11630*RES_hh_tes!K4/RES_hh_num!K4)</f>
        <v>9503.1960040134436</v>
      </c>
      <c r="L4" s="69">
        <f>IF(RES_hh_tes!L4=0,0,1000*11630*RES_hh_tes!L4/RES_hh_num!L4)</f>
        <v>8771.6022603067158</v>
      </c>
      <c r="M4" s="69">
        <f>IF(RES_hh_tes!M4=0,0,1000*11630*RES_hh_tes!M4/RES_hh_num!M4)</f>
        <v>8486.0118056738447</v>
      </c>
      <c r="N4" s="69">
        <f>IF(RES_hh_tes!N4=0,0,1000*11630*RES_hh_tes!N4/RES_hh_num!N4)</f>
        <v>9152.2149122125938</v>
      </c>
      <c r="O4" s="69">
        <f>IF(RES_hh_tes!O4=0,0,1000*11630*RES_hh_tes!O4/RES_hh_num!O4)</f>
        <v>8576.1886543603778</v>
      </c>
      <c r="P4" s="69">
        <f>IF(RES_hh_tes!P4=0,0,1000*11630*RES_hh_tes!P4/RES_hh_num!P4)</f>
        <v>8423.5367538285573</v>
      </c>
      <c r="Q4" s="69">
        <f>IF(RES_hh_tes!Q4=0,0,1000*11630*RES_hh_tes!Q4/RES_hh_num!Q4)</f>
        <v>7615.507411686599</v>
      </c>
      <c r="R4" s="69">
        <f>IF(RES_hh_tes!R4=0,0,1000*11630*RES_hh_tes!R4/RES_hh_num!R4)</f>
        <v>8026.4107942096989</v>
      </c>
      <c r="S4" s="69">
        <f>IF(RES_hh_tes!S4=0,0,1000*11630*RES_hh_tes!S4/RES_hh_num!S4)</f>
        <v>8553.44777974715</v>
      </c>
      <c r="T4" s="69">
        <f>IF(RES_hh_tes!T4=0,0,1000*11630*RES_hh_tes!T4/RES_hh_num!T4)</f>
        <v>8879.6514624251595</v>
      </c>
      <c r="U4" s="69">
        <f>IF(RES_hh_tes!U4=0,0,1000*11630*RES_hh_tes!U4/RES_hh_num!U4)</f>
        <v>8644.3861934344386</v>
      </c>
      <c r="V4" s="69">
        <f>IF(RES_hh_tes!V4=0,0,1000*11630*RES_hh_tes!V4/RES_hh_num!V4)</f>
        <v>8203.3111133593084</v>
      </c>
      <c r="W4" s="69">
        <f>IF(RES_hh_tes!W4=0,0,1000*11630*RES_hh_tes!W4/RES_hh_num!W4)</f>
        <v>9104.9627277823729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4549.814453725623</v>
      </c>
      <c r="C5" s="72">
        <f>IF(RES_hh_tes!C5=0,0,1000*11630*RES_hh_tes!C5/RES_hh_num!C5)</f>
        <v>12186.930431680681</v>
      </c>
      <c r="D5" s="72">
        <f>IF(RES_hh_tes!D5=0,0,1000*11630*RES_hh_tes!D5/RES_hh_num!D5)</f>
        <v>7947.4386098450586</v>
      </c>
      <c r="E5" s="72">
        <f>IF(RES_hh_tes!E5=0,0,1000*11630*RES_hh_tes!E5/RES_hh_num!E5)</f>
        <v>7755.4077839303609</v>
      </c>
      <c r="F5" s="72">
        <f>IF(RES_hh_tes!F5=0,0,1000*11630*RES_hh_tes!F5/RES_hh_num!F5)</f>
        <v>7948.0240115332217</v>
      </c>
      <c r="G5" s="72">
        <f>IF(RES_hh_tes!G5=0,0,1000*11630*RES_hh_tes!G5/RES_hh_num!G5)</f>
        <v>9703.8364740039178</v>
      </c>
      <c r="H5" s="72">
        <f>IF(RES_hh_tes!H5=0,0,1000*11630*RES_hh_tes!H5/RES_hh_num!H5)</f>
        <v>8590.8230459025162</v>
      </c>
      <c r="I5" s="72">
        <f>IF(RES_hh_tes!I5=0,0,1000*11630*RES_hh_tes!I5/RES_hh_num!I5)</f>
        <v>8763.9238011939433</v>
      </c>
      <c r="J5" s="72">
        <f>IF(RES_hh_tes!J5=0,0,1000*11630*RES_hh_tes!J5/RES_hh_num!J5)</f>
        <v>8648.3761431411876</v>
      </c>
      <c r="K5" s="72">
        <f>IF(RES_hh_tes!K5=0,0,1000*11630*RES_hh_tes!K5/RES_hh_num!K5)</f>
        <v>8848.4278616414613</v>
      </c>
      <c r="L5" s="72">
        <f>IF(RES_hh_tes!L5=0,0,1000*11630*RES_hh_tes!L5/RES_hh_num!L5)</f>
        <v>11930.125362738481</v>
      </c>
      <c r="M5" s="72">
        <f>IF(RES_hh_tes!M5=0,0,1000*11630*RES_hh_tes!M5/RES_hh_num!M5)</f>
        <v>11538.320066152006</v>
      </c>
      <c r="N5" s="72">
        <f>IF(RES_hh_tes!N5=0,0,1000*11630*RES_hh_tes!N5/RES_hh_num!N5)</f>
        <v>7283.5285758233667</v>
      </c>
      <c r="O5" s="72">
        <f>IF(RES_hh_tes!O5=0,0,1000*11630*RES_hh_tes!O5/RES_hh_num!O5)</f>
        <v>7738.4834312457697</v>
      </c>
      <c r="P5" s="72">
        <f>IF(RES_hh_tes!P5=0,0,1000*11630*RES_hh_tes!P5/RES_hh_num!P5)</f>
        <v>8384.1228513492515</v>
      </c>
      <c r="Q5" s="72">
        <f>IF(RES_hh_tes!Q5=0,0,1000*11630*RES_hh_tes!Q5/RES_hh_num!Q5)</f>
        <v>7979.6966387714083</v>
      </c>
      <c r="R5" s="72">
        <f>IF(RES_hh_tes!R5=0,0,1000*11630*RES_hh_tes!R5/RES_hh_num!R5)</f>
        <v>8592.6251928780748</v>
      </c>
      <c r="S5" s="72">
        <f>IF(RES_hh_tes!S5=0,0,1000*11630*RES_hh_tes!S5/RES_hh_num!S5)</f>
        <v>8833.2967793422467</v>
      </c>
      <c r="T5" s="72">
        <f>IF(RES_hh_tes!T5=0,0,1000*11630*RES_hh_tes!T5/RES_hh_num!T5)</f>
        <v>8248.6341380444355</v>
      </c>
      <c r="U5" s="72">
        <f>IF(RES_hh_tes!U5=0,0,1000*11630*RES_hh_tes!U5/RES_hh_num!U5)</f>
        <v>8860.442674074231</v>
      </c>
      <c r="V5" s="72">
        <f>IF(RES_hh_tes!V5=0,0,1000*11630*RES_hh_tes!V5/RES_hh_num!V5)</f>
        <v>5162.8175034661172</v>
      </c>
      <c r="W5" s="72">
        <f>IF(RES_hh_tes!W5=0,0,1000*11630*RES_hh_tes!W5/RES_hh_num!W5)</f>
        <v>8626.1420400311818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7937.9425312734093</v>
      </c>
      <c r="C6" s="72">
        <f>IF(RES_hh_tes!C6=0,0,1000*11630*RES_hh_tes!C6/RES_hh_num!C6)</f>
        <v>8162.3801025665762</v>
      </c>
      <c r="D6" s="72">
        <f>IF(RES_hh_tes!D6=0,0,1000*11630*RES_hh_tes!D6/RES_hh_num!D6)</f>
        <v>7473.629216018574</v>
      </c>
      <c r="E6" s="72">
        <f>IF(RES_hh_tes!E6=0,0,1000*11630*RES_hh_tes!E6/RES_hh_num!E6)</f>
        <v>8043.526260866819</v>
      </c>
      <c r="F6" s="72">
        <f>IF(RES_hh_tes!F6=0,0,1000*11630*RES_hh_tes!F6/RES_hh_num!F6)</f>
        <v>8061.8859746971993</v>
      </c>
      <c r="G6" s="72">
        <f>IF(RES_hh_tes!G6=0,0,1000*11630*RES_hh_tes!G6/RES_hh_num!G6)</f>
        <v>9088.3642104503488</v>
      </c>
      <c r="H6" s="72">
        <f>IF(RES_hh_tes!H6=0,0,1000*11630*RES_hh_tes!H6/RES_hh_num!H6)</f>
        <v>9562.1272536866727</v>
      </c>
      <c r="I6" s="72">
        <f>IF(RES_hh_tes!I6=0,0,1000*11630*RES_hh_tes!I6/RES_hh_num!I6)</f>
        <v>8532.1755137106629</v>
      </c>
      <c r="J6" s="72">
        <f>IF(RES_hh_tes!J6=0,0,1000*11630*RES_hh_tes!J6/RES_hh_num!J6)</f>
        <v>9082.917821267918</v>
      </c>
      <c r="K6" s="72">
        <f>IF(RES_hh_tes!K6=0,0,1000*11630*RES_hh_tes!K6/RES_hh_num!K6)</f>
        <v>9010.0584928757926</v>
      </c>
      <c r="L6" s="72">
        <f>IF(RES_hh_tes!L6=0,0,1000*11630*RES_hh_tes!L6/RES_hh_num!L6)</f>
        <v>8028.3451272729699</v>
      </c>
      <c r="M6" s="72">
        <f>IF(RES_hh_tes!M6=0,0,1000*11630*RES_hh_tes!M6/RES_hh_num!M6)</f>
        <v>8392.4286357031269</v>
      </c>
      <c r="N6" s="72">
        <f>IF(RES_hh_tes!N6=0,0,1000*11630*RES_hh_tes!N6/RES_hh_num!N6)</f>
        <v>8542.3849436488399</v>
      </c>
      <c r="O6" s="72">
        <f>IF(RES_hh_tes!O6=0,0,1000*11630*RES_hh_tes!O6/RES_hh_num!O6)</f>
        <v>8717.5533865662128</v>
      </c>
      <c r="P6" s="72">
        <f>IF(RES_hh_tes!P6=0,0,1000*11630*RES_hh_tes!P6/RES_hh_num!P6)</f>
        <v>9661.2785176308444</v>
      </c>
      <c r="Q6" s="72">
        <f>IF(RES_hh_tes!Q6=0,0,1000*11630*RES_hh_tes!Q6/RES_hh_num!Q6)</f>
        <v>7585.7622368360371</v>
      </c>
      <c r="R6" s="72">
        <f>IF(RES_hh_tes!R6=0,0,1000*11630*RES_hh_tes!R6/RES_hh_num!R6)</f>
        <v>7848.0669020808964</v>
      </c>
      <c r="S6" s="72">
        <f>IF(RES_hh_tes!S6=0,0,1000*11630*RES_hh_tes!S6/RES_hh_num!S6)</f>
        <v>8759.0617701074025</v>
      </c>
      <c r="T6" s="72">
        <f>IF(RES_hh_tes!T6=0,0,1000*11630*RES_hh_tes!T6/RES_hh_num!T6)</f>
        <v>8200.845122807912</v>
      </c>
      <c r="U6" s="72">
        <f>IF(RES_hh_tes!U6=0,0,1000*11630*RES_hh_tes!U6/RES_hh_num!U6)</f>
        <v>7919.0486627014525</v>
      </c>
      <c r="V6" s="72">
        <f>IF(RES_hh_tes!V6=0,0,1000*11630*RES_hh_tes!V6/RES_hh_num!V6)</f>
        <v>8383.6862920342683</v>
      </c>
      <c r="W6" s="72">
        <f>IF(RES_hh_tes!W6=0,0,1000*11630*RES_hh_tes!W6/RES_hh_num!W6)</f>
        <v>8834.8357616937574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7174.2739944100804</v>
      </c>
      <c r="C7" s="72">
        <f>IF(RES_hh_tes!C7=0,0,1000*11630*RES_hh_tes!C7/RES_hh_num!C7)</f>
        <v>8329.3401843971478</v>
      </c>
      <c r="D7" s="72">
        <f>IF(RES_hh_tes!D7=0,0,1000*11630*RES_hh_tes!D7/RES_hh_num!D7)</f>
        <v>8690.471457844822</v>
      </c>
      <c r="E7" s="72">
        <f>IF(RES_hh_tes!E7=0,0,1000*11630*RES_hh_tes!E7/RES_hh_num!E7)</f>
        <v>7796.1436264879121</v>
      </c>
      <c r="F7" s="72">
        <f>IF(RES_hh_tes!F7=0,0,1000*11630*RES_hh_tes!F7/RES_hh_num!F7)</f>
        <v>7534.3013281320573</v>
      </c>
      <c r="G7" s="72">
        <f>IF(RES_hh_tes!G7=0,0,1000*11630*RES_hh_tes!G7/RES_hh_num!G7)</f>
        <v>9022.706538847433</v>
      </c>
      <c r="H7" s="72">
        <f>IF(RES_hh_tes!H7=0,0,1000*11630*RES_hh_tes!H7/RES_hh_num!H7)</f>
        <v>9222.8788938773887</v>
      </c>
      <c r="I7" s="72">
        <f>IF(RES_hh_tes!I7=0,0,1000*11630*RES_hh_tes!I7/RES_hh_num!I7)</f>
        <v>7519.727268140643</v>
      </c>
      <c r="J7" s="72">
        <f>IF(RES_hh_tes!J7=0,0,1000*11630*RES_hh_tes!J7/RES_hh_num!J7)</f>
        <v>5449.3041664497423</v>
      </c>
      <c r="K7" s="72">
        <f>IF(RES_hh_tes!K7=0,0,1000*11630*RES_hh_tes!K7/RES_hh_num!K7)</f>
        <v>10397.208916073163</v>
      </c>
      <c r="L7" s="72">
        <f>IF(RES_hh_tes!L7=0,0,1000*11630*RES_hh_tes!L7/RES_hh_num!L7)</f>
        <v>9662.5794523819313</v>
      </c>
      <c r="M7" s="72">
        <f>IF(RES_hh_tes!M7=0,0,1000*11630*RES_hh_tes!M7/RES_hh_num!M7)</f>
        <v>8742.7501958256762</v>
      </c>
      <c r="N7" s="72">
        <f>IF(RES_hh_tes!N7=0,0,1000*11630*RES_hh_tes!N7/RES_hh_num!N7)</f>
        <v>8639.3848963188157</v>
      </c>
      <c r="O7" s="72">
        <f>IF(RES_hh_tes!O7=0,0,1000*11630*RES_hh_tes!O7/RES_hh_num!O7)</f>
        <v>8389.6176958532124</v>
      </c>
      <c r="P7" s="72">
        <f>IF(RES_hh_tes!P7=0,0,1000*11630*RES_hh_tes!P7/RES_hh_num!P7)</f>
        <v>8215.3627050759405</v>
      </c>
      <c r="Q7" s="72">
        <f>IF(RES_hh_tes!Q7=0,0,1000*11630*RES_hh_tes!Q7/RES_hh_num!Q7)</f>
        <v>7550.805994585472</v>
      </c>
      <c r="R7" s="72">
        <f>IF(RES_hh_tes!R7=0,0,1000*11630*RES_hh_tes!R7/RES_hh_num!R7)</f>
        <v>7798.139245091108</v>
      </c>
      <c r="S7" s="72">
        <f>IF(RES_hh_tes!S7=0,0,1000*11630*RES_hh_tes!S7/RES_hh_num!S7)</f>
        <v>8335.9291067672548</v>
      </c>
      <c r="T7" s="72">
        <f>IF(RES_hh_tes!T7=0,0,1000*11630*RES_hh_tes!T7/RES_hh_num!T7)</f>
        <v>8748.05272878508</v>
      </c>
      <c r="U7" s="72">
        <f>IF(RES_hh_tes!U7=0,0,1000*11630*RES_hh_tes!U7/RES_hh_num!U7)</f>
        <v>8628.8708293155942</v>
      </c>
      <c r="V7" s="72">
        <f>IF(RES_hh_tes!V7=0,0,1000*11630*RES_hh_tes!V7/RES_hh_num!V7)</f>
        <v>8534.4751301847791</v>
      </c>
      <c r="W7" s="72">
        <f>IF(RES_hh_tes!W7=0,0,1000*11630*RES_hh_tes!W7/RES_hh_num!W7)</f>
        <v>8522.1415863090642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7225.3866972008982</v>
      </c>
      <c r="C8" s="72">
        <f>IF(RES_hh_tes!C8=0,0,1000*11630*RES_hh_tes!C8/RES_hh_num!C8)</f>
        <v>8051.0646447595464</v>
      </c>
      <c r="D8" s="72">
        <f>IF(RES_hh_tes!D8=0,0,1000*11630*RES_hh_tes!D8/RES_hh_num!D8)</f>
        <v>8166.0736967004368</v>
      </c>
      <c r="E8" s="72">
        <f>IF(RES_hh_tes!E8=0,0,1000*11630*RES_hh_tes!E8/RES_hh_num!E8)</f>
        <v>8572.1209303158939</v>
      </c>
      <c r="F8" s="72">
        <f>IF(RES_hh_tes!F8=0,0,1000*11630*RES_hh_tes!F8/RES_hh_num!F8)</f>
        <v>8680.6955672066852</v>
      </c>
      <c r="G8" s="72">
        <f>IF(RES_hh_tes!G8=0,0,1000*11630*RES_hh_tes!G8/RES_hh_num!G8)</f>
        <v>8766.3573956662149</v>
      </c>
      <c r="H8" s="72">
        <f>IF(RES_hh_tes!H8=0,0,1000*11630*RES_hh_tes!H8/RES_hh_num!H8)</f>
        <v>8678.7469100176895</v>
      </c>
      <c r="I8" s="72">
        <f>IF(RES_hh_tes!I8=0,0,1000*11630*RES_hh_tes!I8/RES_hh_num!I8)</f>
        <v>9037.7234276454583</v>
      </c>
      <c r="J8" s="72">
        <f>IF(RES_hh_tes!J8=0,0,1000*11630*RES_hh_tes!J8/RES_hh_num!J8)</f>
        <v>8909.4999077765715</v>
      </c>
      <c r="K8" s="72">
        <f>IF(RES_hh_tes!K8=0,0,1000*11630*RES_hh_tes!K8/RES_hh_num!K8)</f>
        <v>8237.2421096452344</v>
      </c>
      <c r="L8" s="72">
        <f>IF(RES_hh_tes!L8=0,0,1000*11630*RES_hh_tes!L8/RES_hh_num!L8)</f>
        <v>9827.3345370078787</v>
      </c>
      <c r="M8" s="72">
        <f>IF(RES_hh_tes!M8=0,0,1000*11630*RES_hh_tes!M8/RES_hh_num!M8)</f>
        <v>8469.7448693173246</v>
      </c>
      <c r="N8" s="72">
        <f>IF(RES_hh_tes!N8=0,0,1000*11630*RES_hh_tes!N8/RES_hh_num!N8)</f>
        <v>8636.5273624532947</v>
      </c>
      <c r="O8" s="72">
        <f>IF(RES_hh_tes!O8=0,0,1000*11630*RES_hh_tes!O8/RES_hh_num!O8)</f>
        <v>8301.3531292735061</v>
      </c>
      <c r="P8" s="72">
        <f>IF(RES_hh_tes!P8=0,0,1000*11630*RES_hh_tes!P8/RES_hh_num!P8)</f>
        <v>8146.503972994904</v>
      </c>
      <c r="Q8" s="72">
        <f>IF(RES_hh_tes!Q8=0,0,1000*11630*RES_hh_tes!Q8/RES_hh_num!Q8)</f>
        <v>7522.2508314185843</v>
      </c>
      <c r="R8" s="72">
        <f>IF(RES_hh_tes!R8=0,0,1000*11630*RES_hh_tes!R8/RES_hh_num!R8)</f>
        <v>7920.6833426633011</v>
      </c>
      <c r="S8" s="72">
        <f>IF(RES_hh_tes!S8=0,0,1000*11630*RES_hh_tes!S8/RES_hh_num!S8)</f>
        <v>8383.5748835931936</v>
      </c>
      <c r="T8" s="72">
        <f>IF(RES_hh_tes!T8=0,0,1000*11630*RES_hh_tes!T8/RES_hh_num!T8)</f>
        <v>8917.4663644350148</v>
      </c>
      <c r="U8" s="72">
        <f>IF(RES_hh_tes!U8=0,0,1000*11630*RES_hh_tes!U8/RES_hh_num!U8)</f>
        <v>8392.3516157205013</v>
      </c>
      <c r="V8" s="72">
        <f>IF(RES_hh_tes!V8=0,0,1000*11630*RES_hh_tes!V8/RES_hh_num!V8)</f>
        <v>8211.2368827233768</v>
      </c>
      <c r="W8" s="72">
        <f>IF(RES_hh_tes!W8=0,0,1000*11630*RES_hh_tes!W8/RES_hh_num!W8)</f>
        <v>8841.5164206643549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7489.5978850316133</v>
      </c>
      <c r="C9" s="72">
        <f>IF(RES_hh_tes!C9=0,0,1000*11630*RES_hh_tes!C9/RES_hh_num!C9)</f>
        <v>8302.8750062424897</v>
      </c>
      <c r="D9" s="72">
        <f>IF(RES_hh_tes!D9=0,0,1000*11630*RES_hh_tes!D9/RES_hh_num!D9)</f>
        <v>8179.1110162119976</v>
      </c>
      <c r="E9" s="72">
        <f>IF(RES_hh_tes!E9=0,0,1000*11630*RES_hh_tes!E9/RES_hh_num!E9)</f>
        <v>8710.7830918129002</v>
      </c>
      <c r="F9" s="72">
        <f>IF(RES_hh_tes!F9=0,0,1000*11630*RES_hh_tes!F9/RES_hh_num!F9)</f>
        <v>8698.427922642908</v>
      </c>
      <c r="G9" s="72">
        <f>IF(RES_hh_tes!G9=0,0,1000*11630*RES_hh_tes!G9/RES_hh_num!G9)</f>
        <v>8790.1493688312003</v>
      </c>
      <c r="H9" s="72">
        <f>IF(RES_hh_tes!H9=0,0,1000*11630*RES_hh_tes!H9/RES_hh_num!H9)</f>
        <v>8878.4566491319256</v>
      </c>
      <c r="I9" s="72">
        <f>IF(RES_hh_tes!I9=0,0,1000*11630*RES_hh_tes!I9/RES_hh_num!I9)</f>
        <v>8839.0566502441943</v>
      </c>
      <c r="J9" s="72">
        <f>IF(RES_hh_tes!J9=0,0,1000*11630*RES_hh_tes!J9/RES_hh_num!J9)</f>
        <v>9055.1265695550483</v>
      </c>
      <c r="K9" s="72">
        <f>IF(RES_hh_tes!K9=0,0,1000*11630*RES_hh_tes!K9/RES_hh_num!K9)</f>
        <v>10360.842438266511</v>
      </c>
      <c r="L9" s="72">
        <f>IF(RES_hh_tes!L9=0,0,1000*11630*RES_hh_tes!L9/RES_hh_num!L9)</f>
        <v>7702.4803594169371</v>
      </c>
      <c r="M9" s="72">
        <f>IF(RES_hh_tes!M9=0,0,1000*11630*RES_hh_tes!M9/RES_hh_num!M9)</f>
        <v>8446.5080405910085</v>
      </c>
      <c r="N9" s="72">
        <f>IF(RES_hh_tes!N9=0,0,1000*11630*RES_hh_tes!N9/RES_hh_num!N9)</f>
        <v>9359.1295618893146</v>
      </c>
      <c r="O9" s="72">
        <f>IF(RES_hh_tes!O9=0,0,1000*11630*RES_hh_tes!O9/RES_hh_num!O9)</f>
        <v>8510.1079474403741</v>
      </c>
      <c r="P9" s="72">
        <f>IF(RES_hh_tes!P9=0,0,1000*11630*RES_hh_tes!P9/RES_hh_num!P9)</f>
        <v>8522.5545269191698</v>
      </c>
      <c r="Q9" s="72">
        <f>IF(RES_hh_tes!Q9=0,0,1000*11630*RES_hh_tes!Q9/RES_hh_num!Q9)</f>
        <v>7137.8642728470031</v>
      </c>
      <c r="R9" s="72">
        <f>IF(RES_hh_tes!R9=0,0,1000*11630*RES_hh_tes!R9/RES_hh_num!R9)</f>
        <v>7220.2710624626143</v>
      </c>
      <c r="S9" s="72">
        <f>IF(RES_hh_tes!S9=0,0,1000*11630*RES_hh_tes!S9/RES_hh_num!S9)</f>
        <v>8259.9679738550731</v>
      </c>
      <c r="T9" s="72">
        <f>IF(RES_hh_tes!T9=0,0,1000*11630*RES_hh_tes!T9/RES_hh_num!T9)</f>
        <v>8942.3743185638014</v>
      </c>
      <c r="U9" s="72">
        <f>IF(RES_hh_tes!U9=0,0,1000*11630*RES_hh_tes!U9/RES_hh_num!U9)</f>
        <v>8836.0459154169166</v>
      </c>
      <c r="V9" s="72">
        <f>IF(RES_hh_tes!V9=0,0,1000*11630*RES_hh_tes!V9/RES_hh_num!V9)</f>
        <v>8286.3635418415706</v>
      </c>
      <c r="W9" s="72">
        <f>IF(RES_hh_tes!W9=0,0,1000*11630*RES_hh_tes!W9/RES_hh_num!W9)</f>
        <v>8826.3860284755574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7525.9660512027776</v>
      </c>
      <c r="C11" s="72">
        <f>IF(RES_hh_tes!C11=0,0,1000*11630*RES_hh_tes!C11/RES_hh_num!C11)</f>
        <v>8255.8247412202181</v>
      </c>
      <c r="D11" s="72">
        <f>IF(RES_hh_tes!D11=0,0,1000*11630*RES_hh_tes!D11/RES_hh_num!D11)</f>
        <v>8457.7677050279271</v>
      </c>
      <c r="E11" s="72">
        <f>IF(RES_hh_tes!E11=0,0,1000*11630*RES_hh_tes!E11/RES_hh_num!E11)</f>
        <v>8937.217141095718</v>
      </c>
      <c r="F11" s="72">
        <f>IF(RES_hh_tes!F11=0,0,1000*11630*RES_hh_tes!F11/RES_hh_num!F11)</f>
        <v>8508.8908868528888</v>
      </c>
      <c r="G11" s="72">
        <f>IF(RES_hh_tes!G11=0,0,1000*11630*RES_hh_tes!G11/RES_hh_num!G11)</f>
        <v>8896.7719836611031</v>
      </c>
      <c r="H11" s="72">
        <f>IF(RES_hh_tes!H11=0,0,1000*11630*RES_hh_tes!H11/RES_hh_num!H11)</f>
        <v>8934.6754394204181</v>
      </c>
      <c r="I11" s="72">
        <f>IF(RES_hh_tes!I11=0,0,1000*11630*RES_hh_tes!I11/RES_hh_num!I11)</f>
        <v>9017.434181020104</v>
      </c>
      <c r="J11" s="72">
        <f>IF(RES_hh_tes!J11=0,0,1000*11630*RES_hh_tes!J11/RES_hh_num!J11)</f>
        <v>8564.4769997141393</v>
      </c>
      <c r="K11" s="72">
        <f>IF(RES_hh_tes!K11=0,0,1000*11630*RES_hh_tes!K11/RES_hh_num!K11)</f>
        <v>8529.7441036757646</v>
      </c>
      <c r="L11" s="72">
        <f>IF(RES_hh_tes!L11=0,0,1000*11630*RES_hh_tes!L11/RES_hh_num!L11)</f>
        <v>9554.5320456441841</v>
      </c>
      <c r="M11" s="72">
        <f>IF(RES_hh_tes!M11=0,0,1000*11630*RES_hh_tes!M11/RES_hh_num!M11)</f>
        <v>8262.7549583893615</v>
      </c>
      <c r="N11" s="72">
        <f>IF(RES_hh_tes!N11=0,0,1000*11630*RES_hh_tes!N11/RES_hh_num!N11)</f>
        <v>8932.7943890212518</v>
      </c>
      <c r="O11" s="72">
        <f>IF(RES_hh_tes!O11=0,0,1000*11630*RES_hh_tes!O11/RES_hh_num!O11)</f>
        <v>8607.1831398929935</v>
      </c>
      <c r="P11" s="72">
        <f>IF(RES_hh_tes!P11=0,0,1000*11630*RES_hh_tes!P11/RES_hh_num!P11)</f>
        <v>8176.2745877248572</v>
      </c>
      <c r="Q11" s="72">
        <f>IF(RES_hh_tes!Q11=0,0,1000*11630*RES_hh_tes!Q11/RES_hh_num!Q11)</f>
        <v>8047.5071786071903</v>
      </c>
      <c r="R11" s="72">
        <f>IF(RES_hh_tes!R11=0,0,1000*11630*RES_hh_tes!R11/RES_hh_num!R11)</f>
        <v>8840.8379304022965</v>
      </c>
      <c r="S11" s="72">
        <f>IF(RES_hh_tes!S11=0,0,1000*11630*RES_hh_tes!S11/RES_hh_num!S11)</f>
        <v>8801.5044854585376</v>
      </c>
      <c r="T11" s="72">
        <f>IF(RES_hh_tes!T11=0,0,1000*11630*RES_hh_tes!T11/RES_hh_num!T11)</f>
        <v>8682.3453539982183</v>
      </c>
      <c r="U11" s="72">
        <f>IF(RES_hh_tes!U11=0,0,1000*11630*RES_hh_tes!U11/RES_hh_num!U11)</f>
        <v>8376.3665246359215</v>
      </c>
      <c r="V11" s="72">
        <f>IF(RES_hh_tes!V11=0,0,1000*11630*RES_hh_tes!V11/RES_hh_num!V11)</f>
        <v>7957.2479442129179</v>
      </c>
      <c r="W11" s="72">
        <f>IF(RES_hh_tes!W11=0,0,1000*11630*RES_hh_tes!W11/RES_hh_num!W11)</f>
        <v>9344.0543831740979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6438.3971509993235</v>
      </c>
      <c r="S12" s="72">
        <f>IF(RES_hh_tes!S12=0,0,1000*11630*RES_hh_tes!S12/RES_hh_num!S12)</f>
        <v>7008.5452865159423</v>
      </c>
      <c r="T12" s="72">
        <f>IF(RES_hh_tes!T12=0,0,1000*11630*RES_hh_tes!T12/RES_hh_num!T12)</f>
        <v>8117.5737079540568</v>
      </c>
      <c r="U12" s="72">
        <f>IF(RES_hh_tes!U12=0,0,1000*11630*RES_hh_tes!U12/RES_hh_num!U12)</f>
        <v>8545.7753216674791</v>
      </c>
      <c r="V12" s="72">
        <f>IF(RES_hh_tes!V12=0,0,1000*11630*RES_hh_tes!V12/RES_hh_num!V12)</f>
        <v>8613.7572807133783</v>
      </c>
      <c r="W12" s="72">
        <f>IF(RES_hh_tes!W12=0,0,1000*11630*RES_hh_tes!W12/RES_hh_num!W12)</f>
        <v>9473.7235385663935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7298.1422966250584</v>
      </c>
      <c r="C13" s="74">
        <f>IF(RES_hh_tes!C13=0,0,1000*11630*RES_hh_tes!C13/RES_hh_num!C13)</f>
        <v>8281.9991586074284</v>
      </c>
      <c r="D13" s="74">
        <f>IF(RES_hh_tes!D13=0,0,1000*11630*RES_hh_tes!D13/RES_hh_num!D13)</f>
        <v>7350.6050937550563</v>
      </c>
      <c r="E13" s="74">
        <f>IF(RES_hh_tes!E13=0,0,1000*11630*RES_hh_tes!E13/RES_hh_num!E13)</f>
        <v>8321.1107563882288</v>
      </c>
      <c r="F13" s="74">
        <f>IF(RES_hh_tes!F13=0,0,1000*11630*RES_hh_tes!F13/RES_hh_num!F13)</f>
        <v>8662.6263277128655</v>
      </c>
      <c r="G13" s="74">
        <f>IF(RES_hh_tes!G13=0,0,1000*11630*RES_hh_tes!G13/RES_hh_num!G13)</f>
        <v>5723.6115575037629</v>
      </c>
      <c r="H13" s="74">
        <f>IF(RES_hh_tes!H13=0,0,1000*11630*RES_hh_tes!H13/RES_hh_num!H13)</f>
        <v>8129.6702452076242</v>
      </c>
      <c r="I13" s="74">
        <f>IF(RES_hh_tes!I13=0,0,1000*11630*RES_hh_tes!I13/RES_hh_num!I13)</f>
        <v>10969.093821298333</v>
      </c>
      <c r="J13" s="74">
        <f>IF(RES_hh_tes!J13=0,0,1000*11630*RES_hh_tes!J13/RES_hh_num!J13)</f>
        <v>8641.0059175664355</v>
      </c>
      <c r="K13" s="74">
        <f>IF(RES_hh_tes!K13=0,0,1000*11630*RES_hh_tes!K13/RES_hh_num!K13)</f>
        <v>9776.9179644963169</v>
      </c>
      <c r="L13" s="74">
        <f>IF(RES_hh_tes!L13=0,0,1000*11630*RES_hh_tes!L13/RES_hh_num!L13)</f>
        <v>6426.0491550210227</v>
      </c>
      <c r="M13" s="74">
        <f>IF(RES_hh_tes!M13=0,0,1000*11630*RES_hh_tes!M13/RES_hh_num!M13)</f>
        <v>3108.6931614294535</v>
      </c>
      <c r="N13" s="74">
        <f>IF(RES_hh_tes!N13=0,0,1000*11630*RES_hh_tes!N13/RES_hh_num!N13)</f>
        <v>10822.385735596168</v>
      </c>
      <c r="O13" s="74">
        <f>IF(RES_hh_tes!O13=0,0,1000*11630*RES_hh_tes!O13/RES_hh_num!O13)</f>
        <v>7678.8502101900231</v>
      </c>
      <c r="P13" s="74">
        <f>IF(RES_hh_tes!P13=0,0,1000*11630*RES_hh_tes!P13/RES_hh_num!P13)</f>
        <v>14289.908636841914</v>
      </c>
      <c r="Q13" s="74">
        <f>IF(RES_hh_tes!Q13=0,0,1000*11630*RES_hh_tes!Q13/RES_hh_num!Q13)</f>
        <v>10658.438894458292</v>
      </c>
      <c r="R13" s="74">
        <f>IF(RES_hh_tes!R13=0,0,1000*11630*RES_hh_tes!R13/RES_hh_num!R13)</f>
        <v>11913.400449276956</v>
      </c>
      <c r="S13" s="74">
        <f>IF(RES_hh_tes!S13=0,0,1000*11630*RES_hh_tes!S13/RES_hh_num!S13)</f>
        <v>7405.2333678400209</v>
      </c>
      <c r="T13" s="74">
        <f>IF(RES_hh_tes!T13=0,0,1000*11630*RES_hh_tes!T13/RES_hh_num!T13)</f>
        <v>7260.9774944298088</v>
      </c>
      <c r="U13" s="74">
        <f>IF(RES_hh_tes!U13=0,0,1000*11630*RES_hh_tes!U13/RES_hh_num!U13)</f>
        <v>6783.9441134926128</v>
      </c>
      <c r="V13" s="74">
        <f>IF(RES_hh_tes!V13=0,0,1000*11630*RES_hh_tes!V13/RES_hh_num!V13)</f>
        <v>9345.3606997375573</v>
      </c>
      <c r="W13" s="74">
        <f>IF(RES_hh_tes!W13=0,0,1000*11630*RES_hh_tes!W13/RES_hh_num!W13)</f>
        <v>8766.1158626286506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56.84869323402571</v>
      </c>
      <c r="C14" s="76">
        <f>IF(RES_hh_tes!C14=0,0,1000*11630*RES_hh_tes!C14/RES_hh_num!C14)</f>
        <v>63.496339089727783</v>
      </c>
      <c r="D14" s="76">
        <f>IF(RES_hh_tes!D14=0,0,1000*11630*RES_hh_tes!D14/RES_hh_num!D14)</f>
        <v>61.912784039271635</v>
      </c>
      <c r="E14" s="76">
        <f>IF(RES_hh_tes!E14=0,0,1000*11630*RES_hh_tes!E14/RES_hh_num!E14)</f>
        <v>65.238216086318133</v>
      </c>
      <c r="F14" s="76">
        <f>IF(RES_hh_tes!F14=0,0,1000*11630*RES_hh_tes!F14/RES_hh_num!F14)</f>
        <v>64.093171481287584</v>
      </c>
      <c r="G14" s="76">
        <f>IF(RES_hh_tes!G14=0,0,1000*11630*RES_hh_tes!G14/RES_hh_num!G14)</f>
        <v>65.874163384686057</v>
      </c>
      <c r="H14" s="76">
        <f>IF(RES_hh_tes!H14=0,0,1000*11630*RES_hh_tes!H14/RES_hh_num!H14)</f>
        <v>65.696622820719298</v>
      </c>
      <c r="I14" s="76">
        <f>IF(RES_hh_tes!I14=0,0,1000*11630*RES_hh_tes!I14/RES_hh_num!I14)</f>
        <v>65.484051764932417</v>
      </c>
      <c r="J14" s="76">
        <f>IF(RES_hh_tes!J14=0,0,1000*11630*RES_hh_tes!J14/RES_hh_num!J14)</f>
        <v>65.221550088453199</v>
      </c>
      <c r="K14" s="76">
        <f>IF(RES_hh_tes!K14=0,0,1000*11630*RES_hh_tes!K14/RES_hh_num!K14)</f>
        <v>70.49004290210307</v>
      </c>
      <c r="L14" s="76">
        <f>IF(RES_hh_tes!L14=0,0,1000*11630*RES_hh_tes!L14/RES_hh_num!L14)</f>
        <v>62.6207216023599</v>
      </c>
      <c r="M14" s="76">
        <f>IF(RES_hh_tes!M14=0,0,1000*11630*RES_hh_tes!M14/RES_hh_num!M14)</f>
        <v>61.592262093282969</v>
      </c>
      <c r="N14" s="76">
        <f>IF(RES_hh_tes!N14=0,0,1000*11630*RES_hh_tes!N14/RES_hh_num!N14)</f>
        <v>65.412929698924557</v>
      </c>
      <c r="O14" s="76">
        <f>IF(RES_hh_tes!O14=0,0,1000*11630*RES_hh_tes!O14/RES_hh_num!O14)</f>
        <v>60.833889511136739</v>
      </c>
      <c r="P14" s="76">
        <f>IF(RES_hh_tes!P14=0,0,1000*11630*RES_hh_tes!P14/RES_hh_num!P14)</f>
        <v>59.546310425828274</v>
      </c>
      <c r="Q14" s="76">
        <f>IF(RES_hh_tes!Q14=0,0,1000*11630*RES_hh_tes!Q14/RES_hh_num!Q14)</f>
        <v>53.479428555495893</v>
      </c>
      <c r="R14" s="76">
        <f>IF(RES_hh_tes!R14=0,0,1000*11630*RES_hh_tes!R14/RES_hh_num!R14)</f>
        <v>55.677951081508319</v>
      </c>
      <c r="S14" s="76">
        <f>IF(RES_hh_tes!S14=0,0,1000*11630*RES_hh_tes!S14/RES_hh_num!S14)</f>
        <v>59.453603146821244</v>
      </c>
      <c r="T14" s="76">
        <f>IF(RES_hh_tes!T14=0,0,1000*11630*RES_hh_tes!T14/RES_hh_num!T14)</f>
        <v>62.479079446537291</v>
      </c>
      <c r="U14" s="76">
        <f>IF(RES_hh_tes!U14=0,0,1000*11630*RES_hh_tes!U14/RES_hh_num!U14)</f>
        <v>60.273254661690082</v>
      </c>
      <c r="V14" s="76">
        <f>IF(RES_hh_tes!V14=0,0,1000*11630*RES_hh_tes!V14/RES_hh_num!V14)</f>
        <v>57.733183277928163</v>
      </c>
      <c r="W14" s="76">
        <f>IF(RES_hh_tes!W14=0,0,1000*11630*RES_hh_tes!W14/RES_hh_num!W14)</f>
        <v>61.877293389709017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1.3285088356378453E-2</v>
      </c>
      <c r="C15" s="69">
        <f t="shared" si="0"/>
        <v>1.7490776719879926E-2</v>
      </c>
      <c r="D15" s="69">
        <f t="shared" si="0"/>
        <v>2.4179468982006805E-2</v>
      </c>
      <c r="E15" s="69">
        <f t="shared" si="0"/>
        <v>3.4042114582512925E-2</v>
      </c>
      <c r="F15" s="69">
        <f t="shared" si="0"/>
        <v>5.159342977751491E-2</v>
      </c>
      <c r="G15" s="69">
        <f t="shared" si="0"/>
        <v>8.2831499241023093E-2</v>
      </c>
      <c r="H15" s="69">
        <f t="shared" si="0"/>
        <v>0.30199803744313186</v>
      </c>
      <c r="I15" s="69">
        <f t="shared" si="0"/>
        <v>0.36144008569702712</v>
      </c>
      <c r="J15" s="69">
        <f t="shared" si="0"/>
        <v>0.51325836072615239</v>
      </c>
      <c r="K15" s="69">
        <f t="shared" si="0"/>
        <v>0.64080131811825602</v>
      </c>
      <c r="L15" s="69">
        <f t="shared" si="0"/>
        <v>1.8262242451798012</v>
      </c>
      <c r="M15" s="69">
        <f t="shared" si="0"/>
        <v>1.0492288944204642</v>
      </c>
      <c r="N15" s="69">
        <f t="shared" si="0"/>
        <v>1.2620291575236966</v>
      </c>
      <c r="O15" s="69">
        <f t="shared" si="0"/>
        <v>1.2775386854107247</v>
      </c>
      <c r="P15" s="69">
        <f t="shared" si="0"/>
        <v>1.9423969527543723</v>
      </c>
      <c r="Q15" s="69">
        <f t="shared" si="0"/>
        <v>1.5961244200475329</v>
      </c>
      <c r="R15" s="69">
        <f t="shared" si="0"/>
        <v>1.8137037391811777</v>
      </c>
      <c r="S15" s="69">
        <f t="shared" si="0"/>
        <v>2.0077952990891781</v>
      </c>
      <c r="T15" s="69">
        <f t="shared" si="0"/>
        <v>2.9509980527450064</v>
      </c>
      <c r="U15" s="69">
        <f t="shared" si="0"/>
        <v>2.3425160044444664</v>
      </c>
      <c r="V15" s="69">
        <f t="shared" si="0"/>
        <v>2.6950492651940547</v>
      </c>
      <c r="W15" s="69">
        <f t="shared" si="0"/>
        <v>5.1270666073051689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1.3285088356378453E-2</v>
      </c>
      <c r="C16" s="72">
        <f>IF(RES_hh_tes!C16=0,0,1000*11630*RES_hh_tes!C16/RES_hh_num!C$3)</f>
        <v>1.7490776719879926E-2</v>
      </c>
      <c r="D16" s="72">
        <f>IF(RES_hh_tes!D16=0,0,1000*11630*RES_hh_tes!D16/RES_hh_num!D$3)</f>
        <v>2.4179468982006805E-2</v>
      </c>
      <c r="E16" s="72">
        <f>IF(RES_hh_tes!E16=0,0,1000*11630*RES_hh_tes!E16/RES_hh_num!E$3)</f>
        <v>3.4042114582512925E-2</v>
      </c>
      <c r="F16" s="72">
        <f>IF(RES_hh_tes!F16=0,0,1000*11630*RES_hh_tes!F16/RES_hh_num!F$3)</f>
        <v>5.159342977751491E-2</v>
      </c>
      <c r="G16" s="72">
        <f>IF(RES_hh_tes!G16=0,0,1000*11630*RES_hh_tes!G16/RES_hh_num!G$3)</f>
        <v>8.2831499241023093E-2</v>
      </c>
      <c r="H16" s="72">
        <f>IF(RES_hh_tes!H16=0,0,1000*11630*RES_hh_tes!H16/RES_hh_num!H$3)</f>
        <v>0.30199803744313186</v>
      </c>
      <c r="I16" s="72">
        <f>IF(RES_hh_tes!I16=0,0,1000*11630*RES_hh_tes!I16/RES_hh_num!I$3)</f>
        <v>0.36144008569702712</v>
      </c>
      <c r="J16" s="72">
        <f>IF(RES_hh_tes!J16=0,0,1000*11630*RES_hh_tes!J16/RES_hh_num!J$3)</f>
        <v>0.51325836072615239</v>
      </c>
      <c r="K16" s="72">
        <f>IF(RES_hh_tes!K16=0,0,1000*11630*RES_hh_tes!K16/RES_hh_num!K$3)</f>
        <v>0.64080131811825602</v>
      </c>
      <c r="L16" s="72">
        <f>IF(RES_hh_tes!L16=0,0,1000*11630*RES_hh_tes!L16/RES_hh_num!L$3)</f>
        <v>1.8262242451798012</v>
      </c>
      <c r="M16" s="72">
        <f>IF(RES_hh_tes!M16=0,0,1000*11630*RES_hh_tes!M16/RES_hh_num!M$3)</f>
        <v>1.0492288944204642</v>
      </c>
      <c r="N16" s="72">
        <f>IF(RES_hh_tes!N16=0,0,1000*11630*RES_hh_tes!N16/RES_hh_num!N$3)</f>
        <v>1.2620291575236966</v>
      </c>
      <c r="O16" s="72">
        <f>IF(RES_hh_tes!O16=0,0,1000*11630*RES_hh_tes!O16/RES_hh_num!O$3)</f>
        <v>1.2775386854107247</v>
      </c>
      <c r="P16" s="72">
        <f>IF(RES_hh_tes!P16=0,0,1000*11630*RES_hh_tes!P16/RES_hh_num!P$3)</f>
        <v>1.9423969527543723</v>
      </c>
      <c r="Q16" s="72">
        <f>IF(RES_hh_tes!Q16=0,0,1000*11630*RES_hh_tes!Q16/RES_hh_num!Q$3)</f>
        <v>1.5961244200475329</v>
      </c>
      <c r="R16" s="72">
        <f>IF(RES_hh_tes!R16=0,0,1000*11630*RES_hh_tes!R16/RES_hh_num!R$3)</f>
        <v>1.8137037391811777</v>
      </c>
      <c r="S16" s="72">
        <f>IF(RES_hh_tes!S16=0,0,1000*11630*RES_hh_tes!S16/RES_hh_num!S$3)</f>
        <v>2.0077952990891781</v>
      </c>
      <c r="T16" s="72">
        <f>IF(RES_hh_tes!T16=0,0,1000*11630*RES_hh_tes!T16/RES_hh_num!T$3)</f>
        <v>2.9509980527450064</v>
      </c>
      <c r="U16" s="72">
        <f>IF(RES_hh_tes!U16=0,0,1000*11630*RES_hh_tes!U16/RES_hh_num!U$3)</f>
        <v>2.3425160044444664</v>
      </c>
      <c r="V16" s="72">
        <f>IF(RES_hh_tes!V16=0,0,1000*11630*RES_hh_tes!V16/RES_hh_num!V$3)</f>
        <v>2.6950492651940547</v>
      </c>
      <c r="W16" s="72">
        <f>IF(RES_hh_tes!W16=0,0,1000*11630*RES_hh_tes!W16/RES_hh_num!W$3)</f>
        <v>5.1270666073051689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1387.9087486732385</v>
      </c>
      <c r="C17" s="69">
        <f>IF(RES_hh_tes!C17=0,0,1000*11630*RES_hh_tes!C17/RES_hh_num!C17)</f>
        <v>1409.1022821296719</v>
      </c>
      <c r="D17" s="69">
        <f>IF(RES_hh_tes!D17=0,0,1000*11630*RES_hh_tes!D17/RES_hh_num!D17)</f>
        <v>1432.9476702895217</v>
      </c>
      <c r="E17" s="69">
        <f>IF(RES_hh_tes!E17=0,0,1000*11630*RES_hh_tes!E17/RES_hh_num!E17)</f>
        <v>1459.2751962385987</v>
      </c>
      <c r="F17" s="69">
        <f>IF(RES_hh_tes!F17=0,0,1000*11630*RES_hh_tes!F17/RES_hh_num!F17)</f>
        <v>1398.0686720405656</v>
      </c>
      <c r="G17" s="69">
        <f>IF(RES_hh_tes!G17=0,0,1000*11630*RES_hh_tes!G17/RES_hh_num!G17)</f>
        <v>1494.3346669624332</v>
      </c>
      <c r="H17" s="69">
        <f>IF(RES_hh_tes!H17=0,0,1000*11630*RES_hh_tes!H17/RES_hh_num!H17)</f>
        <v>1551.1964000084254</v>
      </c>
      <c r="I17" s="69">
        <f>IF(RES_hh_tes!I17=0,0,1000*11630*RES_hh_tes!I17/RES_hh_num!I17)</f>
        <v>1578.2286747860521</v>
      </c>
      <c r="J17" s="69">
        <f>IF(RES_hh_tes!J17=0,0,1000*11630*RES_hh_tes!J17/RES_hh_num!J17)</f>
        <v>1716.3329866753243</v>
      </c>
      <c r="K17" s="69">
        <f>IF(RES_hh_tes!K17=0,0,1000*11630*RES_hh_tes!K17/RES_hh_num!K17)</f>
        <v>1695.9612540434318</v>
      </c>
      <c r="L17" s="69">
        <f>IF(RES_hh_tes!L17=0,0,1000*11630*RES_hh_tes!L17/RES_hh_num!L17)</f>
        <v>1820.4907832602878</v>
      </c>
      <c r="M17" s="69">
        <f>IF(RES_hh_tes!M17=0,0,1000*11630*RES_hh_tes!M17/RES_hh_num!M17)</f>
        <v>1746.0354755290655</v>
      </c>
      <c r="N17" s="69">
        <f>IF(RES_hh_tes!N17=0,0,1000*11630*RES_hh_tes!N17/RES_hh_num!N17)</f>
        <v>1862.320396435776</v>
      </c>
      <c r="O17" s="69">
        <f>IF(RES_hh_tes!O17=0,0,1000*11630*RES_hh_tes!O17/RES_hh_num!O17)</f>
        <v>1823.5933807371948</v>
      </c>
      <c r="P17" s="69">
        <f>IF(RES_hh_tes!P17=0,0,1000*11630*RES_hh_tes!P17/RES_hh_num!P17)</f>
        <v>1733.7480949922765</v>
      </c>
      <c r="Q17" s="69">
        <f>IF(RES_hh_tes!Q17=0,0,1000*11630*RES_hh_tes!Q17/RES_hh_num!Q17)</f>
        <v>1727.5464944378934</v>
      </c>
      <c r="R17" s="69">
        <f>IF(RES_hh_tes!R17=0,0,1000*11630*RES_hh_tes!R17/RES_hh_num!R17)</f>
        <v>1868.8001074545123</v>
      </c>
      <c r="S17" s="69">
        <f>IF(RES_hh_tes!S17=0,0,1000*11630*RES_hh_tes!S17/RES_hh_num!S17)</f>
        <v>1781.059143340816</v>
      </c>
      <c r="T17" s="69">
        <f>IF(RES_hh_tes!T17=0,0,1000*11630*RES_hh_tes!T17/RES_hh_num!T17)</f>
        <v>1850.2773716665924</v>
      </c>
      <c r="U17" s="69">
        <f>IF(RES_hh_tes!U17=0,0,1000*11630*RES_hh_tes!U17/RES_hh_num!U17)</f>
        <v>1797.6074830694824</v>
      </c>
      <c r="V17" s="69">
        <f>IF(RES_hh_tes!V17=0,0,1000*11630*RES_hh_tes!V17/RES_hh_num!V17)</f>
        <v>1866.4482033302634</v>
      </c>
      <c r="W17" s="69">
        <f>IF(RES_hh_tes!W17=0,0,1000*11630*RES_hh_tes!W17/RES_hh_num!W17)</f>
        <v>2076.6199493330814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869.57677973786997</v>
      </c>
      <c r="C18" s="72">
        <f>IF(RES_hh_tes!C18=0,0,1000*11630*RES_hh_tes!C18/RES_hh_num!C18)</f>
        <v>2024.930426139854</v>
      </c>
      <c r="D18" s="72">
        <f>IF(RES_hh_tes!D18=0,0,1000*11630*RES_hh_tes!D18/RES_hh_num!D18)</f>
        <v>1367.0716120939114</v>
      </c>
      <c r="E18" s="72">
        <f>IF(RES_hh_tes!E18=0,0,1000*11630*RES_hh_tes!E18/RES_hh_num!E18)</f>
        <v>1289.1106672394799</v>
      </c>
      <c r="F18" s="72">
        <f>IF(RES_hh_tes!F18=0,0,1000*11630*RES_hh_tes!F18/RES_hh_num!F18)</f>
        <v>1368.8777697297819</v>
      </c>
      <c r="G18" s="72">
        <f>IF(RES_hh_tes!G18=0,0,1000*11630*RES_hh_tes!G18/RES_hh_num!G18)</f>
        <v>1660.0009952427231</v>
      </c>
      <c r="H18" s="72">
        <f>IF(RES_hh_tes!H18=0,0,1000*11630*RES_hh_tes!H18/RES_hh_num!H18)</f>
        <v>1500.769377635557</v>
      </c>
      <c r="I18" s="72">
        <f>IF(RES_hh_tes!I18=0,0,1000*11630*RES_hh_tes!I18/RES_hh_num!I18)</f>
        <v>1590.9319539763319</v>
      </c>
      <c r="J18" s="72">
        <f>IF(RES_hh_tes!J18=0,0,1000*11630*RES_hh_tes!J18/RES_hh_num!J18)</f>
        <v>1642.850224528667</v>
      </c>
      <c r="K18" s="72">
        <f>IF(RES_hh_tes!K18=0,0,1000*11630*RES_hh_tes!K18/RES_hh_num!K18)</f>
        <v>1604.7740611478816</v>
      </c>
      <c r="L18" s="72">
        <f>IF(RES_hh_tes!L18=0,0,1000*11630*RES_hh_tes!L18/RES_hh_num!L18)</f>
        <v>2275.8803760729688</v>
      </c>
      <c r="M18" s="72">
        <f>IF(RES_hh_tes!M18=0,0,1000*11630*RES_hh_tes!M18/RES_hh_num!M18)</f>
        <v>1846.7953434036615</v>
      </c>
      <c r="N18" s="72">
        <f>IF(RES_hh_tes!N18=0,0,1000*11630*RES_hh_tes!N18/RES_hh_num!N18)</f>
        <v>1522.0904269875271</v>
      </c>
      <c r="O18" s="72">
        <f>IF(RES_hh_tes!O18=0,0,1000*11630*RES_hh_tes!O18/RES_hh_num!O18)</f>
        <v>1700.6242704042033</v>
      </c>
      <c r="P18" s="72">
        <f>IF(RES_hh_tes!P18=0,0,1000*11630*RES_hh_tes!P18/RES_hh_num!P18)</f>
        <v>1732.8175548740708</v>
      </c>
      <c r="Q18" s="72">
        <f>IF(RES_hh_tes!Q18=0,0,1000*11630*RES_hh_tes!Q18/RES_hh_num!Q18)</f>
        <v>1803.1930020781322</v>
      </c>
      <c r="R18" s="72">
        <f>IF(RES_hh_tes!R18=0,0,1000*11630*RES_hh_tes!R18/RES_hh_num!R18)</f>
        <v>2094.9423151892315</v>
      </c>
      <c r="S18" s="72">
        <f>IF(RES_hh_tes!S18=0,0,1000*11630*RES_hh_tes!S18/RES_hh_num!S18)</f>
        <v>1755.4185763416085</v>
      </c>
      <c r="T18" s="72">
        <f>IF(RES_hh_tes!T18=0,0,1000*11630*RES_hh_tes!T18/RES_hh_num!T18)</f>
        <v>1736.8351372758434</v>
      </c>
      <c r="U18" s="72">
        <f>IF(RES_hh_tes!U18=0,0,1000*11630*RES_hh_tes!U18/RES_hh_num!U18)</f>
        <v>1846.6392636976891</v>
      </c>
      <c r="V18" s="72">
        <f>IF(RES_hh_tes!V18=0,0,1000*11630*RES_hh_tes!V18/RES_hh_num!V18)</f>
        <v>1247.3147815855298</v>
      </c>
      <c r="W18" s="72">
        <f>IF(RES_hh_tes!W18=0,0,1000*11630*RES_hh_tes!W18/RES_hh_num!W18)</f>
        <v>1963.5987517727019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1507.4465465877295</v>
      </c>
      <c r="C19" s="72">
        <f>IF(RES_hh_tes!C19=0,0,1000*11630*RES_hh_tes!C19/RES_hh_num!C19)</f>
        <v>1316.206304878775</v>
      </c>
      <c r="D19" s="72">
        <f>IF(RES_hh_tes!D19=0,0,1000*11630*RES_hh_tes!D19/RES_hh_num!D19)</f>
        <v>1328.2966424611197</v>
      </c>
      <c r="E19" s="72">
        <f>IF(RES_hh_tes!E19=0,0,1000*11630*RES_hh_tes!E19/RES_hh_num!E19)</f>
        <v>1415.4361088098497</v>
      </c>
      <c r="F19" s="72">
        <f>IF(RES_hh_tes!F19=0,0,1000*11630*RES_hh_tes!F19/RES_hh_num!F19)</f>
        <v>1418.2153624345387</v>
      </c>
      <c r="G19" s="72">
        <f>IF(RES_hh_tes!G19=0,0,1000*11630*RES_hh_tes!G19/RES_hh_num!G19)</f>
        <v>1544.6515694301336</v>
      </c>
      <c r="H19" s="72">
        <f>IF(RES_hh_tes!H19=0,0,1000*11630*RES_hh_tes!H19/RES_hh_num!H19)</f>
        <v>1650.9665662830228</v>
      </c>
      <c r="I19" s="72">
        <f>IF(RES_hh_tes!I19=0,0,1000*11630*RES_hh_tes!I19/RES_hh_num!I19)</f>
        <v>1569.90063735631</v>
      </c>
      <c r="J19" s="72">
        <f>IF(RES_hh_tes!J19=0,0,1000*11630*RES_hh_tes!J19/RES_hh_num!J19)</f>
        <v>1737.561894925032</v>
      </c>
      <c r="K19" s="72">
        <f>IF(RES_hh_tes!K19=0,0,1000*11630*RES_hh_tes!K19/RES_hh_num!K19)</f>
        <v>1712.040397832222</v>
      </c>
      <c r="L19" s="72">
        <f>IF(RES_hh_tes!L19=0,0,1000*11630*RES_hh_tes!L19/RES_hh_num!L19)</f>
        <v>1372.2498399952688</v>
      </c>
      <c r="M19" s="72">
        <f>IF(RES_hh_tes!M19=0,0,1000*11630*RES_hh_tes!M19/RES_hh_num!M19)</f>
        <v>1736.0042158354372</v>
      </c>
      <c r="N19" s="72">
        <f>IF(RES_hh_tes!N19=0,0,1000*11630*RES_hh_tes!N19/RES_hh_num!N19)</f>
        <v>1786.4391769737215</v>
      </c>
      <c r="O19" s="72">
        <f>IF(RES_hh_tes!O19=0,0,1000*11630*RES_hh_tes!O19/RES_hh_num!O19)</f>
        <v>1792.3484665370806</v>
      </c>
      <c r="P19" s="72">
        <f>IF(RES_hh_tes!P19=0,0,1000*11630*RES_hh_tes!P19/RES_hh_num!P19)</f>
        <v>1980.6145354452642</v>
      </c>
      <c r="Q19" s="72">
        <f>IF(RES_hh_tes!Q19=0,0,1000*11630*RES_hh_tes!Q19/RES_hh_num!Q19)</f>
        <v>1641.265032936315</v>
      </c>
      <c r="R19" s="72">
        <f>IF(RES_hh_tes!R19=0,0,1000*11630*RES_hh_tes!R19/RES_hh_num!R19)</f>
        <v>1753.9819368702092</v>
      </c>
      <c r="S19" s="72">
        <f>IF(RES_hh_tes!S19=0,0,1000*11630*RES_hh_tes!S19/RES_hh_num!S19)</f>
        <v>1920.730716358544</v>
      </c>
      <c r="T19" s="72">
        <f>IF(RES_hh_tes!T19=0,0,1000*11630*RES_hh_tes!T19/RES_hh_num!T19)</f>
        <v>1794.3714397711451</v>
      </c>
      <c r="U19" s="72">
        <f>IF(RES_hh_tes!U19=0,0,1000*11630*RES_hh_tes!U19/RES_hh_num!U19)</f>
        <v>1731.5233316723279</v>
      </c>
      <c r="V19" s="72">
        <f>IF(RES_hh_tes!V19=0,0,1000*11630*RES_hh_tes!V19/RES_hh_num!V19)</f>
        <v>1925.1057221517717</v>
      </c>
      <c r="W19" s="72">
        <f>IF(RES_hh_tes!W19=0,0,1000*11630*RES_hh_tes!W19/RES_hh_num!W19)</f>
        <v>2076.8087119994557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1358.8886081543319</v>
      </c>
      <c r="C20" s="72">
        <f>IF(RES_hh_tes!C20=0,0,1000*11630*RES_hh_tes!C20/RES_hh_num!C20)</f>
        <v>1428.2244819243738</v>
      </c>
      <c r="D20" s="72">
        <f>IF(RES_hh_tes!D20=0,0,1000*11630*RES_hh_tes!D20/RES_hh_num!D20)</f>
        <v>1520.442079099246</v>
      </c>
      <c r="E20" s="72">
        <f>IF(RES_hh_tes!E20=0,0,1000*11630*RES_hh_tes!E20/RES_hh_num!E20)</f>
        <v>1312.4383323264547</v>
      </c>
      <c r="F20" s="72">
        <f>IF(RES_hh_tes!F20=0,0,1000*11630*RES_hh_tes!F20/RES_hh_num!F20)</f>
        <v>1242.0717038195892</v>
      </c>
      <c r="G20" s="72">
        <f>IF(RES_hh_tes!G20=0,0,1000*11630*RES_hh_tes!G20/RES_hh_num!G20)</f>
        <v>1543.4625480562461</v>
      </c>
      <c r="H20" s="72">
        <f>IF(RES_hh_tes!H20=0,0,1000*11630*RES_hh_tes!H20/RES_hh_num!H20)</f>
        <v>1629.7818568999319</v>
      </c>
      <c r="I20" s="72">
        <f>IF(RES_hh_tes!I20=0,0,1000*11630*RES_hh_tes!I20/RES_hh_num!I20)</f>
        <v>1346.694563729885</v>
      </c>
      <c r="J20" s="72">
        <f>IF(RES_hh_tes!J20=0,0,1000*11630*RES_hh_tes!J20/RES_hh_num!J20)</f>
        <v>1143.9835447197338</v>
      </c>
      <c r="K20" s="72">
        <f>IF(RES_hh_tes!K20=0,0,1000*11630*RES_hh_tes!K20/RES_hh_num!K20)</f>
        <v>1891.7738417865985</v>
      </c>
      <c r="L20" s="72">
        <f>IF(RES_hh_tes!L20=0,0,1000*11630*RES_hh_tes!L20/RES_hh_num!L20)</f>
        <v>2035.9181878432009</v>
      </c>
      <c r="M20" s="72">
        <f>IF(RES_hh_tes!M20=0,0,1000*11630*RES_hh_tes!M20/RES_hh_num!M20)</f>
        <v>1833.4474527443356</v>
      </c>
      <c r="N20" s="72">
        <f>IF(RES_hh_tes!N20=0,0,1000*11630*RES_hh_tes!N20/RES_hh_num!N20)</f>
        <v>1790.8632885328875</v>
      </c>
      <c r="O20" s="72">
        <f>IF(RES_hh_tes!O20=0,0,1000*11630*RES_hh_tes!O20/RES_hh_num!O20)</f>
        <v>1817.3775420998284</v>
      </c>
      <c r="P20" s="72">
        <f>IF(RES_hh_tes!P20=0,0,1000*11630*RES_hh_tes!P20/RES_hh_num!P20)</f>
        <v>1722.9920490820477</v>
      </c>
      <c r="Q20" s="72">
        <f>IF(RES_hh_tes!Q20=0,0,1000*11630*RES_hh_tes!Q20/RES_hh_num!Q20)</f>
        <v>1746.3285626357206</v>
      </c>
      <c r="R20" s="72">
        <f>IF(RES_hh_tes!R20=0,0,1000*11630*RES_hh_tes!R20/RES_hh_num!R20)</f>
        <v>1845.7391052498056</v>
      </c>
      <c r="S20" s="72">
        <f>IF(RES_hh_tes!S20=0,0,1000*11630*RES_hh_tes!S20/RES_hh_num!S20)</f>
        <v>1772.3077700110609</v>
      </c>
      <c r="T20" s="72">
        <f>IF(RES_hh_tes!T20=0,0,1000*11630*RES_hh_tes!T20/RES_hh_num!T20)</f>
        <v>1862.0401714251138</v>
      </c>
      <c r="U20" s="72">
        <f>IF(RES_hh_tes!U20=0,0,1000*11630*RES_hh_tes!U20/RES_hh_num!U20)</f>
        <v>1865.6646205094924</v>
      </c>
      <c r="V20" s="72">
        <f>IF(RES_hh_tes!V20=0,0,1000*11630*RES_hh_tes!V20/RES_hh_num!V20)</f>
        <v>2009.8264429164387</v>
      </c>
      <c r="W20" s="72">
        <f>IF(RES_hh_tes!W20=0,0,1000*11630*RES_hh_tes!W20/RES_hh_num!W20)</f>
        <v>1998.3764836598641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1368.9335882987696</v>
      </c>
      <c r="C21" s="72">
        <f>IF(RES_hh_tes!C21=0,0,1000*11630*RES_hh_tes!C21/RES_hh_num!C21)</f>
        <v>1380.8801033989241</v>
      </c>
      <c r="D21" s="72">
        <f>IF(RES_hh_tes!D21=0,0,1000*11630*RES_hh_tes!D21/RES_hh_num!D21)</f>
        <v>1428.8466025074988</v>
      </c>
      <c r="E21" s="72">
        <f>IF(RES_hh_tes!E21=0,0,1000*11630*RES_hh_tes!E21/RES_hh_num!E21)</f>
        <v>1443.7482322116994</v>
      </c>
      <c r="F21" s="72">
        <f>IF(RES_hh_tes!F21=0,0,1000*11630*RES_hh_tes!F21/RES_hh_num!F21)</f>
        <v>1431.8846071505689</v>
      </c>
      <c r="G21" s="72">
        <f>IF(RES_hh_tes!G21=0,0,1000*11630*RES_hh_tes!G21/RES_hh_num!G21)</f>
        <v>1500.4906986562687</v>
      </c>
      <c r="H21" s="72">
        <f>IF(RES_hh_tes!H21=0,0,1000*11630*RES_hh_tes!H21/RES_hh_num!H21)</f>
        <v>1534.4829801555511</v>
      </c>
      <c r="I21" s="72">
        <f>IF(RES_hh_tes!I21=0,0,1000*11630*RES_hh_tes!I21/RES_hh_num!I21)</f>
        <v>1619.3704504843943</v>
      </c>
      <c r="J21" s="72">
        <f>IF(RES_hh_tes!J21=0,0,1000*11630*RES_hh_tes!J21/RES_hh_num!J21)</f>
        <v>1776.8831630282077</v>
      </c>
      <c r="K21" s="72">
        <f>IF(RES_hh_tes!K21=0,0,1000*11630*RES_hh_tes!K21/RES_hh_num!K21)</f>
        <v>1530.531801718829</v>
      </c>
      <c r="L21" s="72">
        <f>IF(RES_hh_tes!L21=0,0,1000*11630*RES_hh_tes!L21/RES_hh_num!L21)</f>
        <v>1912.1307998223554</v>
      </c>
      <c r="M21" s="72">
        <f>IF(RES_hh_tes!M21=0,0,1000*11630*RES_hh_tes!M21/RES_hh_num!M21)</f>
        <v>1788.4920615836543</v>
      </c>
      <c r="N21" s="72">
        <f>IF(RES_hh_tes!N21=0,0,1000*11630*RES_hh_tes!N21/RES_hh_num!N21)</f>
        <v>1809.0980235840209</v>
      </c>
      <c r="O21" s="72">
        <f>IF(RES_hh_tes!O21=0,0,1000*11630*RES_hh_tes!O21/RES_hh_num!O21)</f>
        <v>1797.9322892420807</v>
      </c>
      <c r="P21" s="72">
        <f>IF(RES_hh_tes!P21=0,0,1000*11630*RES_hh_tes!P21/RES_hh_num!P21)</f>
        <v>1708.8642175994501</v>
      </c>
      <c r="Q21" s="72">
        <f>IF(RES_hh_tes!Q21=0,0,1000*11630*RES_hh_tes!Q21/RES_hh_num!Q21)</f>
        <v>1740.0153225246781</v>
      </c>
      <c r="R21" s="72">
        <f>IF(RES_hh_tes!R21=0,0,1000*11630*RES_hh_tes!R21/RES_hh_num!R21)</f>
        <v>1874.2479476566634</v>
      </c>
      <c r="S21" s="72">
        <f>IF(RES_hh_tes!S21=0,0,1000*11630*RES_hh_tes!S21/RES_hh_num!S21)</f>
        <v>1780.1794869442024</v>
      </c>
      <c r="T21" s="72">
        <f>IF(RES_hh_tes!T21=0,0,1000*11630*RES_hh_tes!T21/RES_hh_num!T21)</f>
        <v>1894.8015216134122</v>
      </c>
      <c r="U21" s="72">
        <f>IF(RES_hh_tes!U21=0,0,1000*11630*RES_hh_tes!U21/RES_hh_num!U21)</f>
        <v>1780.6395969282553</v>
      </c>
      <c r="V21" s="72">
        <f>IF(RES_hh_tes!V21=0,0,1000*11630*RES_hh_tes!V21/RES_hh_num!V21)</f>
        <v>1896.957291798919</v>
      </c>
      <c r="W21" s="72">
        <f>IF(RES_hh_tes!W21=0,0,1000*11630*RES_hh_tes!W21/RES_hh_num!W21)</f>
        <v>2051.3501500383404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1391.3928896227853</v>
      </c>
      <c r="C22" s="72">
        <f>IF(RES_hh_tes!C22=0,0,1000*11630*RES_hh_tes!C22/RES_hh_num!C22)</f>
        <v>1419.1160636561774</v>
      </c>
      <c r="D22" s="72">
        <f>IF(RES_hh_tes!D22=0,0,1000*11630*RES_hh_tes!D22/RES_hh_num!D22)</f>
        <v>1419.3829816390778</v>
      </c>
      <c r="E22" s="72">
        <f>IF(RES_hh_tes!E22=0,0,1000*11630*RES_hh_tes!E22/RES_hh_num!E22)</f>
        <v>1432.9435441144046</v>
      </c>
      <c r="F22" s="72">
        <f>IF(RES_hh_tes!F22=0,0,1000*11630*RES_hh_tes!F22/RES_hh_num!F22)</f>
        <v>1441.0098155393612</v>
      </c>
      <c r="G22" s="72">
        <f>IF(RES_hh_tes!G22=0,0,1000*11630*RES_hh_tes!G22/RES_hh_num!G22)</f>
        <v>1543.4037922887533</v>
      </c>
      <c r="H22" s="72">
        <f>IF(RES_hh_tes!H22=0,0,1000*11630*RES_hh_tes!H22/RES_hh_num!H22)</f>
        <v>1519.9440274580454</v>
      </c>
      <c r="I22" s="72">
        <f>IF(RES_hh_tes!I22=0,0,1000*11630*RES_hh_tes!I22/RES_hh_num!I22)</f>
        <v>1517.998543089531</v>
      </c>
      <c r="J22" s="72">
        <f>IF(RES_hh_tes!J22=0,0,1000*11630*RES_hh_tes!J22/RES_hh_num!J22)</f>
        <v>1468.5561394972108</v>
      </c>
      <c r="K22" s="72">
        <f>IF(RES_hh_tes!K22=0,0,1000*11630*RES_hh_tes!K22/RES_hh_num!K22)</f>
        <v>1717.3277954857945</v>
      </c>
      <c r="L22" s="72">
        <f>IF(RES_hh_tes!L22=0,0,1000*11630*RES_hh_tes!L22/RES_hh_num!L22)</f>
        <v>1691.0231936956893</v>
      </c>
      <c r="M22" s="72">
        <f>IF(RES_hh_tes!M22=0,0,1000*11630*RES_hh_tes!M22/RES_hh_num!M22)</f>
        <v>1790.0280695451272</v>
      </c>
      <c r="N22" s="72">
        <f>IF(RES_hh_tes!N22=0,0,1000*11630*RES_hh_tes!N22/RES_hh_num!N22)</f>
        <v>1986.7879085233951</v>
      </c>
      <c r="O22" s="72">
        <f>IF(RES_hh_tes!O22=0,0,1000*11630*RES_hh_tes!O22/RES_hh_num!O22)</f>
        <v>1804.0170934137766</v>
      </c>
      <c r="P22" s="72">
        <f>IF(RES_hh_tes!P22=0,0,1000*11630*RES_hh_tes!P22/RES_hh_num!P22)</f>
        <v>1853.7471431716276</v>
      </c>
      <c r="Q22" s="72">
        <f>IF(RES_hh_tes!Q22=0,0,1000*11630*RES_hh_tes!Q22/RES_hh_num!Q22)</f>
        <v>1579.4496624276862</v>
      </c>
      <c r="R22" s="72">
        <f>IF(RES_hh_tes!R22=0,0,1000*11630*RES_hh_tes!R22/RES_hh_num!R22)</f>
        <v>1615.1714366664282</v>
      </c>
      <c r="S22" s="72">
        <f>IF(RES_hh_tes!S22=0,0,1000*11630*RES_hh_tes!S22/RES_hh_num!S22)</f>
        <v>1836.0565280308804</v>
      </c>
      <c r="T22" s="72">
        <f>IF(RES_hh_tes!T22=0,0,1000*11630*RES_hh_tes!T22/RES_hh_num!T22)</f>
        <v>1933.8300074252265</v>
      </c>
      <c r="U22" s="72">
        <f>IF(RES_hh_tes!U22=0,0,1000*11630*RES_hh_tes!U22/RES_hh_num!U22)</f>
        <v>1890.5064334173665</v>
      </c>
      <c r="V22" s="72">
        <f>IF(RES_hh_tes!V22=0,0,1000*11630*RES_hh_tes!V22/RES_hh_num!V22)</f>
        <v>1830.1393514781255</v>
      </c>
      <c r="W22" s="72">
        <f>IF(RES_hh_tes!W22=0,0,1000*11630*RES_hh_tes!W22/RES_hh_num!W22)</f>
        <v>2024.8678556705474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1403.7852186340292</v>
      </c>
      <c r="C24" s="72">
        <f>IF(RES_hh_tes!C24=0,0,1000*11630*RES_hh_tes!C24/RES_hh_num!C24)</f>
        <v>1396.707689605073</v>
      </c>
      <c r="D24" s="72">
        <f>IF(RES_hh_tes!D24=0,0,1000*11630*RES_hh_tes!D24/RES_hh_num!D24)</f>
        <v>1453.1072935768273</v>
      </c>
      <c r="E24" s="72">
        <f>IF(RES_hh_tes!E24=0,0,1000*11630*RES_hh_tes!E24/RES_hh_num!E24)</f>
        <v>1477.9726230890287</v>
      </c>
      <c r="F24" s="72">
        <f>IF(RES_hh_tes!F24=0,0,1000*11630*RES_hh_tes!F24/RES_hh_num!F24)</f>
        <v>1368.2691230770995</v>
      </c>
      <c r="G24" s="72">
        <f>IF(RES_hh_tes!G24=0,0,1000*11630*RES_hh_tes!G24/RES_hh_num!G24)</f>
        <v>1472.0602886949589</v>
      </c>
      <c r="H24" s="72">
        <f>IF(RES_hh_tes!H24=0,0,1000*11630*RES_hh_tes!H24/RES_hh_num!H24)</f>
        <v>1565.5909644291619</v>
      </c>
      <c r="I24" s="72">
        <f>IF(RES_hh_tes!I24=0,0,1000*11630*RES_hh_tes!I24/RES_hh_num!I24)</f>
        <v>1615.5596740896997</v>
      </c>
      <c r="J24" s="72">
        <f>IF(RES_hh_tes!J24=0,0,1000*11630*RES_hh_tes!J24/RES_hh_num!J24)</f>
        <v>1709.2843959084464</v>
      </c>
      <c r="K24" s="72">
        <f>IF(RES_hh_tes!K24=0,0,1000*11630*RES_hh_tes!K24/RES_hh_num!K24)</f>
        <v>1581.4685520243881</v>
      </c>
      <c r="L24" s="72">
        <f>IF(RES_hh_tes!L24=0,0,1000*11630*RES_hh_tes!L24/RES_hh_num!L24)</f>
        <v>1880.2255280287748</v>
      </c>
      <c r="M24" s="72">
        <f>IF(RES_hh_tes!M24=0,0,1000*11630*RES_hh_tes!M24/RES_hh_num!M24)</f>
        <v>1747.921525403952</v>
      </c>
      <c r="N24" s="72">
        <f>IF(RES_hh_tes!N24=0,0,1000*11630*RES_hh_tes!N24/RES_hh_num!N24)</f>
        <v>1839.0485747310831</v>
      </c>
      <c r="O24" s="72">
        <f>IF(RES_hh_tes!O24=0,0,1000*11630*RES_hh_tes!O24/RES_hh_num!O24)</f>
        <v>1838.0464177933225</v>
      </c>
      <c r="P24" s="72">
        <f>IF(RES_hh_tes!P24=0,0,1000*11630*RES_hh_tes!P24/RES_hh_num!P24)</f>
        <v>1664.4273513450678</v>
      </c>
      <c r="Q24" s="72">
        <f>IF(RES_hh_tes!Q24=0,0,1000*11630*RES_hh_tes!Q24/RES_hh_num!Q24)</f>
        <v>1765.8479498016277</v>
      </c>
      <c r="R24" s="72">
        <f>IF(RES_hh_tes!R24=0,0,1000*11630*RES_hh_tes!R24/RES_hh_num!R24)</f>
        <v>1972.9804310279355</v>
      </c>
      <c r="S24" s="72">
        <f>IF(RES_hh_tes!S24=0,0,1000*11630*RES_hh_tes!S24/RES_hh_num!S24)</f>
        <v>1780.0996526927227</v>
      </c>
      <c r="T24" s="72">
        <f>IF(RES_hh_tes!T24=0,0,1000*11630*RES_hh_tes!T24/RES_hh_num!T24)</f>
        <v>1793.5293572591474</v>
      </c>
      <c r="U24" s="72">
        <f>IF(RES_hh_tes!U24=0,0,1000*11630*RES_hh_tes!U24/RES_hh_num!U24)</f>
        <v>1754.9841042703667</v>
      </c>
      <c r="V24" s="72">
        <f>IF(RES_hh_tes!V24=0,0,1000*11630*RES_hh_tes!V24/RES_hh_num!V24)</f>
        <v>1842.1327905655269</v>
      </c>
      <c r="W24" s="72">
        <f>IF(RES_hh_tes!W24=0,0,1000*11630*RES_hh_tes!W24/RES_hh_num!W24)</f>
        <v>2137.1704237478698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1348.1052759597167</v>
      </c>
      <c r="C25" s="74">
        <f>IF(RES_hh_tes!C25=0,0,1000*11630*RES_hh_tes!C25/RES_hh_num!C25)</f>
        <v>1350.2120929779562</v>
      </c>
      <c r="D25" s="74">
        <f>IF(RES_hh_tes!D25=0,0,1000*11630*RES_hh_tes!D25/RES_hh_num!D25)</f>
        <v>1400.058822051551</v>
      </c>
      <c r="E25" s="74">
        <f>IF(RES_hh_tes!E25=0,0,1000*11630*RES_hh_tes!E25/RES_hh_num!E25)</f>
        <v>1519.6440961493847</v>
      </c>
      <c r="F25" s="74">
        <f>IF(RES_hh_tes!F25=0,0,1000*11630*RES_hh_tes!F25/RES_hh_num!F25)</f>
        <v>1352.1390683145785</v>
      </c>
      <c r="G25" s="74">
        <f>IF(RES_hh_tes!G25=0,0,1000*11630*RES_hh_tes!G25/RES_hh_num!G25)</f>
        <v>1401.3978217559622</v>
      </c>
      <c r="H25" s="74">
        <f>IF(RES_hh_tes!H25=0,0,1000*11630*RES_hh_tes!H25/RES_hh_num!H25)</f>
        <v>1590.4263519444833</v>
      </c>
      <c r="I25" s="74">
        <f>IF(RES_hh_tes!I25=0,0,1000*11630*RES_hh_tes!I25/RES_hh_num!I25)</f>
        <v>1609.4269579372719</v>
      </c>
      <c r="J25" s="74">
        <f>IF(RES_hh_tes!J25=0,0,1000*11630*RES_hh_tes!J25/RES_hh_num!J25)</f>
        <v>2217.6247412489288</v>
      </c>
      <c r="K25" s="74">
        <f>IF(RES_hh_tes!K25=0,0,1000*11630*RES_hh_tes!K25/RES_hh_num!K25)</f>
        <v>1949.3218522893619</v>
      </c>
      <c r="L25" s="74">
        <f>IF(RES_hh_tes!L25=0,0,1000*11630*RES_hh_tes!L25/RES_hh_num!L25)</f>
        <v>1871.8167131089956</v>
      </c>
      <c r="M25" s="74">
        <f>IF(RES_hh_tes!M25=0,0,1000*11630*RES_hh_tes!M25/RES_hh_num!M25)</f>
        <v>1587.7777965979221</v>
      </c>
      <c r="N25" s="74">
        <f>IF(RES_hh_tes!N25=0,0,1000*11630*RES_hh_tes!N25/RES_hh_num!N25)</f>
        <v>1655.4335576158924</v>
      </c>
      <c r="O25" s="74">
        <f>IF(RES_hh_tes!O25=0,0,1000*11630*RES_hh_tes!O25/RES_hh_num!O25)</f>
        <v>1862.9484787122001</v>
      </c>
      <c r="P25" s="74">
        <f>IF(RES_hh_tes!P25=0,0,1000*11630*RES_hh_tes!P25/RES_hh_num!P25)</f>
        <v>1621.9348281313216</v>
      </c>
      <c r="Q25" s="74">
        <f>IF(RES_hh_tes!Q25=0,0,1000*11630*RES_hh_tes!Q25/RES_hh_num!Q25)</f>
        <v>1997.4265423522063</v>
      </c>
      <c r="R25" s="74">
        <f>IF(RES_hh_tes!R25=0,0,1000*11630*RES_hh_tes!R25/RES_hh_num!R25)</f>
        <v>2215.5294236403324</v>
      </c>
      <c r="S25" s="74">
        <f>IF(RES_hh_tes!S25=0,0,1000*11630*RES_hh_tes!S25/RES_hh_num!S25)</f>
        <v>1639.1043524089489</v>
      </c>
      <c r="T25" s="74">
        <f>IF(RES_hh_tes!T25=0,0,1000*11630*RES_hh_tes!T25/RES_hh_num!T25)</f>
        <v>1762.366968283729</v>
      </c>
      <c r="U25" s="74">
        <f>IF(RES_hh_tes!U25=0,0,1000*11630*RES_hh_tes!U25/RES_hh_num!U25)</f>
        <v>1678.1817300784467</v>
      </c>
      <c r="V25" s="74">
        <f>IF(RES_hh_tes!V25=0,0,1000*11630*RES_hh_tes!V25/RES_hh_num!V25)</f>
        <v>1969.4815313353679</v>
      </c>
      <c r="W25" s="74">
        <f>IF(RES_hh_tes!W25=0,0,1000*11630*RES_hh_tes!W25/RES_hh_num!W25)</f>
        <v>2047.1641251305218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444.49500110409571</v>
      </c>
      <c r="C27" s="69">
        <f>IF(RES_hh_tes!C27=0,0,1000*11630*RES_hh_tes!C27/RES_hh_num!C27)</f>
        <v>447.66711686232355</v>
      </c>
      <c r="D27" s="69">
        <f>IF(RES_hh_tes!D27=0,0,1000*11630*RES_hh_tes!D27/RES_hh_num!D27)</f>
        <v>489.65452830455206</v>
      </c>
      <c r="E27" s="69">
        <f>IF(RES_hh_tes!E27=0,0,1000*11630*RES_hh_tes!E27/RES_hh_num!E27)</f>
        <v>526.8587411566474</v>
      </c>
      <c r="F27" s="69">
        <f>IF(RES_hh_tes!F27=0,0,1000*11630*RES_hh_tes!F27/RES_hh_num!F27)</f>
        <v>561.87834119136267</v>
      </c>
      <c r="G27" s="69">
        <f>IF(RES_hh_tes!G27=0,0,1000*11630*RES_hh_tes!G27/RES_hh_num!G27)</f>
        <v>557.39005636317211</v>
      </c>
      <c r="H27" s="69">
        <f>IF(RES_hh_tes!H27=0,0,1000*11630*RES_hh_tes!H27/RES_hh_num!H27)</f>
        <v>581.91279086783845</v>
      </c>
      <c r="I27" s="69">
        <f>IF(RES_hh_tes!I27=0,0,1000*11630*RES_hh_tes!I27/RES_hh_num!I27)</f>
        <v>554.29536211790241</v>
      </c>
      <c r="J27" s="69">
        <f>IF(RES_hh_tes!J27=0,0,1000*11630*RES_hh_tes!J27/RES_hh_num!J27)</f>
        <v>586.34510837427149</v>
      </c>
      <c r="K27" s="69">
        <f>IF(RES_hh_tes!K27=0,0,1000*11630*RES_hh_tes!K27/RES_hh_num!K27)</f>
        <v>580.43466036118548</v>
      </c>
      <c r="L27" s="69">
        <f>IF(RES_hh_tes!L27=0,0,1000*11630*RES_hh_tes!L27/RES_hh_num!L27)</f>
        <v>599.93780026455499</v>
      </c>
      <c r="M27" s="69">
        <f>IF(RES_hh_tes!M27=0,0,1000*11630*RES_hh_tes!M27/RES_hh_num!M27)</f>
        <v>562.1913180083319</v>
      </c>
      <c r="N27" s="69">
        <f>IF(RES_hh_tes!N27=0,0,1000*11630*RES_hh_tes!N27/RES_hh_num!N27)</f>
        <v>577.88296239232852</v>
      </c>
      <c r="O27" s="69">
        <f>IF(RES_hh_tes!O27=0,0,1000*11630*RES_hh_tes!O27/RES_hh_num!O27)</f>
        <v>554.17562659735086</v>
      </c>
      <c r="P27" s="69">
        <f>IF(RES_hh_tes!P27=0,0,1000*11630*RES_hh_tes!P27/RES_hh_num!P27)</f>
        <v>550.60928243334581</v>
      </c>
      <c r="Q27" s="69">
        <f>IF(RES_hh_tes!Q27=0,0,1000*11630*RES_hh_tes!Q27/RES_hh_num!Q27)</f>
        <v>496.21789193404896</v>
      </c>
      <c r="R27" s="69">
        <f>IF(RES_hh_tes!R27=0,0,1000*11630*RES_hh_tes!R27/RES_hh_num!R27)</f>
        <v>510.44083695766813</v>
      </c>
      <c r="S27" s="69">
        <f>IF(RES_hh_tes!S27=0,0,1000*11630*RES_hh_tes!S27/RES_hh_num!S27)</f>
        <v>488.98823676438514</v>
      </c>
      <c r="T27" s="69">
        <f>IF(RES_hh_tes!T27=0,0,1000*11630*RES_hh_tes!T27/RES_hh_num!T27)</f>
        <v>483.85806365081646</v>
      </c>
      <c r="U27" s="69">
        <f>IF(RES_hh_tes!U27=0,0,1000*11630*RES_hh_tes!U27/RES_hh_num!U27)</f>
        <v>455.24758061824991</v>
      </c>
      <c r="V27" s="69">
        <f>IF(RES_hh_tes!V27=0,0,1000*11630*RES_hh_tes!V27/RES_hh_num!V27)</f>
        <v>473.92962612959889</v>
      </c>
      <c r="W27" s="69">
        <f>IF(RES_hh_tes!W27=0,0,1000*11630*RES_hh_tes!W27/RES_hh_num!W27)</f>
        <v>489.19878436711122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262.10946993958373</v>
      </c>
      <c r="C28" s="72">
        <f>IF(RES_hh_tes!C28=0,0,1000*11630*RES_hh_tes!C28/RES_hh_num!C28)</f>
        <v>655.3688600701704</v>
      </c>
      <c r="D28" s="72">
        <f>IF(RES_hh_tes!D28=0,0,1000*11630*RES_hh_tes!D28/RES_hh_num!D28)</f>
        <v>495.18421810525564</v>
      </c>
      <c r="E28" s="72">
        <f>IF(RES_hh_tes!E28=0,0,1000*11630*RES_hh_tes!E28/RES_hh_num!E28)</f>
        <v>452.49155150077382</v>
      </c>
      <c r="F28" s="72">
        <f>IF(RES_hh_tes!F28=0,0,1000*11630*RES_hh_tes!F28/RES_hh_num!F28)</f>
        <v>514.35723036976617</v>
      </c>
      <c r="G28" s="72">
        <f>IF(RES_hh_tes!G28=0,0,1000*11630*RES_hh_tes!G28/RES_hh_num!G28)</f>
        <v>604.14362207575664</v>
      </c>
      <c r="H28" s="72">
        <f>IF(RES_hh_tes!H28=0,0,1000*11630*RES_hh_tes!H28/RES_hh_num!H28)</f>
        <v>546.30722405423569</v>
      </c>
      <c r="I28" s="72">
        <f>IF(RES_hh_tes!I28=0,0,1000*11630*RES_hh_tes!I28/RES_hh_num!I28)</f>
        <v>573.15771357296967</v>
      </c>
      <c r="J28" s="72">
        <f>IF(RES_hh_tes!J28=0,0,1000*11630*RES_hh_tes!J28/RES_hh_num!J28)</f>
        <v>555.59047135888602</v>
      </c>
      <c r="K28" s="72">
        <f>IF(RES_hh_tes!K28=0,0,1000*11630*RES_hh_tes!K28/RES_hh_num!K28)</f>
        <v>576.11690919364742</v>
      </c>
      <c r="L28" s="72">
        <f>IF(RES_hh_tes!L28=0,0,1000*11630*RES_hh_tes!L28/RES_hh_num!L28)</f>
        <v>931.80736950241885</v>
      </c>
      <c r="M28" s="72">
        <f>IF(RES_hh_tes!M28=0,0,1000*11630*RES_hh_tes!M28/RES_hh_num!M28)</f>
        <v>850.32074658038346</v>
      </c>
      <c r="N28" s="72">
        <f>IF(RES_hh_tes!N28=0,0,1000*11630*RES_hh_tes!N28/RES_hh_num!N28)</f>
        <v>558.67929132906136</v>
      </c>
      <c r="O28" s="72">
        <f>IF(RES_hh_tes!O28=0,0,1000*11630*RES_hh_tes!O28/RES_hh_num!O28)</f>
        <v>498.89864722846323</v>
      </c>
      <c r="P28" s="72">
        <f>IF(RES_hh_tes!P28=0,0,1000*11630*RES_hh_tes!P28/RES_hh_num!P28)</f>
        <v>545.0264987953633</v>
      </c>
      <c r="Q28" s="72">
        <f>IF(RES_hh_tes!Q28=0,0,1000*11630*RES_hh_tes!Q28/RES_hh_num!Q28)</f>
        <v>556.01217063678348</v>
      </c>
      <c r="R28" s="72">
        <f>IF(RES_hh_tes!R28=0,0,1000*11630*RES_hh_tes!R28/RES_hh_num!R28)</f>
        <v>585.01175795581867</v>
      </c>
      <c r="S28" s="72">
        <f>IF(RES_hh_tes!S28=0,0,1000*11630*RES_hh_tes!S28/RES_hh_num!S28)</f>
        <v>519.44791321263256</v>
      </c>
      <c r="T28" s="72">
        <f>IF(RES_hh_tes!T28=0,0,1000*11630*RES_hh_tes!T28/RES_hh_num!T28)</f>
        <v>474.07320903399932</v>
      </c>
      <c r="U28" s="72">
        <f>IF(RES_hh_tes!U28=0,0,1000*11630*RES_hh_tes!U28/RES_hh_num!U28)</f>
        <v>468.45117433516765</v>
      </c>
      <c r="V28" s="72">
        <f>IF(RES_hh_tes!V28=0,0,1000*11630*RES_hh_tes!V28/RES_hh_num!V28)</f>
        <v>393.21284195246886</v>
      </c>
      <c r="W28" s="72">
        <f>IF(RES_hh_tes!W28=0,0,1000*11630*RES_hh_tes!W28/RES_hh_num!W28)</f>
        <v>488.65011492720924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451.68509072020572</v>
      </c>
      <c r="C29" s="72">
        <f>IF(RES_hh_tes!C29=0,0,1000*11630*RES_hh_tes!C29/RES_hh_num!C29)</f>
        <v>450.35802812282515</v>
      </c>
      <c r="D29" s="72">
        <f>IF(RES_hh_tes!D29=0,0,1000*11630*RES_hh_tes!D29/RES_hh_num!D29)</f>
        <v>487.39800947954399</v>
      </c>
      <c r="E29" s="72">
        <f>IF(RES_hh_tes!E29=0,0,1000*11630*RES_hh_tes!E29/RES_hh_num!E29)</f>
        <v>510.54992604510539</v>
      </c>
      <c r="F29" s="72">
        <f>IF(RES_hh_tes!F29=0,0,1000*11630*RES_hh_tes!F29/RES_hh_num!F29)</f>
        <v>550.53433105291708</v>
      </c>
      <c r="G29" s="72">
        <f>IF(RES_hh_tes!G29=0,0,1000*11630*RES_hh_tes!G29/RES_hh_num!G29)</f>
        <v>575.86282066862282</v>
      </c>
      <c r="H29" s="72">
        <f>IF(RES_hh_tes!H29=0,0,1000*11630*RES_hh_tes!H29/RES_hh_num!H29)</f>
        <v>600.40006938459737</v>
      </c>
      <c r="I29" s="72">
        <f>IF(RES_hh_tes!I29=0,0,1000*11630*RES_hh_tes!I29/RES_hh_num!I29)</f>
        <v>552.28921746877279</v>
      </c>
      <c r="J29" s="72">
        <f>IF(RES_hh_tes!J29=0,0,1000*11630*RES_hh_tes!J29/RES_hh_num!J29)</f>
        <v>572.88813903048913</v>
      </c>
      <c r="K29" s="72">
        <f>IF(RES_hh_tes!K29=0,0,1000*11630*RES_hh_tes!K29/RES_hh_num!K29)</f>
        <v>533.7407297889747</v>
      </c>
      <c r="L29" s="72">
        <f>IF(RES_hh_tes!L29=0,0,1000*11630*RES_hh_tes!L29/RES_hh_num!L29)</f>
        <v>537.25369370118722</v>
      </c>
      <c r="M29" s="72">
        <f>IF(RES_hh_tes!M29=0,0,1000*11630*RES_hh_tes!M29/RES_hh_num!M29)</f>
        <v>559.11879263006927</v>
      </c>
      <c r="N29" s="72">
        <f>IF(RES_hh_tes!N29=0,0,1000*11630*RES_hh_tes!N29/RES_hh_num!N29)</f>
        <v>563.31865563038741</v>
      </c>
      <c r="O29" s="72">
        <f>IF(RES_hh_tes!O29=0,0,1000*11630*RES_hh_tes!O29/RES_hh_num!O29)</f>
        <v>550.54415253925856</v>
      </c>
      <c r="P29" s="72">
        <f>IF(RES_hh_tes!P29=0,0,1000*11630*RES_hh_tes!P29/RES_hh_num!P29)</f>
        <v>597.21342190601376</v>
      </c>
      <c r="Q29" s="72">
        <f>IF(RES_hh_tes!Q29=0,0,1000*11630*RES_hh_tes!Q29/RES_hh_num!Q29)</f>
        <v>478.42598581052414</v>
      </c>
      <c r="R29" s="72">
        <f>IF(RES_hh_tes!R29=0,0,1000*11630*RES_hh_tes!R29/RES_hh_num!R29)</f>
        <v>497.6870568841756</v>
      </c>
      <c r="S29" s="72">
        <f>IF(RES_hh_tes!S29=0,0,1000*11630*RES_hh_tes!S29/RES_hh_num!S29)</f>
        <v>567.70062475435782</v>
      </c>
      <c r="T29" s="72">
        <f>IF(RES_hh_tes!T29=0,0,1000*11630*RES_hh_tes!T29/RES_hh_num!T29)</f>
        <v>481.65336114367511</v>
      </c>
      <c r="U29" s="72">
        <f>IF(RES_hh_tes!U29=0,0,1000*11630*RES_hh_tes!U29/RES_hh_num!U29)</f>
        <v>451.28368594953992</v>
      </c>
      <c r="V29" s="72">
        <f>IF(RES_hh_tes!V29=0,0,1000*11630*RES_hh_tes!V29/RES_hh_num!V29)</f>
        <v>473.71767144985341</v>
      </c>
      <c r="W29" s="72">
        <f>IF(RES_hh_tes!W29=0,0,1000*11630*RES_hh_tes!W29/RES_hh_num!W29)</f>
        <v>492.59425282523694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435.10448846223352</v>
      </c>
      <c r="C30" s="72">
        <f>IF(RES_hh_tes!C30=0,0,1000*11630*RES_hh_tes!C30/RES_hh_num!C30)</f>
        <v>441.10503764121449</v>
      </c>
      <c r="D30" s="72">
        <f>IF(RES_hh_tes!D30=0,0,1000*11630*RES_hh_tes!D30/RES_hh_num!D30)</f>
        <v>495.25275848820269</v>
      </c>
      <c r="E30" s="72">
        <f>IF(RES_hh_tes!E30=0,0,1000*11630*RES_hh_tes!E30/RES_hh_num!E30)</f>
        <v>520.38779035070718</v>
      </c>
      <c r="F30" s="72">
        <f>IF(RES_hh_tes!F30=0,0,1000*11630*RES_hh_tes!F30/RES_hh_num!F30)</f>
        <v>565.80291102811452</v>
      </c>
      <c r="G30" s="72">
        <f>IF(RES_hh_tes!G30=0,0,1000*11630*RES_hh_tes!G30/RES_hh_num!G30)</f>
        <v>562.01982494711081</v>
      </c>
      <c r="H30" s="72">
        <f>IF(RES_hh_tes!H30=0,0,1000*11630*RES_hh_tes!H30/RES_hh_num!H30)</f>
        <v>576.81449965051502</v>
      </c>
      <c r="I30" s="72">
        <f>IF(RES_hh_tes!I30=0,0,1000*11630*RES_hh_tes!I30/RES_hh_num!I30)</f>
        <v>569.78136585023992</v>
      </c>
      <c r="J30" s="72">
        <f>IF(RES_hh_tes!J30=0,0,1000*11630*RES_hh_tes!J30/RES_hh_num!J30)</f>
        <v>603.0804755703889</v>
      </c>
      <c r="K30" s="72">
        <f>IF(RES_hh_tes!K30=0,0,1000*11630*RES_hh_tes!K30/RES_hh_num!K30)</f>
        <v>507.38322359935893</v>
      </c>
      <c r="L30" s="72">
        <f>IF(RES_hh_tes!L30=0,0,1000*11630*RES_hh_tes!L30/RES_hh_num!L30)</f>
        <v>674.24358668868263</v>
      </c>
      <c r="M30" s="72">
        <f>IF(RES_hh_tes!M30=0,0,1000*11630*RES_hh_tes!M30/RES_hh_num!M30)</f>
        <v>566.52098719073319</v>
      </c>
      <c r="N30" s="72">
        <f>IF(RES_hh_tes!N30=0,0,1000*11630*RES_hh_tes!N30/RES_hh_num!N30)</f>
        <v>555.55843279042006</v>
      </c>
      <c r="O30" s="72">
        <f>IF(RES_hh_tes!O30=0,0,1000*11630*RES_hh_tes!O30/RES_hh_num!O30)</f>
        <v>546.21713307098025</v>
      </c>
      <c r="P30" s="72">
        <f>IF(RES_hh_tes!P30=0,0,1000*11630*RES_hh_tes!P30/RES_hh_num!P30)</f>
        <v>541.98612896722318</v>
      </c>
      <c r="Q30" s="72">
        <f>IF(RES_hh_tes!Q30=0,0,1000*11630*RES_hh_tes!Q30/RES_hh_num!Q30)</f>
        <v>500.15350955160039</v>
      </c>
      <c r="R30" s="72">
        <f>IF(RES_hh_tes!R30=0,0,1000*11630*RES_hh_tes!R30/RES_hh_num!R30)</f>
        <v>512.17430234204323</v>
      </c>
      <c r="S30" s="72">
        <f>IF(RES_hh_tes!S30=0,0,1000*11630*RES_hh_tes!S30/RES_hh_num!S30)</f>
        <v>488.29875206727775</v>
      </c>
      <c r="T30" s="72">
        <f>IF(RES_hh_tes!T30=0,0,1000*11630*RES_hh_tes!T30/RES_hh_num!T30)</f>
        <v>496.12057207173223</v>
      </c>
      <c r="U30" s="72">
        <f>IF(RES_hh_tes!U30=0,0,1000*11630*RES_hh_tes!U30/RES_hh_num!U30)</f>
        <v>446.1935908628268</v>
      </c>
      <c r="V30" s="72">
        <f>IF(RES_hh_tes!V30=0,0,1000*11630*RES_hh_tes!V30/RES_hh_num!V30)</f>
        <v>481.74390178789724</v>
      </c>
      <c r="W30" s="72">
        <f>IF(RES_hh_tes!W30=0,0,1000*11630*RES_hh_tes!W30/RES_hh_num!W30)</f>
        <v>484.22609037560704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444.93407008611393</v>
      </c>
      <c r="C31" s="72">
        <f>IF(RES_hh_tes!C31=0,0,1000*11630*RES_hh_tes!C31/RES_hh_num!C31)</f>
        <v>445.8547952897793</v>
      </c>
      <c r="D31" s="72">
        <f>IF(RES_hh_tes!D31=0,0,1000*11630*RES_hh_tes!D31/RES_hh_num!D31)</f>
        <v>486.12302107779607</v>
      </c>
      <c r="E31" s="72">
        <f>IF(RES_hh_tes!E31=0,0,1000*11630*RES_hh_tes!E31/RES_hh_num!E31)</f>
        <v>532.29947105713586</v>
      </c>
      <c r="F31" s="72">
        <f>IF(RES_hh_tes!F31=0,0,1000*11630*RES_hh_tes!F31/RES_hh_num!F31)</f>
        <v>582.28185298220012</v>
      </c>
      <c r="G31" s="72">
        <f>IF(RES_hh_tes!G31=0,0,1000*11630*RES_hh_tes!G31/RES_hh_num!G31)</f>
        <v>552.43920905956952</v>
      </c>
      <c r="H31" s="72">
        <f>IF(RES_hh_tes!H31=0,0,1000*11630*RES_hh_tes!H31/RES_hh_num!H31)</f>
        <v>566.48008748499478</v>
      </c>
      <c r="I31" s="72">
        <f>IF(RES_hh_tes!I31=0,0,1000*11630*RES_hh_tes!I31/RES_hh_num!I31)</f>
        <v>568.24965014536815</v>
      </c>
      <c r="J31" s="72">
        <f>IF(RES_hh_tes!J31=0,0,1000*11630*RES_hh_tes!J31/RES_hh_num!J31)</f>
        <v>537.56229749503518</v>
      </c>
      <c r="K31" s="72">
        <f>IF(RES_hh_tes!K31=0,0,1000*11630*RES_hh_tes!K31/RES_hh_num!K31)</f>
        <v>609.07700752266896</v>
      </c>
      <c r="L31" s="72">
        <f>IF(RES_hh_tes!L31=0,0,1000*11630*RES_hh_tes!L31/RES_hh_num!L31)</f>
        <v>562.44050427131128</v>
      </c>
      <c r="M31" s="72">
        <f>IF(RES_hh_tes!M31=0,0,1000*11630*RES_hh_tes!M31/RES_hh_num!M31)</f>
        <v>572.72289630969033</v>
      </c>
      <c r="N31" s="72">
        <f>IF(RES_hh_tes!N31=0,0,1000*11630*RES_hh_tes!N31/RES_hh_num!N31)</f>
        <v>608.74567957975285</v>
      </c>
      <c r="O31" s="72">
        <f>IF(RES_hh_tes!O31=0,0,1000*11630*RES_hh_tes!O31/RES_hh_num!O31)</f>
        <v>547.50171779142227</v>
      </c>
      <c r="P31" s="72">
        <f>IF(RES_hh_tes!P31=0,0,1000*11630*RES_hh_tes!P31/RES_hh_num!P31)</f>
        <v>552.84293223740269</v>
      </c>
      <c r="Q31" s="72">
        <f>IF(RES_hh_tes!Q31=0,0,1000*11630*RES_hh_tes!Q31/RES_hh_num!Q31)</f>
        <v>472.04295944770473</v>
      </c>
      <c r="R31" s="72">
        <f>IF(RES_hh_tes!R31=0,0,1000*11630*RES_hh_tes!R31/RES_hh_num!R31)</f>
        <v>467.38906032284058</v>
      </c>
      <c r="S31" s="72">
        <f>IF(RES_hh_tes!S31=0,0,1000*11630*RES_hh_tes!S31/RES_hh_num!S31)</f>
        <v>495.02344437012431</v>
      </c>
      <c r="T31" s="72">
        <f>IF(RES_hh_tes!T31=0,0,1000*11630*RES_hh_tes!T31/RES_hh_num!T31)</f>
        <v>515.23363616499171</v>
      </c>
      <c r="U31" s="72">
        <f>IF(RES_hh_tes!U31=0,0,1000*11630*RES_hh_tes!U31/RES_hh_num!U31)</f>
        <v>498.48344102764372</v>
      </c>
      <c r="V31" s="72">
        <f>IF(RES_hh_tes!V31=0,0,1000*11630*RES_hh_tes!V31/RES_hh_num!V31)</f>
        <v>462.65123615126356</v>
      </c>
      <c r="W31" s="72">
        <f>IF(RES_hh_tes!W31=0,0,1000*11630*RES_hh_tes!W31/RES_hh_num!W31)</f>
        <v>487.91811325965227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417.24824510586876</v>
      </c>
      <c r="C32" s="77">
        <f>IF(RES_hh_tes!C32=0,0,1000*11630*RES_hh_tes!C32/RES_hh_num!C32)</f>
        <v>447.41570997183885</v>
      </c>
      <c r="D32" s="77">
        <f>IF(RES_hh_tes!D32=0,0,1000*11630*RES_hh_tes!D32/RES_hh_num!D32)</f>
        <v>505.76727917865844</v>
      </c>
      <c r="E32" s="77">
        <f>IF(RES_hh_tes!E32=0,0,1000*11630*RES_hh_tes!E32/RES_hh_num!E32)</f>
        <v>554.14684571780163</v>
      </c>
      <c r="F32" s="77">
        <f>IF(RES_hh_tes!F32=0,0,1000*11630*RES_hh_tes!F32/RES_hh_num!F32)</f>
        <v>526.52483255167272</v>
      </c>
      <c r="G32" s="77">
        <f>IF(RES_hh_tes!G32=0,0,1000*11630*RES_hh_tes!G32/RES_hh_num!G32)</f>
        <v>529.55103399371558</v>
      </c>
      <c r="H32" s="77">
        <f>IF(RES_hh_tes!H32=0,0,1000*11630*RES_hh_tes!H32/RES_hh_num!H32)</f>
        <v>583.94237031058526</v>
      </c>
      <c r="I32" s="77">
        <f>IF(RES_hh_tes!I32=0,0,1000*11630*RES_hh_tes!I32/RES_hh_num!I32)</f>
        <v>526.98980482092304</v>
      </c>
      <c r="J32" s="77">
        <f>IF(RES_hh_tes!J32=0,0,1000*11630*RES_hh_tes!J32/RES_hh_num!J32)</f>
        <v>679.3382833473828</v>
      </c>
      <c r="K32" s="77">
        <f>IF(RES_hh_tes!K32=0,0,1000*11630*RES_hh_tes!K32/RES_hh_num!K32)</f>
        <v>608.31597577366347</v>
      </c>
      <c r="L32" s="77">
        <f>IF(RES_hh_tes!L32=0,0,1000*11630*RES_hh_tes!L32/RES_hh_num!L32)</f>
        <v>724.75922463828431</v>
      </c>
      <c r="M32" s="77">
        <f>IF(RES_hh_tes!M32=0,0,1000*11630*RES_hh_tes!M32/RES_hh_num!M32)</f>
        <v>544.28297744733538</v>
      </c>
      <c r="N32" s="77">
        <f>IF(RES_hh_tes!N32=0,0,1000*11630*RES_hh_tes!N32/RES_hh_num!N32)</f>
        <v>543.99469446844034</v>
      </c>
      <c r="O32" s="77">
        <f>IF(RES_hh_tes!O32=0,0,1000*11630*RES_hh_tes!O32/RES_hh_num!O32)</f>
        <v>574.35457835941259</v>
      </c>
      <c r="P32" s="77">
        <f>IF(RES_hh_tes!P32=0,0,1000*11630*RES_hh_tes!P32/RES_hh_num!P32)</f>
        <v>489.77779559879303</v>
      </c>
      <c r="Q32" s="77">
        <f>IF(RES_hh_tes!Q32=0,0,1000*11630*RES_hh_tes!Q32/RES_hh_num!Q32)</f>
        <v>556.27834692491274</v>
      </c>
      <c r="R32" s="77">
        <f>IF(RES_hh_tes!R32=0,0,1000*11630*RES_hh_tes!R32/RES_hh_num!R32)</f>
        <v>593.2462861679187</v>
      </c>
      <c r="S32" s="77">
        <f>IF(RES_hh_tes!S32=0,0,1000*11630*RES_hh_tes!S32/RES_hh_num!S32)</f>
        <v>405.012678952665</v>
      </c>
      <c r="T32" s="77">
        <f>IF(RES_hh_tes!T32=0,0,1000*11630*RES_hh_tes!T32/RES_hh_num!T32)</f>
        <v>429.90495011941908</v>
      </c>
      <c r="U32" s="77">
        <f>IF(RES_hh_tes!U32=0,0,1000*11630*RES_hh_tes!U32/RES_hh_num!U32)</f>
        <v>396.5799706921382</v>
      </c>
      <c r="V32" s="77">
        <f>IF(RES_hh_tes!V32=0,0,1000*11630*RES_hh_tes!V32/RES_hh_num!V32)</f>
        <v>488.05483262561518</v>
      </c>
      <c r="W32" s="77">
        <f>IF(RES_hh_tes!W32=0,0,1000*11630*RES_hh_tes!W32/RES_hh_num!W32)</f>
        <v>489.69601034172524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332.38567958984646</v>
      </c>
      <c r="C3" s="65">
        <f>IF(RES_hh_emi!C3=0,0,1000000*RES_hh_emi!C3/RES_hh_num!C3)</f>
        <v>439.73806397606728</v>
      </c>
      <c r="D3" s="65">
        <f>IF(RES_hh_emi!D3=0,0,1000000*RES_hh_emi!D3/RES_hh_num!D3)</f>
        <v>408.24933914471097</v>
      </c>
      <c r="E3" s="65">
        <f>IF(RES_hh_emi!E3=0,0,1000000*RES_hh_emi!E3/RES_hh_num!E3)</f>
        <v>422.29354074523638</v>
      </c>
      <c r="F3" s="65">
        <f>IF(RES_hh_emi!F3=0,0,1000000*RES_hh_emi!F3/RES_hh_num!F3)</f>
        <v>442.86910028864463</v>
      </c>
      <c r="G3" s="65">
        <f>IF(RES_hh_emi!G3=0,0,1000000*RES_hh_emi!G3/RES_hh_num!G3)</f>
        <v>484.21808549058608</v>
      </c>
      <c r="H3" s="65">
        <f>IF(RES_hh_emi!H3=0,0,1000000*RES_hh_emi!H3/RES_hh_num!H3)</f>
        <v>490.68797974760389</v>
      </c>
      <c r="I3" s="65">
        <f>IF(RES_hh_emi!I3=0,0,1000000*RES_hh_emi!I3/RES_hh_num!I3)</f>
        <v>498.00547733907013</v>
      </c>
      <c r="J3" s="65">
        <f>IF(RES_hh_emi!J3=0,0,1000000*RES_hh_emi!J3/RES_hh_num!J3)</f>
        <v>499.79446077759479</v>
      </c>
      <c r="K3" s="65">
        <f>IF(RES_hh_emi!K3=0,0,1000000*RES_hh_emi!K3/RES_hh_num!K3)</f>
        <v>522.60272491823537</v>
      </c>
      <c r="L3" s="65">
        <f>IF(RES_hh_emi!L3=0,0,1000000*RES_hh_emi!L3/RES_hh_num!L3)</f>
        <v>636.06330500448109</v>
      </c>
      <c r="M3" s="65">
        <f>IF(RES_hh_emi!M3=0,0,1000000*RES_hh_emi!M3/RES_hh_num!M3)</f>
        <v>579.07774425595323</v>
      </c>
      <c r="N3" s="65">
        <f>IF(RES_hh_emi!N3=0,0,1000000*RES_hh_emi!N3/RES_hh_num!N3)</f>
        <v>538.59988928151836</v>
      </c>
      <c r="O3" s="65">
        <f>IF(RES_hh_emi!O3=0,0,1000000*RES_hh_emi!O3/RES_hh_num!O3)</f>
        <v>524.01429684592301</v>
      </c>
      <c r="P3" s="65">
        <f>IF(RES_hh_emi!P3=0,0,1000000*RES_hh_emi!P3/RES_hh_num!P3)</f>
        <v>529.21527970728062</v>
      </c>
      <c r="Q3" s="65">
        <f>IF(RES_hh_emi!Q3=0,0,1000000*RES_hh_emi!Q3/RES_hh_num!Q3)</f>
        <v>507.8768954495049</v>
      </c>
      <c r="R3" s="65">
        <f>IF(RES_hh_emi!R3=0,0,1000000*RES_hh_emi!R3/RES_hh_num!R3)</f>
        <v>540.36774273127583</v>
      </c>
      <c r="S3" s="65">
        <f>IF(RES_hh_emi!S3=0,0,1000000*RES_hh_emi!S3/RES_hh_num!S3)</f>
        <v>545.14779012943416</v>
      </c>
      <c r="T3" s="65">
        <f>IF(RES_hh_emi!T3=0,0,1000000*RES_hh_emi!T3/RES_hh_num!T3)</f>
        <v>548.51189479340371</v>
      </c>
      <c r="U3" s="65">
        <f>IF(RES_hh_emi!U3=0,0,1000000*RES_hh_emi!U3/RES_hh_num!U3)</f>
        <v>508.39969920631972</v>
      </c>
      <c r="V3" s="65">
        <f>IF(RES_hh_emi!V3=0,0,1000000*RES_hh_emi!V3/RES_hh_num!V3)</f>
        <v>501.78087254366807</v>
      </c>
      <c r="W3" s="65">
        <f>IF(RES_hh_emi!W3=0,0,1000000*RES_hh_emi!W3/RES_hh_num!W3)</f>
        <v>516.39472168337704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215.66285003768917</v>
      </c>
      <c r="C4" s="69">
        <f>IF(RES_hh_emi!C4=0,0,1000000*RES_hh_emi!C4/RES_hh_num!C4)</f>
        <v>316.79824399441486</v>
      </c>
      <c r="D4" s="69">
        <f>IF(RES_hh_emi!D4=0,0,1000000*RES_hh_emi!D4/RES_hh_num!D4)</f>
        <v>284.02362053189825</v>
      </c>
      <c r="E4" s="69">
        <f>IF(RES_hh_emi!E4=0,0,1000000*RES_hh_emi!E4/RES_hh_num!E4)</f>
        <v>296.32883128917899</v>
      </c>
      <c r="F4" s="69">
        <f>IF(RES_hh_emi!F4=0,0,1000000*RES_hh_emi!F4/RES_hh_num!F4)</f>
        <v>309.64848656488147</v>
      </c>
      <c r="G4" s="69">
        <f>IF(RES_hh_emi!G4=0,0,1000000*RES_hh_emi!G4/RES_hh_num!G4)</f>
        <v>341.86881551101004</v>
      </c>
      <c r="H4" s="69">
        <f>IF(RES_hh_emi!H4=0,0,1000000*RES_hh_emi!H4/RES_hh_num!H4)</f>
        <v>343.10158947111256</v>
      </c>
      <c r="I4" s="69">
        <f>IF(RES_hh_emi!I4=0,0,1000000*RES_hh_emi!I4/RES_hh_num!I4)</f>
        <v>357.28690187649147</v>
      </c>
      <c r="J4" s="69">
        <f>IF(RES_hh_emi!J4=0,0,1000000*RES_hh_emi!J4/RES_hh_num!J4)</f>
        <v>356.01448541322719</v>
      </c>
      <c r="K4" s="69">
        <f>IF(RES_hh_emi!K4=0,0,1000000*RES_hh_emi!K4/RES_hh_num!K4)</f>
        <v>386.19164260074638</v>
      </c>
      <c r="L4" s="69">
        <f>IF(RES_hh_emi!L4=0,0,1000000*RES_hh_emi!L4/RES_hh_num!L4)</f>
        <v>471.82381998389513</v>
      </c>
      <c r="M4" s="69">
        <f>IF(RES_hh_emi!M4=0,0,1000000*RES_hh_emi!M4/RES_hh_num!M4)</f>
        <v>424.85866711128335</v>
      </c>
      <c r="N4" s="69">
        <f>IF(RES_hh_emi!N4=0,0,1000000*RES_hh_emi!N4/RES_hh_num!N4)</f>
        <v>387.98299363310633</v>
      </c>
      <c r="O4" s="69">
        <f>IF(RES_hh_emi!O4=0,0,1000000*RES_hh_emi!O4/RES_hh_num!O4)</f>
        <v>372.75385696048738</v>
      </c>
      <c r="P4" s="69">
        <f>IF(RES_hh_emi!P4=0,0,1000000*RES_hh_emi!P4/RES_hh_num!P4)</f>
        <v>374.0403366725634</v>
      </c>
      <c r="Q4" s="69">
        <f>IF(RES_hh_emi!Q4=0,0,1000000*RES_hh_emi!Q4/RES_hh_num!Q4)</f>
        <v>362.33198688747188</v>
      </c>
      <c r="R4" s="69">
        <f>IF(RES_hh_emi!R4=0,0,1000000*RES_hh_emi!R4/RES_hh_num!R4)</f>
        <v>386.2130404929589</v>
      </c>
      <c r="S4" s="69">
        <f>IF(RES_hh_emi!S4=0,0,1000000*RES_hh_emi!S4/RES_hh_num!S4)</f>
        <v>397.90337532809122</v>
      </c>
      <c r="T4" s="69">
        <f>IF(RES_hh_emi!T4=0,0,1000000*RES_hh_emi!T4/RES_hh_num!T4)</f>
        <v>406.36780959073525</v>
      </c>
      <c r="U4" s="69">
        <f>IF(RES_hh_emi!U4=0,0,1000000*RES_hh_emi!U4/RES_hh_num!U4)</f>
        <v>377.83751665333722</v>
      </c>
      <c r="V4" s="69">
        <f>IF(RES_hh_emi!V4=0,0,1000000*RES_hh_emi!V4/RES_hh_num!V4)</f>
        <v>362.8130825097677</v>
      </c>
      <c r="W4" s="69">
        <f>IF(RES_hh_emi!W4=0,0,1000000*RES_hh_emi!W4/RES_hh_num!W4)</f>
        <v>373.34338469540421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2559.646458171615</v>
      </c>
      <c r="C5" s="72">
        <f>IF(RES_hh_emi!C5=0,0,1000000*RES_hh_emi!C5/RES_hh_num!C5)</f>
        <v>6817.6036982822488</v>
      </c>
      <c r="D5" s="72">
        <f>IF(RES_hh_emi!D5=0,0,1000000*RES_hh_emi!D5/RES_hh_num!D5)</f>
        <v>4429.751702183652</v>
      </c>
      <c r="E5" s="72">
        <f>IF(RES_hh_emi!E5=0,0,1000000*RES_hh_emi!E5/RES_hh_num!E5)</f>
        <v>4428.7058665428121</v>
      </c>
      <c r="F5" s="72">
        <f>IF(RES_hh_emi!F5=0,0,1000000*RES_hh_emi!F5/RES_hh_num!F5)</f>
        <v>4515.9522842622555</v>
      </c>
      <c r="G5" s="72">
        <f>IF(RES_hh_emi!G5=0,0,1000000*RES_hh_emi!G5/RES_hh_num!G5)</f>
        <v>5475.6270135668892</v>
      </c>
      <c r="H5" s="72">
        <f>IF(RES_hh_emi!H5=0,0,1000000*RES_hh_emi!H5/RES_hh_num!H5)</f>
        <v>4814.7766279762127</v>
      </c>
      <c r="I5" s="72">
        <f>IF(RES_hh_emi!I5=0,0,1000000*RES_hh_emi!I5/RES_hh_num!I5)</f>
        <v>4870.4027169715755</v>
      </c>
      <c r="J5" s="72">
        <f>IF(RES_hh_emi!J5=0,0,1000000*RES_hh_emi!J5/RES_hh_num!J5)</f>
        <v>4748.8039396029353</v>
      </c>
      <c r="K5" s="72">
        <f>IF(RES_hh_emi!K5=0,0,1000000*RES_hh_emi!K5/RES_hh_num!K5)</f>
        <v>4806.4061803721397</v>
      </c>
      <c r="L5" s="72">
        <f>IF(RES_hh_emi!L5=0,0,1000000*RES_hh_emi!L5/RES_hh_num!L5)</f>
        <v>6420.1953432313358</v>
      </c>
      <c r="M5" s="72">
        <f>IF(RES_hh_emi!M5=0,0,1000000*RES_hh_emi!M5/RES_hh_num!M5)</f>
        <v>6137.1861008146943</v>
      </c>
      <c r="N5" s="72">
        <f>IF(RES_hh_emi!N5=0,0,1000000*RES_hh_emi!N5/RES_hh_num!N5)</f>
        <v>3809.2720363397366</v>
      </c>
      <c r="O5" s="72">
        <f>IF(RES_hh_emi!O5=0,0,1000000*RES_hh_emi!O5/RES_hh_num!O5)</f>
        <v>4111.1023799938648</v>
      </c>
      <c r="P5" s="72">
        <f>IF(RES_hh_emi!P5=0,0,1000000*RES_hh_emi!P5/RES_hh_num!P5)</f>
        <v>4449.6256074684206</v>
      </c>
      <c r="Q5" s="72">
        <f>IF(RES_hh_emi!Q5=0,0,1000000*RES_hh_emi!Q5/RES_hh_num!Q5)</f>
        <v>4223.7100713331502</v>
      </c>
      <c r="R5" s="72">
        <f>IF(RES_hh_emi!R5=0,0,1000000*RES_hh_emi!R5/RES_hh_num!R5)</f>
        <v>4538.5577966158598</v>
      </c>
      <c r="S5" s="72">
        <f>IF(RES_hh_emi!S5=0,0,1000000*RES_hh_emi!S5/RES_hh_num!S5)</f>
        <v>4653.1872940408475</v>
      </c>
      <c r="T5" s="72">
        <f>IF(RES_hh_emi!T5=0,0,1000000*RES_hh_emi!T5/RES_hh_num!T5)</f>
        <v>4336.2552672682687</v>
      </c>
      <c r="U5" s="72">
        <f>IF(RES_hh_emi!U5=0,0,1000000*RES_hh_emi!U5/RES_hh_num!U5)</f>
        <v>4651.7744384149319</v>
      </c>
      <c r="V5" s="72">
        <f>IF(RES_hh_emi!V5=0,0,1000000*RES_hh_emi!V5/RES_hh_num!V5)</f>
        <v>2702.1357693068057</v>
      </c>
      <c r="W5" s="72">
        <f>IF(RES_hh_emi!W5=0,0,1000000*RES_hh_emi!W5/RES_hh_num!W5)</f>
        <v>4503.4238927580345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3725.5847632315449</v>
      </c>
      <c r="C6" s="72">
        <f>IF(RES_hh_emi!C6=0,0,1000000*RES_hh_emi!C6/RES_hh_num!C6)</f>
        <v>3798.9905801830523</v>
      </c>
      <c r="D6" s="72">
        <f>IF(RES_hh_emi!D6=0,0,1000000*RES_hh_emi!D6/RES_hh_num!D6)</f>
        <v>3438.9660221375375</v>
      </c>
      <c r="E6" s="72">
        <f>IF(RES_hh_emi!E6=0,0,1000000*RES_hh_emi!E6/RES_hh_num!E6)</f>
        <v>3662.1077752418541</v>
      </c>
      <c r="F6" s="72">
        <f>IF(RES_hh_emi!F6=0,0,1000000*RES_hh_emi!F6/RES_hh_num!F6)</f>
        <v>3624.9844018324461</v>
      </c>
      <c r="G6" s="72">
        <f>IF(RES_hh_emi!G6=0,0,1000000*RES_hh_emi!G6/RES_hh_num!G6)</f>
        <v>4028.7261885173298</v>
      </c>
      <c r="H6" s="72">
        <f>IF(RES_hh_emi!H6=0,0,1000000*RES_hh_emi!H6/RES_hh_num!H6)</f>
        <v>4190.0365145397027</v>
      </c>
      <c r="I6" s="72">
        <f>IF(RES_hh_emi!I6=0,0,1000000*RES_hh_emi!I6/RES_hh_num!I6)</f>
        <v>3695.7775377074627</v>
      </c>
      <c r="J6" s="72">
        <f>IF(RES_hh_emi!J6=0,0,1000000*RES_hh_emi!J6/RES_hh_num!J6)</f>
        <v>3896.1194935275275</v>
      </c>
      <c r="K6" s="72">
        <f>IF(RES_hh_emi!K6=0,0,1000000*RES_hh_emi!K6/RES_hh_num!K6)</f>
        <v>3830.6309381558494</v>
      </c>
      <c r="L6" s="72">
        <f>IF(RES_hh_emi!L6=0,0,1000000*RES_hh_emi!L6/RES_hh_num!L6)</f>
        <v>3356.4610909090934</v>
      </c>
      <c r="M6" s="72">
        <f>IF(RES_hh_emi!M6=0,0,1000000*RES_hh_emi!M6/RES_hh_num!M6)</f>
        <v>3410.4839076277126</v>
      </c>
      <c r="N6" s="72">
        <f>IF(RES_hh_emi!N6=0,0,1000000*RES_hh_emi!N6/RES_hh_num!N6)</f>
        <v>3340.3574393420163</v>
      </c>
      <c r="O6" s="72">
        <f>IF(RES_hh_emi!O6=0,0,1000000*RES_hh_emi!O6/RES_hh_num!O6)</f>
        <v>3281.8730666666679</v>
      </c>
      <c r="P6" s="72">
        <f>IF(RES_hh_emi!P6=0,0,1000000*RES_hh_emi!P6/RES_hh_num!P6)</f>
        <v>3601.6233266128979</v>
      </c>
      <c r="Q6" s="72">
        <f>IF(RES_hh_emi!Q6=0,0,1000000*RES_hh_emi!Q6/RES_hh_num!Q6)</f>
        <v>2786.5545989232851</v>
      </c>
      <c r="R6" s="72">
        <f>IF(RES_hh_emi!R6=0,0,1000000*RES_hh_emi!R6/RES_hh_num!R6)</f>
        <v>2843.969872252746</v>
      </c>
      <c r="S6" s="72">
        <f>IF(RES_hh_emi!S6=0,0,1000000*RES_hh_emi!S6/RES_hh_num!S6)</f>
        <v>3132.144398230078</v>
      </c>
      <c r="T6" s="72">
        <f>IF(RES_hh_emi!T6=0,0,1000000*RES_hh_emi!T6/RES_hh_num!T6)</f>
        <v>2891.9041480891788</v>
      </c>
      <c r="U6" s="72">
        <f>IF(RES_hh_emi!U6=0,0,1000000*RES_hh_emi!U6/RES_hh_num!U6)</f>
        <v>2738.4952629843306</v>
      </c>
      <c r="V6" s="72">
        <f>IF(RES_hh_emi!V6=0,0,1000000*RES_hh_emi!V6/RES_hh_num!V6)</f>
        <v>2829.5617499999839</v>
      </c>
      <c r="W6" s="72">
        <f>IF(RES_hh_emi!W6=0,0,1000000*RES_hh_emi!W6/RES_hh_num!W6)</f>
        <v>2916.8730000000064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4235.7167395374117</v>
      </c>
      <c r="C7" s="72">
        <f>IF(RES_hh_emi!C7=0,0,1000000*RES_hh_emi!C7/RES_hh_num!C7)</f>
        <v>4878.5505690743967</v>
      </c>
      <c r="D7" s="72">
        <f>IF(RES_hh_emi!D7=0,0,1000000*RES_hh_emi!D7/RES_hh_num!D7)</f>
        <v>5060.7374702663001</v>
      </c>
      <c r="E7" s="72">
        <f>IF(RES_hh_emi!E7=0,0,1000000*RES_hh_emi!E7/RES_hh_num!E7)</f>
        <v>4481.9195838035394</v>
      </c>
      <c r="F7" s="72">
        <f>IF(RES_hh_emi!F7=0,0,1000000*RES_hh_emi!F7/RES_hh_num!F7)</f>
        <v>4246.1780317110079</v>
      </c>
      <c r="G7" s="72">
        <f>IF(RES_hh_emi!G7=0,0,1000000*RES_hh_emi!G7/RES_hh_num!G7)</f>
        <v>4901.9135516720962</v>
      </c>
      <c r="H7" s="72">
        <f>IF(RES_hh_emi!H7=0,0,1000000*RES_hh_emi!H7/RES_hh_num!H7)</f>
        <v>4875.7736482941264</v>
      </c>
      <c r="I7" s="72">
        <f>IF(RES_hh_emi!I7=0,0,1000000*RES_hh_emi!I7/RES_hh_num!I7)</f>
        <v>3849.0322448497209</v>
      </c>
      <c r="J7" s="72">
        <f>IF(RES_hh_emi!J7=0,0,1000000*RES_hh_emi!J7/RES_hh_num!J7)</f>
        <v>2696.2087796349442</v>
      </c>
      <c r="K7" s="72">
        <f>IF(RES_hh_emi!K7=0,0,1000000*RES_hh_emi!K7/RES_hh_num!K7)</f>
        <v>5133.0380063862167</v>
      </c>
      <c r="L7" s="72">
        <f>IF(RES_hh_emi!L7=0,0,1000000*RES_hh_emi!L7/RES_hh_num!L7)</f>
        <v>4700.742407176971</v>
      </c>
      <c r="M7" s="72">
        <f>IF(RES_hh_emi!M7=0,0,1000000*RES_hh_emi!M7/RES_hh_num!M7)</f>
        <v>4202.2583121971838</v>
      </c>
      <c r="N7" s="72">
        <f>IF(RES_hh_emi!N7=0,0,1000000*RES_hh_emi!N7/RES_hh_num!N7)</f>
        <v>4118.9055074598091</v>
      </c>
      <c r="O7" s="72">
        <f>IF(RES_hh_emi!O7=0,0,1000000*RES_hh_emi!O7/RES_hh_num!O7)</f>
        <v>3958.1342368892811</v>
      </c>
      <c r="P7" s="72">
        <f>IF(RES_hh_emi!P7=0,0,1000000*RES_hh_emi!P7/RES_hh_num!P7)</f>
        <v>3842.5036164623298</v>
      </c>
      <c r="Q7" s="72">
        <f>IF(RES_hh_emi!Q7=0,0,1000000*RES_hh_emi!Q7/RES_hh_num!Q7)</f>
        <v>3486.303162977898</v>
      </c>
      <c r="R7" s="72">
        <f>IF(RES_hh_emi!R7=0,0,1000000*RES_hh_emi!R7/RES_hh_num!R7)</f>
        <v>3556.0813955423355</v>
      </c>
      <c r="S7" s="72">
        <f>IF(RES_hh_emi!S7=0,0,1000000*RES_hh_emi!S7/RES_hh_num!S7)</f>
        <v>3736.9263137490907</v>
      </c>
      <c r="T7" s="72">
        <f>IF(RES_hh_emi!T7=0,0,1000000*RES_hh_emi!T7/RES_hh_num!T7)</f>
        <v>3848.3415578235899</v>
      </c>
      <c r="U7" s="72">
        <f>IF(RES_hh_emi!U7=0,0,1000000*RES_hh_emi!U7/RES_hh_num!U7)</f>
        <v>3725.2487133208474</v>
      </c>
      <c r="V7" s="72">
        <f>IF(RES_hh_emi!V7=0,0,1000000*RES_hh_emi!V7/RES_hh_num!V7)</f>
        <v>3621.6752860967813</v>
      </c>
      <c r="W7" s="72">
        <f>IF(RES_hh_emi!W7=0,0,1000000*RES_hh_emi!W7/RES_hh_num!W7)</f>
        <v>3553.0596123464311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2977.8768568609103</v>
      </c>
      <c r="C8" s="72">
        <f>IF(RES_hh_emi!C8=0,0,1000000*RES_hh_emi!C8/RES_hh_num!C8)</f>
        <v>3254.8161294107631</v>
      </c>
      <c r="D8" s="72">
        <f>IF(RES_hh_emi!D8=0,0,1000000*RES_hh_emi!D8/RES_hh_num!D8)</f>
        <v>3214.3539198356684</v>
      </c>
      <c r="E8" s="72">
        <f>IF(RES_hh_emi!E8=0,0,1000000*RES_hh_emi!E8/RES_hh_num!E8)</f>
        <v>3292.0974250644485</v>
      </c>
      <c r="F8" s="72">
        <f>IF(RES_hh_emi!F8=0,0,1000000*RES_hh_emi!F8/RES_hh_num!F8)</f>
        <v>3255.0594049487499</v>
      </c>
      <c r="G8" s="72">
        <f>IF(RES_hh_emi!G8=0,0,1000000*RES_hh_emi!G8/RES_hh_num!G8)</f>
        <v>3220.1574468175277</v>
      </c>
      <c r="H8" s="72">
        <f>IF(RES_hh_emi!H8=0,0,1000000*RES_hh_emi!H8/RES_hh_num!H8)</f>
        <v>3126.5615393858725</v>
      </c>
      <c r="I8" s="72">
        <f>IF(RES_hh_emi!I8=0,0,1000000*RES_hh_emi!I8/RES_hh_num!I8)</f>
        <v>3198.6981837217409</v>
      </c>
      <c r="J8" s="72">
        <f>IF(RES_hh_emi!J8=0,0,1000000*RES_hh_emi!J8/RES_hh_num!J8)</f>
        <v>3095.6015949705425</v>
      </c>
      <c r="K8" s="72">
        <f>IF(RES_hh_emi!K8=0,0,1000000*RES_hh_emi!K8/RES_hh_num!K8)</f>
        <v>2811.0998949494569</v>
      </c>
      <c r="L8" s="72">
        <f>IF(RES_hh_emi!L8=0,0,1000000*RES_hh_emi!L8/RES_hh_num!L8)</f>
        <v>3292.7708364381956</v>
      </c>
      <c r="M8" s="72">
        <f>IF(RES_hh_emi!M8=0,0,1000000*RES_hh_emi!M8/RES_hh_num!M8)</f>
        <v>2786.0275589429975</v>
      </c>
      <c r="N8" s="72">
        <f>IF(RES_hh_emi!N8=0,0,1000000*RES_hh_emi!N8/RES_hh_num!N8)</f>
        <v>2779.9730786236696</v>
      </c>
      <c r="O8" s="72">
        <f>IF(RES_hh_emi!O8=0,0,1000000*RES_hh_emi!O8/RES_hh_num!O8)</f>
        <v>2615.6349595236707</v>
      </c>
      <c r="P8" s="72">
        <f>IF(RES_hh_emi!P8=0,0,1000000*RES_hh_emi!P8/RES_hh_num!P8)</f>
        <v>2534.5663938359849</v>
      </c>
      <c r="Q8" s="72">
        <f>IF(RES_hh_emi!Q8=0,0,1000000*RES_hh_emi!Q8/RES_hh_num!Q8)</f>
        <v>2296.3953614494881</v>
      </c>
      <c r="R8" s="72">
        <f>IF(RES_hh_emi!R8=0,0,1000000*RES_hh_emi!R8/RES_hh_num!R8)</f>
        <v>2371.3880905826882</v>
      </c>
      <c r="S8" s="72">
        <f>IF(RES_hh_emi!S8=0,0,1000000*RES_hh_emi!S8/RES_hh_num!S8)</f>
        <v>2454.5214981741547</v>
      </c>
      <c r="T8" s="72">
        <f>IF(RES_hh_emi!T8=0,0,1000000*RES_hh_emi!T8/RES_hh_num!T8)</f>
        <v>2554.1423021616242</v>
      </c>
      <c r="U8" s="72">
        <f>IF(RES_hh_emi!U8=0,0,1000000*RES_hh_emi!U8/RES_hh_num!U8)</f>
        <v>2360.3413124000585</v>
      </c>
      <c r="V8" s="72">
        <f>IF(RES_hh_emi!V8=0,0,1000000*RES_hh_emi!V8/RES_hh_num!V8)</f>
        <v>2270.8183760268666</v>
      </c>
      <c r="W8" s="72">
        <f>IF(RES_hh_emi!W8=0,0,1000000*RES_hh_emi!W8/RES_hh_num!W8)</f>
        <v>2410.7261467357116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35.723354617564667</v>
      </c>
      <c r="C17" s="69">
        <f>IF(RES_hh_emi!C17=0,0,1000000*RES_hh_emi!C17/RES_hh_num!C17)</f>
        <v>44.640234077607225</v>
      </c>
      <c r="D17" s="69">
        <f>IF(RES_hh_emi!D17=0,0,1000000*RES_hh_emi!D17/RES_hh_num!D17)</f>
        <v>43.428277663361598</v>
      </c>
      <c r="E17" s="69">
        <f>IF(RES_hh_emi!E17=0,0,1000000*RES_hh_emi!E17/RES_hh_num!E17)</f>
        <v>44.93702980146498</v>
      </c>
      <c r="F17" s="69">
        <f>IF(RES_hh_emi!F17=0,0,1000000*RES_hh_emi!F17/RES_hh_num!F17)</f>
        <v>47.571877515376258</v>
      </c>
      <c r="G17" s="69">
        <f>IF(RES_hh_emi!G17=0,0,1000000*RES_hh_emi!G17/RES_hh_num!G17)</f>
        <v>54.218687139025825</v>
      </c>
      <c r="H17" s="69">
        <f>IF(RES_hh_emi!H17=0,0,1000000*RES_hh_emi!H17/RES_hh_num!H17)</f>
        <v>57.186465346704018</v>
      </c>
      <c r="I17" s="69">
        <f>IF(RES_hh_emi!I17=0,0,1000000*RES_hh_emi!I17/RES_hh_num!I17)</f>
        <v>60.894555021828907</v>
      </c>
      <c r="J17" s="69">
        <f>IF(RES_hh_emi!J17=0,0,1000000*RES_hh_emi!J17/RES_hh_num!J17)</f>
        <v>66.100681310239978</v>
      </c>
      <c r="K17" s="69">
        <f>IF(RES_hh_emi!K17=0,0,1000000*RES_hh_emi!K17/RES_hh_num!K17)</f>
        <v>67.181571521462999</v>
      </c>
      <c r="L17" s="69">
        <f>IF(RES_hh_emi!L17=0,0,1000000*RES_hh_emi!L17/RES_hh_num!L17)</f>
        <v>87.421884257625806</v>
      </c>
      <c r="M17" s="69">
        <f>IF(RES_hh_emi!M17=0,0,1000000*RES_hh_emi!M17/RES_hh_num!M17)</f>
        <v>80.021208505289181</v>
      </c>
      <c r="N17" s="69">
        <f>IF(RES_hh_emi!N17=0,0,1000000*RES_hh_emi!N17/RES_hh_num!N17)</f>
        <v>76.342268069637328</v>
      </c>
      <c r="O17" s="69">
        <f>IF(RES_hh_emi!O17=0,0,1000000*RES_hh_emi!O17/RES_hh_num!O17)</f>
        <v>76.728127683948671</v>
      </c>
      <c r="P17" s="69">
        <f>IF(RES_hh_emi!P17=0,0,1000000*RES_hh_emi!P17/RES_hh_num!P17)</f>
        <v>74.409147057215165</v>
      </c>
      <c r="Q17" s="69">
        <f>IF(RES_hh_emi!Q17=0,0,1000000*RES_hh_emi!Q17/RES_hh_num!Q17)</f>
        <v>78.631570951239638</v>
      </c>
      <c r="R17" s="69">
        <f>IF(RES_hh_emi!R17=0,0,1000000*RES_hh_emi!R17/RES_hh_num!R17)</f>
        <v>85.898002897488382</v>
      </c>
      <c r="S17" s="69">
        <f>IF(RES_hh_emi!S17=0,0,1000000*RES_hh_emi!S17/RES_hh_num!S17)</f>
        <v>79.158910897301496</v>
      </c>
      <c r="T17" s="69">
        <f>IF(RES_hh_emi!T17=0,0,1000000*RES_hh_emi!T17/RES_hh_num!T17)</f>
        <v>81.502860109720046</v>
      </c>
      <c r="U17" s="69">
        <f>IF(RES_hh_emi!U17=0,0,1000000*RES_hh_emi!U17/RES_hh_num!U17)</f>
        <v>75.434019929387617</v>
      </c>
      <c r="V17" s="69">
        <f>IF(RES_hh_emi!V17=0,0,1000000*RES_hh_emi!V17/RES_hh_num!V17)</f>
        <v>79.214561097855508</v>
      </c>
      <c r="W17" s="69">
        <f>IF(RES_hh_emi!W17=0,0,1000000*RES_hh_emi!W17/RES_hh_num!W17)</f>
        <v>81.232913054253942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497.7931359208618</v>
      </c>
      <c r="C18" s="72">
        <f>IF(RES_hh_emi!C18=0,0,1000000*RES_hh_emi!C18/RES_hh_num!C18)</f>
        <v>1149.9043625042129</v>
      </c>
      <c r="D18" s="72">
        <f>IF(RES_hh_emi!D18=0,0,1000000*RES_hh_emi!D18/RES_hh_num!D18)</f>
        <v>771.92878622742967</v>
      </c>
      <c r="E18" s="72">
        <f>IF(RES_hh_emi!E18=0,0,1000000*RES_hh_emi!E18/RES_hh_num!E18)</f>
        <v>743.79872983264352</v>
      </c>
      <c r="F18" s="72">
        <f>IF(RES_hh_emi!F18=0,0,1000000*RES_hh_emi!F18/RES_hh_num!F18)</f>
        <v>784.42782581603194</v>
      </c>
      <c r="G18" s="72">
        <f>IF(RES_hh_emi!G18=0,0,1000000*RES_hh_emi!G18/RES_hh_num!G18)</f>
        <v>944.68344616091247</v>
      </c>
      <c r="H18" s="72">
        <f>IF(RES_hh_emi!H18=0,0,1000000*RES_hh_emi!H18/RES_hh_num!H18)</f>
        <v>847.89998554824456</v>
      </c>
      <c r="I18" s="72">
        <f>IF(RES_hh_emi!I18=0,0,1000000*RES_hh_emi!I18/RES_hh_num!I18)</f>
        <v>891.91045339869856</v>
      </c>
      <c r="J18" s="72">
        <f>IF(RES_hh_emi!J18=0,0,1000000*RES_hh_emi!J18/RES_hh_num!J18)</f>
        <v>909.71707695427438</v>
      </c>
      <c r="K18" s="72">
        <f>IF(RES_hh_emi!K18=0,0,1000000*RES_hh_emi!K18/RES_hh_num!K18)</f>
        <v>876.3940420821491</v>
      </c>
      <c r="L18" s="72">
        <f>IF(RES_hh_emi!L18=0,0,1000000*RES_hh_emi!L18/RES_hh_num!L18)</f>
        <v>1231.4647606505721</v>
      </c>
      <c r="M18" s="72">
        <f>IF(RES_hh_emi!M18=0,0,1000000*RES_hh_emi!M18/RES_hh_num!M18)</f>
        <v>988.43743172686516</v>
      </c>
      <c r="N18" s="72">
        <f>IF(RES_hh_emi!N18=0,0,1000000*RES_hh_emi!N18/RES_hh_num!N18)</f>
        <v>798.0432383420399</v>
      </c>
      <c r="O18" s="72">
        <f>IF(RES_hh_emi!O18=0,0,1000000*RES_hh_emi!O18/RES_hh_num!O18)</f>
        <v>900.0437525769031</v>
      </c>
      <c r="P18" s="72">
        <f>IF(RES_hh_emi!P18=0,0,1000000*RES_hh_emi!P18/RES_hh_num!P18)</f>
        <v>914.24507167334991</v>
      </c>
      <c r="Q18" s="72">
        <f>IF(RES_hh_emi!Q18=0,0,1000000*RES_hh_emi!Q18/RES_hh_num!Q18)</f>
        <v>948.48691160692204</v>
      </c>
      <c r="R18" s="72">
        <f>IF(RES_hh_emi!R18=0,0,1000000*RES_hh_emi!R18/RES_hh_num!R18)</f>
        <v>1093.4653945371283</v>
      </c>
      <c r="S18" s="72">
        <f>IF(RES_hh_emi!S18=0,0,1000000*RES_hh_emi!S18/RES_hh_num!S18)</f>
        <v>899.09774284606215</v>
      </c>
      <c r="T18" s="72">
        <f>IF(RES_hh_emi!T18=0,0,1000000*RES_hh_emi!T18/RES_hh_num!T18)</f>
        <v>865.51685539206767</v>
      </c>
      <c r="U18" s="72">
        <f>IF(RES_hh_emi!U18=0,0,1000000*RES_hh_emi!U18/RES_hh_num!U18)</f>
        <v>894.31866427714567</v>
      </c>
      <c r="V18" s="72">
        <f>IF(RES_hh_emi!V18=0,0,1000000*RES_hh_emi!V18/RES_hh_num!V18)</f>
        <v>583.77386437227642</v>
      </c>
      <c r="W18" s="72">
        <f>IF(RES_hh_emi!W18=0,0,1000000*RES_hh_emi!W18/RES_hh_num!W18)</f>
        <v>902.63847972963993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618.67609520959911</v>
      </c>
      <c r="C19" s="72">
        <f>IF(RES_hh_emi!C19=0,0,1000000*RES_hh_emi!C19/RES_hh_num!C19)</f>
        <v>536.40369137339712</v>
      </c>
      <c r="D19" s="72">
        <f>IF(RES_hh_emi!D19=0,0,1000000*RES_hh_emi!D19/RES_hh_num!D19)</f>
        <v>538.51453657536331</v>
      </c>
      <c r="E19" s="72">
        <f>IF(RES_hh_emi!E19=0,0,1000000*RES_hh_emi!E19/RES_hh_num!E19)</f>
        <v>569.71209814177826</v>
      </c>
      <c r="F19" s="72">
        <f>IF(RES_hh_emi!F19=0,0,1000000*RES_hh_emi!F19/RES_hh_num!F19)</f>
        <v>565.46776816157922</v>
      </c>
      <c r="G19" s="72">
        <f>IF(RES_hh_emi!G19=0,0,1000000*RES_hh_emi!G19/RES_hh_num!G19)</f>
        <v>610.13430158668029</v>
      </c>
      <c r="H19" s="72">
        <f>IF(RES_hh_emi!H19=0,0,1000000*RES_hh_emi!H19/RES_hh_num!H19)</f>
        <v>645.87303630475753</v>
      </c>
      <c r="I19" s="72">
        <f>IF(RES_hh_emi!I19=0,0,1000000*RES_hh_emi!I19/RES_hh_num!I19)</f>
        <v>611.28986197943709</v>
      </c>
      <c r="J19" s="72">
        <f>IF(RES_hh_emi!J19=0,0,1000000*RES_hh_emi!J19/RES_hh_num!J19)</f>
        <v>675.30423699726032</v>
      </c>
      <c r="K19" s="72">
        <f>IF(RES_hh_emi!K19=0,0,1000000*RES_hh_emi!K19/RES_hh_num!K19)</f>
        <v>661.86507689286861</v>
      </c>
      <c r="L19" s="72">
        <f>IF(RES_hh_emi!L19=0,0,1000000*RES_hh_emi!L19/RES_hh_num!L19)</f>
        <v>523.93354838709672</v>
      </c>
      <c r="M19" s="72">
        <f>IF(RES_hh_emi!M19=0,0,1000000*RES_hh_emi!M19/RES_hh_num!M19)</f>
        <v>659.54205508474593</v>
      </c>
      <c r="N19" s="72">
        <f>IF(RES_hh_emi!N19=0,0,1000000*RES_hh_emi!N19/RES_hh_num!N19)</f>
        <v>660.24146341463415</v>
      </c>
      <c r="O19" s="72">
        <f>IF(RES_hh_emi!O19=0,0,1000000*RES_hh_emi!O19/RES_hh_num!O19)</f>
        <v>638.79038987688068</v>
      </c>
      <c r="P19" s="72">
        <f>IF(RES_hh_emi!P19=0,0,1000000*RES_hh_emi!P19/RES_hh_num!P19)</f>
        <v>681.68726277372173</v>
      </c>
      <c r="Q19" s="72">
        <f>IF(RES_hh_emi!Q19=0,0,1000000*RES_hh_emi!Q19/RES_hh_num!Q19)</f>
        <v>556.01344366689943</v>
      </c>
      <c r="R19" s="72">
        <f>IF(RES_hh_emi!R19=0,0,1000000*RES_hh_emi!R19/RES_hh_num!R19)</f>
        <v>580.17028915662593</v>
      </c>
      <c r="S19" s="72">
        <f>IF(RES_hh_emi!S19=0,0,1000000*RES_hh_emi!S19/RES_hh_num!S19)</f>
        <v>607.2741177786055</v>
      </c>
      <c r="T19" s="72">
        <f>IF(RES_hh_emi!T19=0,0,1000000*RES_hh_emi!T19/RES_hh_num!T19)</f>
        <v>536.85800847457585</v>
      </c>
      <c r="U19" s="72">
        <f>IF(RES_hh_emi!U19=0,0,1000000*RES_hh_emi!U19/RES_hh_num!U19)</f>
        <v>499.36080469667326</v>
      </c>
      <c r="V19" s="72">
        <f>IF(RES_hh_emi!V19=0,0,1000000*RES_hh_emi!V19/RES_hh_num!V19)</f>
        <v>524.60342779291545</v>
      </c>
      <c r="W19" s="72">
        <f>IF(RES_hh_emi!W19=0,0,1000000*RES_hh_emi!W19/RES_hh_num!W19)</f>
        <v>543.49955084745841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702.78605413436549</v>
      </c>
      <c r="C20" s="72">
        <f>IF(RES_hh_emi!C20=0,0,1000000*RES_hh_emi!C20/RES_hh_num!C20)</f>
        <v>739.50544053285535</v>
      </c>
      <c r="D20" s="72">
        <f>IF(RES_hh_emi!D20=0,0,1000000*RES_hh_emi!D20/RES_hh_num!D20)</f>
        <v>785.9091574951741</v>
      </c>
      <c r="E20" s="72">
        <f>IF(RES_hh_emi!E20=0,0,1000000*RES_hh_emi!E20/RES_hh_num!E20)</f>
        <v>673.47998487500479</v>
      </c>
      <c r="F20" s="72">
        <f>IF(RES_hh_emi!F20=0,0,1000000*RES_hh_emi!F20/RES_hh_num!F20)</f>
        <v>633.3387169066699</v>
      </c>
      <c r="G20" s="72">
        <f>IF(RES_hh_emi!G20=0,0,1000000*RES_hh_emi!G20/RES_hh_num!G20)</f>
        <v>773.14656903139212</v>
      </c>
      <c r="H20" s="72">
        <f>IF(RES_hh_emi!H20=0,0,1000000*RES_hh_emi!H20/RES_hh_num!H20)</f>
        <v>807.23543937697889</v>
      </c>
      <c r="I20" s="72">
        <f>IF(RES_hh_emi!I20=0,0,1000000*RES_hh_emi!I20/RES_hh_num!I20)</f>
        <v>658.9877865227179</v>
      </c>
      <c r="J20" s="72">
        <f>IF(RES_hh_emi!J20=0,0,1000000*RES_hh_emi!J20/RES_hh_num!J20)</f>
        <v>552.85761969913153</v>
      </c>
      <c r="K20" s="72">
        <f>IF(RES_hh_emi!K20=0,0,1000000*RES_hh_emi!K20/RES_hh_num!K20)</f>
        <v>925.51883914153552</v>
      </c>
      <c r="L20" s="72">
        <f>IF(RES_hh_emi!L20=0,0,1000000*RES_hh_emi!L20/RES_hh_num!L20)</f>
        <v>989.32549551169018</v>
      </c>
      <c r="M20" s="72">
        <f>IF(RES_hh_emi!M20=0,0,1000000*RES_hh_emi!M20/RES_hh_num!M20)</f>
        <v>883.81045778170107</v>
      </c>
      <c r="N20" s="72">
        <f>IF(RES_hh_emi!N20=0,0,1000000*RES_hh_emi!N20/RES_hh_num!N20)</f>
        <v>858.40256902399915</v>
      </c>
      <c r="O20" s="72">
        <f>IF(RES_hh_emi!O20=0,0,1000000*RES_hh_emi!O20/RES_hh_num!O20)</f>
        <v>863.03113573144105</v>
      </c>
      <c r="P20" s="72">
        <f>IF(RES_hh_emi!P20=0,0,1000000*RES_hh_emi!P20/RES_hh_num!P20)</f>
        <v>809.75786672118466</v>
      </c>
      <c r="Q20" s="72">
        <f>IF(RES_hh_emi!Q20=0,0,1000000*RES_hh_emi!Q20/RES_hh_num!Q20)</f>
        <v>806.9849541439296</v>
      </c>
      <c r="R20" s="72">
        <f>IF(RES_hh_emi!R20=0,0,1000000*RES_hh_emi!R20/RES_hh_num!R20)</f>
        <v>838.6702171763842</v>
      </c>
      <c r="S20" s="72">
        <f>IF(RES_hh_emi!S20=0,0,1000000*RES_hh_emi!S20/RES_hh_num!S20)</f>
        <v>785.85171776690254</v>
      </c>
      <c r="T20" s="72">
        <f>IF(RES_hh_emi!T20=0,0,1000000*RES_hh_emi!T20/RES_hh_num!T20)</f>
        <v>802.95784327020601</v>
      </c>
      <c r="U20" s="72">
        <f>IF(RES_hh_emi!U20=0,0,1000000*RES_hh_emi!U20/RES_hh_num!U20)</f>
        <v>785.57126760612459</v>
      </c>
      <c r="V20" s="72">
        <f>IF(RES_hh_emi!V20=0,0,1000000*RES_hh_emi!V20/RES_hh_num!V20)</f>
        <v>824.19883290146072</v>
      </c>
      <c r="W20" s="72">
        <f>IF(RES_hh_emi!W20=0,0,1000000*RES_hh_emi!W20/RES_hh_num!W20)</f>
        <v>794.08204315401736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535.68988014461149</v>
      </c>
      <c r="C21" s="72">
        <f>IF(RES_hh_emi!C21=0,0,1000000*RES_hh_emi!C21/RES_hh_num!C21)</f>
        <v>533.99199888595251</v>
      </c>
      <c r="D21" s="72">
        <f>IF(RES_hh_emi!D21=0,0,1000000*RES_hh_emi!D21/RES_hh_num!D21)</f>
        <v>543.38788159954277</v>
      </c>
      <c r="E21" s="72">
        <f>IF(RES_hh_emi!E21=0,0,1000000*RES_hh_emi!E21/RES_hh_num!E21)</f>
        <v>540.48677033927459</v>
      </c>
      <c r="F21" s="72">
        <f>IF(RES_hh_emi!F21=0,0,1000000*RES_hh_emi!F21/RES_hh_num!F21)</f>
        <v>527.76831606856615</v>
      </c>
      <c r="G21" s="72">
        <f>IF(RES_hh_emi!G21=0,0,1000000*RES_hh_emi!G21/RES_hh_num!G21)</f>
        <v>545.53150879333793</v>
      </c>
      <c r="H21" s="72">
        <f>IF(RES_hh_emi!H21=0,0,1000000*RES_hh_emi!H21/RES_hh_num!H21)</f>
        <v>550.56534721142111</v>
      </c>
      <c r="I21" s="72">
        <f>IF(RES_hh_emi!I21=0,0,1000000*RES_hh_emi!I21/RES_hh_num!I21)</f>
        <v>573.91179648935054</v>
      </c>
      <c r="J21" s="72">
        <f>IF(RES_hh_emi!J21=0,0,1000000*RES_hh_emi!J21/RES_hh_num!J21)</f>
        <v>621.86002933838131</v>
      </c>
      <c r="K21" s="72">
        <f>IF(RES_hh_emi!K21=0,0,1000000*RES_hh_emi!K21/RES_hh_num!K21)</f>
        <v>528.88963736005019</v>
      </c>
      <c r="L21" s="72">
        <f>IF(RES_hh_emi!L21=0,0,1000000*RES_hh_emi!L21/RES_hh_num!L21)</f>
        <v>650.96708428120462</v>
      </c>
      <c r="M21" s="72">
        <f>IF(RES_hh_emi!M21=0,0,1000000*RES_hh_emi!M21/RES_hh_num!M21)</f>
        <v>599.53047480440728</v>
      </c>
      <c r="N21" s="72">
        <f>IF(RES_hh_emi!N21=0,0,1000000*RES_hh_emi!N21/RES_hh_num!N21)</f>
        <v>595.54680968255479</v>
      </c>
      <c r="O21" s="72">
        <f>IF(RES_hh_emi!O21=0,0,1000000*RES_hh_emi!O21/RES_hh_num!O21)</f>
        <v>579.91034152895452</v>
      </c>
      <c r="P21" s="72">
        <f>IF(RES_hh_emi!P21=0,0,1000000*RES_hh_emi!P21/RES_hh_num!P21)</f>
        <v>542.3970502946255</v>
      </c>
      <c r="Q21" s="72">
        <f>IF(RES_hh_emi!Q21=0,0,1000000*RES_hh_emi!Q21/RES_hh_num!Q21)</f>
        <v>538.68838313291803</v>
      </c>
      <c r="R21" s="72">
        <f>IF(RES_hh_emi!R21=0,0,1000000*RES_hh_emi!R21/RES_hh_num!R21)</f>
        <v>565.27077947301302</v>
      </c>
      <c r="S21" s="72">
        <f>IF(RES_hh_emi!S21=0,0,1000000*RES_hh_emi!S21/RES_hh_num!S21)</f>
        <v>520.68793182918967</v>
      </c>
      <c r="T21" s="72">
        <f>IF(RES_hh_emi!T21=0,0,1000000*RES_hh_emi!T21/RES_hh_num!T21)</f>
        <v>537.40889187845778</v>
      </c>
      <c r="U21" s="72">
        <f>IF(RES_hh_emi!U21=0,0,1000000*RES_hh_emi!U21/RES_hh_num!U21)</f>
        <v>492.03079337281252</v>
      </c>
      <c r="V21" s="72">
        <f>IF(RES_hh_emi!V21=0,0,1000000*RES_hh_emi!V21/RES_hh_num!V21)</f>
        <v>511.32184732118037</v>
      </c>
      <c r="W21" s="72">
        <f>IF(RES_hh_emi!W21=0,0,1000000*RES_hh_emi!W21/RES_hh_num!W21)</f>
        <v>541.4071346278289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80.999474934592627</v>
      </c>
      <c r="C27" s="69">
        <f>IF(RES_hh_emi!C27=0,0,1000000*RES_hh_emi!C27/RES_hh_num!C27)</f>
        <v>78.299585904045202</v>
      </c>
      <c r="D27" s="69">
        <f>IF(RES_hh_emi!D27=0,0,1000000*RES_hh_emi!D27/RES_hh_num!D27)</f>
        <v>80.797440949451129</v>
      </c>
      <c r="E27" s="69">
        <f>IF(RES_hh_emi!E27=0,0,1000000*RES_hh_emi!E27/RES_hh_num!E27)</f>
        <v>81.027679654592419</v>
      </c>
      <c r="F27" s="69">
        <f>IF(RES_hh_emi!F27=0,0,1000000*RES_hh_emi!F27/RES_hh_num!F27)</f>
        <v>85.648736208386921</v>
      </c>
      <c r="G27" s="69">
        <f>IF(RES_hh_emi!G27=0,0,1000000*RES_hh_emi!G27/RES_hh_num!G27)</f>
        <v>88.130582840550233</v>
      </c>
      <c r="H27" s="69">
        <f>IF(RES_hh_emi!H27=0,0,1000000*RES_hh_emi!H27/RES_hh_num!H27)</f>
        <v>90.399924929787289</v>
      </c>
      <c r="I27" s="69">
        <f>IF(RES_hh_emi!I27=0,0,1000000*RES_hh_emi!I27/RES_hh_num!I27)</f>
        <v>79.82402044074972</v>
      </c>
      <c r="J27" s="69">
        <f>IF(RES_hh_emi!J27=0,0,1000000*RES_hh_emi!J27/RES_hh_num!J27)</f>
        <v>77.679294054127638</v>
      </c>
      <c r="K27" s="69">
        <f>IF(RES_hh_emi!K27=0,0,1000000*RES_hh_emi!K27/RES_hh_num!K27)</f>
        <v>69.229510796025991</v>
      </c>
      <c r="L27" s="69">
        <f>IF(RES_hh_emi!L27=0,0,1000000*RES_hh_emi!L27/RES_hh_num!L27)</f>
        <v>76.817600762960041</v>
      </c>
      <c r="M27" s="69">
        <f>IF(RES_hh_emi!M27=0,0,1000000*RES_hh_emi!M27/RES_hh_num!M27)</f>
        <v>74.197868639380673</v>
      </c>
      <c r="N27" s="69">
        <f>IF(RES_hh_emi!N27=0,0,1000000*RES_hh_emi!N27/RES_hh_num!N27)</f>
        <v>74.274627578774655</v>
      </c>
      <c r="O27" s="69">
        <f>IF(RES_hh_emi!O27=0,0,1000000*RES_hh_emi!O27/RES_hh_num!O27)</f>
        <v>74.532312201486988</v>
      </c>
      <c r="P27" s="69">
        <f>IF(RES_hh_emi!P27=0,0,1000000*RES_hh_emi!P27/RES_hh_num!P27)</f>
        <v>80.76579597750208</v>
      </c>
      <c r="Q27" s="69">
        <f>IF(RES_hh_emi!Q27=0,0,1000000*RES_hh_emi!Q27/RES_hh_num!Q27)</f>
        <v>66.913337610793349</v>
      </c>
      <c r="R27" s="69">
        <f>IF(RES_hh_emi!R27=0,0,1000000*RES_hh_emi!R27/RES_hh_num!R27)</f>
        <v>68.256699340828504</v>
      </c>
      <c r="S27" s="69">
        <f>IF(RES_hh_emi!S27=0,0,1000000*RES_hh_emi!S27/RES_hh_num!S27)</f>
        <v>68.085503904041417</v>
      </c>
      <c r="T27" s="69">
        <f>IF(RES_hh_emi!T27=0,0,1000000*RES_hh_emi!T27/RES_hh_num!T27)</f>
        <v>60.641225092948396</v>
      </c>
      <c r="U27" s="69">
        <f>IF(RES_hh_emi!U27=0,0,1000000*RES_hh_emi!U27/RES_hh_num!U27)</f>
        <v>55.128162623594875</v>
      </c>
      <c r="V27" s="69">
        <f>IF(RES_hh_emi!V27=0,0,1000000*RES_hh_emi!V27/RES_hh_num!V27)</f>
        <v>59.753228936044856</v>
      </c>
      <c r="W27" s="69">
        <f>IF(RES_hh_emi!W27=0,0,1000000*RES_hh_emi!W27/RES_hh_num!W27)</f>
        <v>61.818423933718975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151.07478698858353</v>
      </c>
      <c r="C28" s="72">
        <f>IF(RES_hh_emi!C28=0,0,1000000*RES_hh_emi!C28/RES_hh_num!C28)</f>
        <v>376.06742378535887</v>
      </c>
      <c r="D28" s="72">
        <f>IF(RES_hh_emi!D28=0,0,1000000*RES_hh_emi!D28/RES_hh_num!D28)</f>
        <v>283.76771839629265</v>
      </c>
      <c r="E28" s="72">
        <f>IF(RES_hh_emi!E28=0,0,1000000*RES_hh_emi!E28/RES_hh_num!E28)</f>
        <v>265.89200079418737</v>
      </c>
      <c r="F28" s="72">
        <f>IF(RES_hh_emi!F28=0,0,1000000*RES_hh_emi!F28/RES_hh_num!F28)</f>
        <v>301.7362006639043</v>
      </c>
      <c r="G28" s="72">
        <f>IF(RES_hh_emi!G28=0,0,1000000*RES_hh_emi!G28/RES_hh_num!G28)</f>
        <v>353.50729102123671</v>
      </c>
      <c r="H28" s="72">
        <f>IF(RES_hh_emi!H28=0,0,1000000*RES_hh_emi!H28/RES_hh_num!H28)</f>
        <v>318.78284532052561</v>
      </c>
      <c r="I28" s="72">
        <f>IF(RES_hh_emi!I28=0,0,1000000*RES_hh_emi!I28/RES_hh_num!I28)</f>
        <v>333.95988962183111</v>
      </c>
      <c r="J28" s="72">
        <f>IF(RES_hh_emi!J28=0,0,1000000*RES_hh_emi!J28/RES_hh_num!J28)</f>
        <v>323.56750637852406</v>
      </c>
      <c r="K28" s="72">
        <f>IF(RES_hh_emi!K28=0,0,1000000*RES_hh_emi!K28/RES_hh_num!K28)</f>
        <v>335.27089462548781</v>
      </c>
      <c r="L28" s="72">
        <f>IF(RES_hh_emi!L28=0,0,1000000*RES_hh_emi!L28/RES_hh_num!L28)</f>
        <v>543.14735428195627</v>
      </c>
      <c r="M28" s="72">
        <f>IF(RES_hh_emi!M28=0,0,1000000*RES_hh_emi!M28/RES_hh_num!M28)</f>
        <v>496.15244422490571</v>
      </c>
      <c r="N28" s="72">
        <f>IF(RES_hh_emi!N28=0,0,1000000*RES_hh_emi!N28/RES_hh_num!N28)</f>
        <v>324.5417319041311</v>
      </c>
      <c r="O28" s="72">
        <f>IF(RES_hh_emi!O28=0,0,1000000*RES_hh_emi!O28/RES_hh_num!O28)</f>
        <v>297.26566656027228</v>
      </c>
      <c r="P28" s="72">
        <f>IF(RES_hh_emi!P28=0,0,1000000*RES_hh_emi!P28/RES_hh_num!P28)</f>
        <v>324.72145381896399</v>
      </c>
      <c r="Q28" s="72">
        <f>IF(RES_hh_emi!Q28=0,0,1000000*RES_hh_emi!Q28/RES_hh_num!Q28)</f>
        <v>331.23888559573197</v>
      </c>
      <c r="R28" s="72">
        <f>IF(RES_hh_emi!R28=0,0,1000000*RES_hh_emi!R28/RES_hh_num!R28)</f>
        <v>348.38635315813724</v>
      </c>
      <c r="S28" s="72">
        <f>IF(RES_hh_emi!S28=0,0,1000000*RES_hh_emi!S28/RES_hh_num!S28)</f>
        <v>309.15629322268325</v>
      </c>
      <c r="T28" s="72">
        <f>IF(RES_hh_emi!T28=0,0,1000000*RES_hh_emi!T28/RES_hh_num!T28)</f>
        <v>282.10511756569832</v>
      </c>
      <c r="U28" s="72">
        <f>IF(RES_hh_emi!U28=0,0,1000000*RES_hh_emi!U28/RES_hh_num!U28)</f>
        <v>278.46798470425512</v>
      </c>
      <c r="V28" s="72">
        <f>IF(RES_hh_emi!V28=0,0,1000000*RES_hh_emi!V28/RES_hh_num!V28)</f>
        <v>233.49288327857656</v>
      </c>
      <c r="W28" s="72">
        <f>IF(RES_hh_emi!W28=0,0,1000000*RES_hh_emi!W28/RES_hh_num!W28)</f>
        <v>289.83402489626559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174.62142329306738</v>
      </c>
      <c r="C29" s="72">
        <f>IF(RES_hh_emi!C29=0,0,1000000*RES_hh_emi!C29/RES_hh_num!C29)</f>
        <v>173.87413641372561</v>
      </c>
      <c r="D29" s="72">
        <f>IF(RES_hh_emi!D29=0,0,1000000*RES_hh_emi!D29/RES_hh_num!D29)</f>
        <v>187.9213864843303</v>
      </c>
      <c r="E29" s="72">
        <f>IF(RES_hh_emi!E29=0,0,1000000*RES_hh_emi!E29/RES_hh_num!E29)</f>
        <v>196.49260992185788</v>
      </c>
      <c r="F29" s="72">
        <f>IF(RES_hh_emi!F29=0,0,1000000*RES_hh_emi!F29/RES_hh_num!F29)</f>
        <v>211.38287672573929</v>
      </c>
      <c r="G29" s="72">
        <f>IF(RES_hh_emi!G29=0,0,1000000*RES_hh_emi!G29/RES_hh_num!G29)</f>
        <v>220.49766155521459</v>
      </c>
      <c r="H29" s="72">
        <f>IF(RES_hh_emi!H29=0,0,1000000*RES_hh_emi!H29/RES_hh_num!H29)</f>
        <v>229.19814168507952</v>
      </c>
      <c r="I29" s="72">
        <f>IF(RES_hh_emi!I29=0,0,1000000*RES_hh_emi!I29/RES_hh_num!I29)</f>
        <v>210.53113090060742</v>
      </c>
      <c r="J29" s="72">
        <f>IF(RES_hh_emi!J29=0,0,1000000*RES_hh_emi!J29/RES_hh_num!J29)</f>
        <v>218.29678570271309</v>
      </c>
      <c r="K29" s="72">
        <f>IF(RES_hh_emi!K29=0,0,1000000*RES_hh_emi!K29/RES_hh_num!K29)</f>
        <v>203.18865433630705</v>
      </c>
      <c r="L29" s="72">
        <f>IF(RES_hh_emi!L29=0,0,1000000*RES_hh_emi!L29/RES_hh_num!L29)</f>
        <v>204.30960691099438</v>
      </c>
      <c r="M29" s="72">
        <f>IF(RES_hh_emi!M29=0,0,1000000*RES_hh_emi!M29/RES_hh_num!M29)</f>
        <v>212.41348505822143</v>
      </c>
      <c r="N29" s="72">
        <f>IF(RES_hh_emi!N29=0,0,1000000*RES_hh_emi!N29/RES_hh_num!N29)</f>
        <v>213.82719936943437</v>
      </c>
      <c r="O29" s="72">
        <f>IF(RES_hh_emi!O29=0,0,1000000*RES_hh_emi!O29/RES_hh_num!O29)</f>
        <v>208.83019613460715</v>
      </c>
      <c r="P29" s="72">
        <f>IF(RES_hh_emi!P29=0,0,1000000*RES_hh_emi!P29/RES_hh_num!P29)</f>
        <v>226.47870991306718</v>
      </c>
      <c r="Q29" s="72">
        <f>IF(RES_hh_emi!Q29=0,0,1000000*RES_hh_emi!Q29/RES_hh_num!Q29)</f>
        <v>181.4071881767907</v>
      </c>
      <c r="R29" s="72">
        <f>IF(RES_hh_emi!R29=0,0,1000000*RES_hh_emi!R29/RES_hh_num!R29)</f>
        <v>188.63344697194927</v>
      </c>
      <c r="S29" s="72">
        <f>IF(RES_hh_emi!S29=0,0,1000000*RES_hh_emi!S29/RES_hh_num!S29)</f>
        <v>214.85200459678464</v>
      </c>
      <c r="T29" s="72">
        <f>IF(RES_hh_emi!T29=0,0,1000000*RES_hh_emi!T29/RES_hh_num!T29)</f>
        <v>181.76250205476572</v>
      </c>
      <c r="U29" s="72">
        <f>IF(RES_hh_emi!U29=0,0,1000000*RES_hh_emi!U29/RES_hh_num!U29)</f>
        <v>169.7741662906154</v>
      </c>
      <c r="V29" s="72">
        <f>IF(RES_hh_emi!V29=0,0,1000000*RES_hh_emi!V29/RES_hh_num!V29)</f>
        <v>177.60026724343371</v>
      </c>
      <c r="W29" s="72">
        <f>IF(RES_hh_emi!W29=0,0,1000000*RES_hh_emi!W29/RES_hh_num!W29)</f>
        <v>184.02748476978383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150.84078282266572</v>
      </c>
      <c r="C30" s="72">
        <f>IF(RES_hh_emi!C30=0,0,1000000*RES_hh_emi!C30/RES_hh_num!C30)</f>
        <v>152.57414873697644</v>
      </c>
      <c r="D30" s="72">
        <f>IF(RES_hh_emi!D30=0,0,1000000*RES_hh_emi!D30/RES_hh_num!D30)</f>
        <v>170.86871771050576</v>
      </c>
      <c r="E30" s="72">
        <f>IF(RES_hh_emi!E30=0,0,1000000*RES_hh_emi!E30/RES_hh_num!E30)</f>
        <v>179.11628113518623</v>
      </c>
      <c r="F30" s="72">
        <f>IF(RES_hh_emi!F30=0,0,1000000*RES_hh_emi!F30/RES_hh_num!F30)</f>
        <v>194.29509178720815</v>
      </c>
      <c r="G30" s="72">
        <f>IF(RES_hh_emi!G30=0,0,1000000*RES_hh_emi!G30/RES_hh_num!G30)</f>
        <v>192.56129400956507</v>
      </c>
      <c r="H30" s="72">
        <f>IF(RES_hh_emi!H30=0,0,1000000*RES_hh_emi!H30/RES_hh_num!H30)</f>
        <v>197.18229482163235</v>
      </c>
      <c r="I30" s="72">
        <f>IF(RES_hh_emi!I30=0,0,1000000*RES_hh_emi!I30/RES_hh_num!I30)</f>
        <v>194.53311098554838</v>
      </c>
      <c r="J30" s="72">
        <f>IF(RES_hh_emi!J30=0,0,1000000*RES_hh_emi!J30/RES_hh_num!J30)</f>
        <v>205.72374978302724</v>
      </c>
      <c r="K30" s="72">
        <f>IF(RES_hh_emi!K30=0,0,1000000*RES_hh_emi!K30/RES_hh_num!K30)</f>
        <v>172.87887469832737</v>
      </c>
      <c r="L30" s="72">
        <f>IF(RES_hh_emi!L30=0,0,1000000*RES_hh_emi!L30/RES_hh_num!L30)</f>
        <v>229.45092825219854</v>
      </c>
      <c r="M30" s="72">
        <f>IF(RES_hh_emi!M30=0,0,1000000*RES_hh_emi!M30/RES_hh_num!M30)</f>
        <v>192.59207319660047</v>
      </c>
      <c r="N30" s="72">
        <f>IF(RES_hh_emi!N30=0,0,1000000*RES_hh_emi!N30/RES_hh_num!N30)</f>
        <v>188.70144870454806</v>
      </c>
      <c r="O30" s="72">
        <f>IF(RES_hh_emi!O30=0,0,1000000*RES_hh_emi!O30/RES_hh_num!O30)</f>
        <v>185.4000016464372</v>
      </c>
      <c r="P30" s="72">
        <f>IF(RES_hh_emi!P30=0,0,1000000*RES_hh_emi!P30/RES_hh_num!P30)</f>
        <v>183.88799072301802</v>
      </c>
      <c r="Q30" s="72">
        <f>IF(RES_hh_emi!Q30=0,0,1000000*RES_hh_emi!Q30/RES_hh_num!Q30)</f>
        <v>169.64374557942423</v>
      </c>
      <c r="R30" s="72">
        <f>IF(RES_hh_emi!R30=0,0,1000000*RES_hh_emi!R30/RES_hh_num!R30)</f>
        <v>173.57726635582591</v>
      </c>
      <c r="S30" s="72">
        <f>IF(RES_hh_emi!S30=0,0,1000000*RES_hh_emi!S30/RES_hh_num!S30)</f>
        <v>165.19811288302969</v>
      </c>
      <c r="T30" s="72">
        <f>IF(RES_hh_emi!T30=0,0,1000000*RES_hh_emi!T30/RES_hh_num!T30)</f>
        <v>167.39221709620611</v>
      </c>
      <c r="U30" s="72">
        <f>IF(RES_hh_emi!U30=0,0,1000000*RES_hh_emi!U30/RES_hh_num!U30)</f>
        <v>150.03802017433239</v>
      </c>
      <c r="V30" s="72">
        <f>IF(RES_hh_emi!V30=0,0,1000000*RES_hh_emi!V30/RES_hh_num!V30)</f>
        <v>161.38116869383714</v>
      </c>
      <c r="W30" s="72">
        <f>IF(RES_hh_emi!W30=0,0,1000000*RES_hh_emi!W30/RES_hh_num!W30)</f>
        <v>161.47434863852678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253.97934855744785</v>
      </c>
      <c r="C3" s="65">
        <f>IF(RES_hh_fech!C3=0,0,RES_hh_fech!C3/RES_summary!C$19)</f>
        <v>277.52940387833098</v>
      </c>
      <c r="D3" s="65">
        <f>IF(RES_hh_fech!D3=0,0,RES_hh_fech!D3/RES_summary!D$19)</f>
        <v>275.01381967032313</v>
      </c>
      <c r="E3" s="65">
        <f>IF(RES_hh_fech!E3=0,0,RES_hh_fech!E3/RES_summary!E$19)</f>
        <v>286.80816215139004</v>
      </c>
      <c r="F3" s="65">
        <f>IF(RES_hh_fech!F3=0,0,RES_hh_fech!F3/RES_summary!F$19)</f>
        <v>279.50652718215781</v>
      </c>
      <c r="G3" s="65">
        <f>IF(RES_hh_fech!G3=0,0,RES_hh_fech!G3/RES_summary!G$19)</f>
        <v>284.09081062633197</v>
      </c>
      <c r="H3" s="65">
        <f>IF(RES_hh_fech!H3=0,0,RES_hh_fech!H3/RES_summary!H$19)</f>
        <v>283.05674712428151</v>
      </c>
      <c r="I3" s="65">
        <f>IF(RES_hh_fech!I3=0,0,RES_hh_fech!I3/RES_summary!I$19)</f>
        <v>279.09055584011861</v>
      </c>
      <c r="J3" s="65">
        <f>IF(RES_hh_fech!J3=0,0,RES_hh_fech!J3/RES_summary!J$19)</f>
        <v>275.6681496016941</v>
      </c>
      <c r="K3" s="65">
        <f>IF(RES_hh_fech!K3=0,0,RES_hh_fech!K3/RES_summary!K$19)</f>
        <v>286.80035600986145</v>
      </c>
      <c r="L3" s="65">
        <f>IF(RES_hh_fech!L3=0,0,RES_hh_fech!L3/RES_summary!L$19)</f>
        <v>260.48771117602445</v>
      </c>
      <c r="M3" s="65">
        <f>IF(RES_hh_fech!M3=0,0,RES_hh_fech!M3/RES_summary!M$19)</f>
        <v>247.76277161045624</v>
      </c>
      <c r="N3" s="65">
        <f>IF(RES_hh_fech!N3=0,0,RES_hh_fech!N3/RES_summary!N$19)</f>
        <v>258.5553864263108</v>
      </c>
      <c r="O3" s="65">
        <f>IF(RES_hh_fech!O3=0,0,RES_hh_fech!O3/RES_summary!O$19)</f>
        <v>236.90309283665079</v>
      </c>
      <c r="P3" s="65">
        <f>IF(RES_hh_fech!P3=0,0,RES_hh_fech!P3/RES_summary!P$19)</f>
        <v>229.55532361787866</v>
      </c>
      <c r="Q3" s="65">
        <f>IF(RES_hh_fech!Q3=0,0,RES_hh_fech!Q3/RES_summary!Q$19)</f>
        <v>206.56237726611371</v>
      </c>
      <c r="R3" s="65">
        <f>IF(RES_hh_fech!R3=0,0,RES_hh_fech!R3/RES_summary!R$19)</f>
        <v>214.13659076097298</v>
      </c>
      <c r="S3" s="65">
        <f>IF(RES_hh_fech!S3=0,0,RES_hh_fech!S3/RES_summary!S$19)</f>
        <v>218.48709047442662</v>
      </c>
      <c r="T3" s="65">
        <f>IF(RES_hh_fech!T3=0,0,RES_hh_fech!T3/RES_summary!T$19)</f>
        <v>221.78285238690324</v>
      </c>
      <c r="U3" s="65">
        <f>IF(RES_hh_fech!U3=0,0,RES_hh_fech!U3/RES_summary!U$19)</f>
        <v>210.44014661304431</v>
      </c>
      <c r="V3" s="65">
        <f>IF(RES_hh_fech!V3=0,0,RES_hh_fech!V3/RES_summary!V$19)</f>
        <v>199.07898300138422</v>
      </c>
      <c r="W3" s="65">
        <f>IF(RES_hh_fech!W3=0,0,RES_hh_fech!W3/RES_summary!W$19)</f>
        <v>214.39224453713319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206.29115605741225</v>
      </c>
      <c r="C4" s="69">
        <f>IF(RES_hh_fech!C4=0,0,RES_hh_fech!C4/RES_summary!C$19)</f>
        <v>229.46620784779853</v>
      </c>
      <c r="D4" s="69">
        <f>IF(RES_hh_fech!D4=0,0,RES_hh_fech!D4/RES_summary!D$19)</f>
        <v>225.81549624232753</v>
      </c>
      <c r="E4" s="69">
        <f>IF(RES_hh_fech!E4=0,0,RES_hh_fech!E4/RES_summary!E$19)</f>
        <v>236.49657134993379</v>
      </c>
      <c r="F4" s="69">
        <f>IF(RES_hh_fech!F4=0,0,RES_hh_fech!F4/RES_summary!F$19)</f>
        <v>229.987038090471</v>
      </c>
      <c r="G4" s="69">
        <f>IF(RES_hh_fech!G4=0,0,RES_hh_fech!G4/RES_summary!G$19)</f>
        <v>232.92295126675671</v>
      </c>
      <c r="H4" s="69">
        <f>IF(RES_hh_fech!H4=0,0,RES_hh_fech!H4/RES_summary!H$19)</f>
        <v>230.75537539690967</v>
      </c>
      <c r="I4" s="69">
        <f>IF(RES_hh_fech!I4=0,0,RES_hh_fech!I4/RES_summary!I$19)</f>
        <v>227.56043999170231</v>
      </c>
      <c r="J4" s="69">
        <f>IF(RES_hh_fech!J4=0,0,RES_hh_fech!J4/RES_summary!J$19)</f>
        <v>221.33108496038986</v>
      </c>
      <c r="K4" s="69">
        <f>IF(RES_hh_fech!K4=0,0,RES_hh_fech!K4/RES_summary!K$19)</f>
        <v>233.48432679366113</v>
      </c>
      <c r="L4" s="69">
        <f>IF(RES_hh_fech!L4=0,0,RES_hh_fech!L4/RES_summary!L$19)</f>
        <v>205.28429833403615</v>
      </c>
      <c r="M4" s="69">
        <f>IF(RES_hh_fech!M4=0,0,RES_hh_fech!M4/RES_summary!M$19)</f>
        <v>196.00257251383809</v>
      </c>
      <c r="N4" s="69">
        <f>IF(RES_hh_fech!N4=0,0,RES_hh_fech!N4/RES_summary!N$19)</f>
        <v>205.21666180737739</v>
      </c>
      <c r="O4" s="69">
        <f>IF(RES_hh_fech!O4=0,0,RES_hh_fech!O4/RES_summary!O$19)</f>
        <v>186.23787774754297</v>
      </c>
      <c r="P4" s="69">
        <f>IF(RES_hh_fech!P4=0,0,RES_hh_fech!P4/RES_summary!P$19)</f>
        <v>181.21456968684859</v>
      </c>
      <c r="Q4" s="69">
        <f>IF(RES_hh_fech!Q4=0,0,RES_hh_fech!Q4/RES_summary!Q$19)</f>
        <v>160.58982993364168</v>
      </c>
      <c r="R4" s="69">
        <f>IF(RES_hh_fech!R4=0,0,RES_hh_fech!R4/RES_summary!R$19)</f>
        <v>165.90718173705511</v>
      </c>
      <c r="S4" s="69">
        <f>IF(RES_hh_fech!S4=0,0,RES_hh_fech!S4/RES_summary!S$19)</f>
        <v>173.23464656131182</v>
      </c>
      <c r="T4" s="69">
        <f>IF(RES_hh_fech!T4=0,0,RES_hh_fech!T4/RES_summary!T$19)</f>
        <v>176.24780531444719</v>
      </c>
      <c r="U4" s="69">
        <f>IF(RES_hh_fech!U4=0,0,RES_hh_fech!U4/RES_summary!U$19)</f>
        <v>167.49926284344048</v>
      </c>
      <c r="V4" s="69">
        <f>IF(RES_hh_fech!V4=0,0,RES_hh_fech!V4/RES_summary!V$19)</f>
        <v>155.46988732227319</v>
      </c>
      <c r="W4" s="69">
        <f>IF(RES_hh_fech!W4=0,0,RES_hh_fech!W4/RES_summary!W$19)</f>
        <v>167.84581045854057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118.77729948024003</v>
      </c>
      <c r="C5" s="72">
        <f>IF(RES_hh_fech!C5=0,0,RES_hh_fech!C5/RES_summary!C$19)</f>
        <v>317.588933464663</v>
      </c>
      <c r="D5" s="72">
        <f>IF(RES_hh_fech!D5=0,0,RES_hh_fech!D5/RES_summary!D$19)</f>
        <v>206.33757565882095</v>
      </c>
      <c r="E5" s="72">
        <f>IF(RES_hh_fech!E5=0,0,RES_hh_fech!E5/RES_summary!E$19)</f>
        <v>200.71260566145418</v>
      </c>
      <c r="F5" s="72">
        <f>IF(RES_hh_fech!F5=0,0,RES_hh_fech!F5/RES_summary!F$19)</f>
        <v>204.3669799729764</v>
      </c>
      <c r="G5" s="72">
        <f>IF(RES_hh_fech!G5=0,0,RES_hh_fech!G5/RES_summary!G$19)</f>
        <v>247.39332637576811</v>
      </c>
      <c r="H5" s="72">
        <f>IF(RES_hh_fech!H5=0,0,RES_hh_fech!H5/RES_summary!H$19)</f>
        <v>217.13336860061821</v>
      </c>
      <c r="I5" s="72">
        <f>IF(RES_hh_fech!I5=0,0,RES_hh_fech!I5/RES_summary!I$19)</f>
        <v>219.17197680658742</v>
      </c>
      <c r="J5" s="72">
        <f>IF(RES_hh_fech!J5=0,0,RES_hh_fech!J5/RES_summary!J$19)</f>
        <v>213.07644503827501</v>
      </c>
      <c r="K5" s="72">
        <f>IF(RES_hh_fech!K5=0,0,RES_hh_fech!K5/RES_summary!K$19)</f>
        <v>214.68803182172118</v>
      </c>
      <c r="L5" s="72">
        <f>IF(RES_hh_fech!L5=0,0,RES_hh_fech!L5/RES_summary!L$19)</f>
        <v>285.07916828663923</v>
      </c>
      <c r="M5" s="72">
        <f>IF(RES_hh_fech!M5=0,0,RES_hh_fech!M5/RES_summary!M$19)</f>
        <v>271.06865781561595</v>
      </c>
      <c r="N5" s="72">
        <f>IF(RES_hh_fech!N5=0,0,RES_hh_fech!N5/RES_summary!N$19)</f>
        <v>168.20198519640334</v>
      </c>
      <c r="O5" s="72">
        <f>IF(RES_hh_fech!O5=0,0,RES_hh_fech!O5/RES_summary!O$19)</f>
        <v>176.08663821402158</v>
      </c>
      <c r="P5" s="72">
        <f>IF(RES_hh_fech!P5=0,0,RES_hh_fech!P5/RES_summary!P$19)</f>
        <v>189.6516881096795</v>
      </c>
      <c r="Q5" s="72">
        <f>IF(RES_hh_fech!Q5=0,0,RES_hh_fech!Q5/RES_summary!Q$19)</f>
        <v>178.95289469531008</v>
      </c>
      <c r="R5" s="72">
        <f>IF(RES_hh_fech!R5=0,0,RES_hh_fech!R5/RES_summary!R$19)</f>
        <v>191.22592792344255</v>
      </c>
      <c r="S5" s="72">
        <f>IF(RES_hh_fech!S5=0,0,RES_hh_fech!S5/RES_summary!S$19)</f>
        <v>194.23527882025655</v>
      </c>
      <c r="T5" s="72">
        <f>IF(RES_hh_fech!T5=0,0,RES_hh_fech!T5/RES_summary!T$19)</f>
        <v>179.59167135415996</v>
      </c>
      <c r="U5" s="72">
        <f>IF(RES_hh_fech!U5=0,0,RES_hh_fech!U5/RES_summary!U$19)</f>
        <v>191.21841990728637</v>
      </c>
      <c r="V5" s="72">
        <f>IF(RES_hh_fech!V5=0,0,RES_hh_fech!V5/RES_summary!V$19)</f>
        <v>110.16864752324955</v>
      </c>
      <c r="W5" s="72">
        <f>IF(RES_hh_fech!W5=0,0,RES_hh_fech!W5/RES_summary!W$19)</f>
        <v>182.34460913384171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251.90154471756676</v>
      </c>
      <c r="C6" s="72">
        <f>IF(RES_hh_fech!C6=0,0,RES_hh_fech!C6/RES_summary!C$19)</f>
        <v>257.08924267689372</v>
      </c>
      <c r="D6" s="72">
        <f>IF(RES_hh_fech!D6=0,0,RES_hh_fech!D6/RES_summary!D$19)</f>
        <v>232.70670916758189</v>
      </c>
      <c r="E6" s="72">
        <f>IF(RES_hh_fech!E6=0,0,RES_hh_fech!E6/RES_summary!E$19)</f>
        <v>247.61812118371702</v>
      </c>
      <c r="F6" s="72">
        <f>IF(RES_hh_fech!F6=0,0,RES_hh_fech!F6/RES_summary!F$19)</f>
        <v>244.74905070597632</v>
      </c>
      <c r="G6" s="72">
        <f>IF(RES_hh_fech!G6=0,0,RES_hh_fech!G6/RES_summary!G$19)</f>
        <v>271.56598124467814</v>
      </c>
      <c r="H6" s="72">
        <f>IF(RES_hh_fech!H6=0,0,RES_hh_fech!H6/RES_summary!H$19)</f>
        <v>281.91729856777584</v>
      </c>
      <c r="I6" s="72">
        <f>IF(RES_hh_fech!I6=0,0,RES_hh_fech!I6/RES_summary!I$19)</f>
        <v>248.13010791490964</v>
      </c>
      <c r="J6" s="72">
        <f>IF(RES_hh_fech!J6=0,0,RES_hh_fech!J6/RES_summary!J$19)</f>
        <v>260.81764077199881</v>
      </c>
      <c r="K6" s="72">
        <f>IF(RES_hh_fech!K6=0,0,RES_hh_fech!K6/RES_summary!K$19)</f>
        <v>255.27669481524026</v>
      </c>
      <c r="L6" s="72">
        <f>IF(RES_hh_fech!L6=0,0,RES_hh_fech!L6/RES_summary!L$19)</f>
        <v>222.87380150245374</v>
      </c>
      <c r="M6" s="72">
        <f>IF(RES_hh_fech!M6=0,0,RES_hh_fech!M6/RES_summary!M$19)</f>
        <v>225.60695804030803</v>
      </c>
      <c r="N6" s="72">
        <f>IF(RES_hh_fech!N6=0,0,RES_hh_fech!N6/RES_summary!N$19)</f>
        <v>220.05718917182995</v>
      </c>
      <c r="O6" s="72">
        <f>IF(RES_hh_fech!O6=0,0,RES_hh_fech!O6/RES_summary!O$19)</f>
        <v>215.22298157059359</v>
      </c>
      <c r="P6" s="72">
        <f>IF(RES_hh_fech!P6=0,0,RES_hh_fech!P6/RES_summary!P$19)</f>
        <v>235.03378050869529</v>
      </c>
      <c r="Q6" s="72">
        <f>IF(RES_hh_fech!Q6=0,0,RES_hh_fech!Q6/RES_summary!Q$19)</f>
        <v>180.76358230239279</v>
      </c>
      <c r="R6" s="72">
        <f>IF(RES_hh_fech!R6=0,0,RES_hh_fech!R6/RES_summary!R$19)</f>
        <v>183.46475780616191</v>
      </c>
      <c r="S6" s="72">
        <f>IF(RES_hh_fech!S6=0,0,RES_hh_fech!S6/RES_summary!S$19)</f>
        <v>200.17881287801239</v>
      </c>
      <c r="T6" s="72">
        <f>IF(RES_hh_fech!T6=0,0,RES_hh_fech!T6/RES_summary!T$19)</f>
        <v>183.38085781143985</v>
      </c>
      <c r="U6" s="72">
        <f>IF(RES_hh_fech!U6=0,0,RES_hh_fech!U6/RES_summary!U$19)</f>
        <v>172.35418184913107</v>
      </c>
      <c r="V6" s="72">
        <f>IF(RES_hh_fech!V6=0,0,RES_hh_fech!V6/RES_summary!V$19)</f>
        <v>176.6317539163785</v>
      </c>
      <c r="W6" s="72">
        <f>IF(RES_hh_fech!W6=0,0,RES_hh_fech!W6/RES_summary!W$19)</f>
        <v>180.82828983414669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252.18979061905964</v>
      </c>
      <c r="C7" s="72">
        <f>IF(RES_hh_fech!C7=0,0,RES_hh_fech!C7/RES_summary!C$19)</f>
        <v>289.32977966621576</v>
      </c>
      <c r="D7" s="72">
        <f>IF(RES_hh_fech!D7=0,0,RES_hh_fech!D7/RES_summary!D$19)</f>
        <v>300.11068991235641</v>
      </c>
      <c r="E7" s="72">
        <f>IF(RES_hh_fech!E7=0,0,RES_hh_fech!E7/RES_summary!E$19)</f>
        <v>266.85455095735881</v>
      </c>
      <c r="F7" s="72">
        <f>IF(RES_hh_fech!F7=0,0,RES_hh_fech!F7/RES_summary!F$19)</f>
        <v>252.44822646171846</v>
      </c>
      <c r="G7" s="72">
        <f>IF(RES_hh_fech!G7=0,0,RES_hh_fech!G7/RES_summary!G$19)</f>
        <v>293.40489368005376</v>
      </c>
      <c r="H7" s="72">
        <f>IF(RES_hh_fech!H7=0,0,RES_hh_fech!H7/RES_summary!H$19)</f>
        <v>292.11447979208219</v>
      </c>
      <c r="I7" s="72">
        <f>IF(RES_hh_fech!I7=0,0,RES_hh_fech!I7/RES_summary!I$19)</f>
        <v>230.10752640354292</v>
      </c>
      <c r="J7" s="72">
        <f>IF(RES_hh_fech!J7=0,0,RES_hh_fech!J7/RES_summary!J$19)</f>
        <v>160.71775016247338</v>
      </c>
      <c r="K7" s="72">
        <f>IF(RES_hh_fech!K7=0,0,RES_hh_fech!K7/RES_summary!K$19)</f>
        <v>295.83038711178801</v>
      </c>
      <c r="L7" s="72">
        <f>IF(RES_hh_fech!L7=0,0,RES_hh_fech!L7/RES_summary!L$19)</f>
        <v>269.27019550038648</v>
      </c>
      <c r="M7" s="72">
        <f>IF(RES_hh_fech!M7=0,0,RES_hh_fech!M7/RES_summary!M$19)</f>
        <v>239.80799540686749</v>
      </c>
      <c r="N7" s="72">
        <f>IF(RES_hh_fech!N7=0,0,RES_hh_fech!N7/RES_summary!N$19)</f>
        <v>234.08246242717115</v>
      </c>
      <c r="O7" s="72">
        <f>IF(RES_hh_fech!O7=0,0,RES_hh_fech!O7/RES_summary!O$19)</f>
        <v>223.92460219377628</v>
      </c>
      <c r="P7" s="72">
        <f>IF(RES_hh_fech!P7=0,0,RES_hh_fech!P7/RES_summary!P$19)</f>
        <v>216.31702896775397</v>
      </c>
      <c r="Q7" s="72">
        <f>IF(RES_hh_fech!Q7=0,0,RES_hh_fech!Q7/RES_summary!Q$19)</f>
        <v>194.74696756626287</v>
      </c>
      <c r="R7" s="72">
        <f>IF(RES_hh_fech!R7=0,0,RES_hh_fech!R7/RES_summary!R$19)</f>
        <v>197.40510829563749</v>
      </c>
      <c r="S7" s="72">
        <f>IF(RES_hh_fech!S7=0,0,RES_hh_fech!S7/RES_summary!S$19)</f>
        <v>205.35696146986857</v>
      </c>
      <c r="T7" s="72">
        <f>IF(RES_hh_fech!T7=0,0,RES_hh_fech!T7/RES_summary!T$19)</f>
        <v>209.67308134749968</v>
      </c>
      <c r="U7" s="72">
        <f>IF(RES_hh_fech!U7=0,0,RES_hh_fech!U7/RES_summary!U$19)</f>
        <v>201.45015087462272</v>
      </c>
      <c r="V7" s="72">
        <f>IF(RES_hh_fech!V7=0,0,RES_hh_fech!V7/RES_summary!V$19)</f>
        <v>194.2690730736339</v>
      </c>
      <c r="W7" s="72">
        <f>IF(RES_hh_fech!W7=0,0,RES_hh_fech!W7/RES_summary!W$19)</f>
        <v>189.15348630049698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226.46944431767386</v>
      </c>
      <c r="C8" s="72">
        <f>IF(RES_hh_fech!C8=0,0,RES_hh_fech!C8/RES_summary!C$19)</f>
        <v>247.74713774866805</v>
      </c>
      <c r="D8" s="72">
        <f>IF(RES_hh_fech!D8=0,0,RES_hh_fech!D8/RES_summary!D$19)</f>
        <v>244.64774169519418</v>
      </c>
      <c r="E8" s="72">
        <f>IF(RES_hh_fech!E8=0,0,RES_hh_fech!E8/RES_summary!E$19)</f>
        <v>250.37472179392913</v>
      </c>
      <c r="F8" s="72">
        <f>IF(RES_hh_fech!F8=0,0,RES_hh_fech!F8/RES_summary!F$19)</f>
        <v>247.19534643421093</v>
      </c>
      <c r="G8" s="72">
        <f>IF(RES_hh_fech!G8=0,0,RES_hh_fech!G8/RES_summary!G$19)</f>
        <v>244.14690232969892</v>
      </c>
      <c r="H8" s="72">
        <f>IF(RES_hh_fech!H8=0,0,RES_hh_fech!H8/RES_summary!H$19)</f>
        <v>236.61234334519335</v>
      </c>
      <c r="I8" s="72">
        <f>IF(RES_hh_fech!I8=0,0,RES_hh_fech!I8/RES_summary!I$19)</f>
        <v>241.5535389254531</v>
      </c>
      <c r="J8" s="72">
        <f>IF(RES_hh_fech!J8=0,0,RES_hh_fech!J8/RES_summary!J$19)</f>
        <v>233.08603475805501</v>
      </c>
      <c r="K8" s="72">
        <f>IF(RES_hh_fech!K8=0,0,RES_hh_fech!K8/RES_summary!K$19)</f>
        <v>210.70926548688749</v>
      </c>
      <c r="L8" s="72">
        <f>IF(RES_hh_fech!L8=0,0,RES_hh_fech!L8/RES_summary!L$19)</f>
        <v>245.92654491299075</v>
      </c>
      <c r="M8" s="72">
        <f>IF(RES_hh_fech!M8=0,0,RES_hh_fech!M8/RES_summary!M$19)</f>
        <v>207.29479201108268</v>
      </c>
      <c r="N8" s="72">
        <f>IF(RES_hh_fech!N8=0,0,RES_hh_fech!N8/RES_summary!N$19)</f>
        <v>205.9916934767563</v>
      </c>
      <c r="O8" s="72">
        <f>IF(RES_hh_fech!O8=0,0,RES_hh_fech!O8/RES_summary!O$19)</f>
        <v>192.93476707950867</v>
      </c>
      <c r="P8" s="72">
        <f>IF(RES_hh_fech!P8=0,0,RES_hh_fech!P8/RES_summary!P$19)</f>
        <v>186.03821589473122</v>
      </c>
      <c r="Q8" s="72">
        <f>IF(RES_hh_fech!Q8=0,0,RES_hh_fech!Q8/RES_summary!Q$19)</f>
        <v>167.55467180313798</v>
      </c>
      <c r="R8" s="72">
        <f>IF(RES_hh_fech!R8=0,0,RES_hh_fech!R8/RES_summary!R$19)</f>
        <v>172.06668548752853</v>
      </c>
      <c r="S8" s="72">
        <f>IF(RES_hh_fech!S8=0,0,RES_hh_fech!S8/RES_summary!S$19)</f>
        <v>176.44512834044176</v>
      </c>
      <c r="T8" s="72">
        <f>IF(RES_hh_fech!T8=0,0,RES_hh_fech!T8/RES_summary!T$19)</f>
        <v>182.17202826693924</v>
      </c>
      <c r="U8" s="72">
        <f>IF(RES_hh_fech!U8=0,0,RES_hh_fech!U8/RES_summary!U$19)</f>
        <v>167.09026082886095</v>
      </c>
      <c r="V8" s="72">
        <f>IF(RES_hh_fech!V8=0,0,RES_hh_fech!V8/RES_summary!V$19)</f>
        <v>159.44044702434761</v>
      </c>
      <c r="W8" s="72">
        <f>IF(RES_hh_fech!W8=0,0,RES_hh_fech!W8/RES_summary!W$19)</f>
        <v>168.09826494893713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263.00683450124774</v>
      </c>
      <c r="C9" s="72">
        <f>IF(RES_hh_fech!C9=0,0,RES_hh_fech!C9/RES_summary!C$19)</f>
        <v>286.56700510014525</v>
      </c>
      <c r="D9" s="72">
        <f>IF(RES_hh_fech!D9=0,0,RES_hh_fech!D9/RES_summary!D$19)</f>
        <v>276.17930580107429</v>
      </c>
      <c r="E9" s="72">
        <f>IF(RES_hh_fech!E9=0,0,RES_hh_fech!E9/RES_summary!E$19)</f>
        <v>286.80712480183718</v>
      </c>
      <c r="F9" s="72">
        <f>IF(RES_hh_fech!F9=0,0,RES_hh_fech!F9/RES_summary!F$19)</f>
        <v>278.32542089009229</v>
      </c>
      <c r="G9" s="72">
        <f>IF(RES_hh_fech!G9=0,0,RES_hh_fech!G9/RES_summary!G$19)</f>
        <v>273.6975960862253</v>
      </c>
      <c r="H9" s="72">
        <f>IF(RES_hh_fech!H9=0,0,RES_hh_fech!H9/RES_summary!H$19)</f>
        <v>270.37302835662769</v>
      </c>
      <c r="I9" s="72">
        <f>IF(RES_hh_fech!I9=0,0,RES_hh_fech!I9/RES_summary!I$19)</f>
        <v>261.63198088219269</v>
      </c>
      <c r="J9" s="72">
        <f>IF(RES_hh_fech!J9=0,0,RES_hh_fech!J9/RES_summary!J$19)</f>
        <v>260.00147911857556</v>
      </c>
      <c r="K9" s="72">
        <f>IF(RES_hh_fech!K9=0,0,RES_hh_fech!K9/RES_summary!K$19)</f>
        <v>287.60431083306474</v>
      </c>
      <c r="L9" s="72">
        <f>IF(RES_hh_fech!L9=0,0,RES_hh_fech!L9/RES_summary!L$19)</f>
        <v>206.78624201895764</v>
      </c>
      <c r="M9" s="72">
        <f>IF(RES_hh_fech!M9=0,0,RES_hh_fech!M9/RES_summary!M$19)</f>
        <v>218.55792138264539</v>
      </c>
      <c r="N9" s="72">
        <f>IF(RES_hh_fech!N9=0,0,RES_hh_fech!N9/RES_summary!N$19)</f>
        <v>231.93428381000399</v>
      </c>
      <c r="O9" s="72">
        <f>IF(RES_hh_fech!O9=0,0,RES_hh_fech!O9/RES_summary!O$19)</f>
        <v>202.73432341678776</v>
      </c>
      <c r="P9" s="72">
        <f>IF(RES_hh_fech!P9=0,0,RES_hh_fech!P9/RES_summary!P$19)</f>
        <v>200.63758629246789</v>
      </c>
      <c r="Q9" s="72">
        <f>IF(RES_hh_fech!Q9=0,0,RES_hh_fech!Q9/RES_summary!Q$19)</f>
        <v>165.58501490572866</v>
      </c>
      <c r="R9" s="72">
        <f>IF(RES_hh_fech!R9=0,0,RES_hh_fech!R9/RES_summary!R$19)</f>
        <v>164.64605115931786</v>
      </c>
      <c r="S9" s="72">
        <f>IF(RES_hh_fech!S9=0,0,RES_hh_fech!S9/RES_summary!S$19)</f>
        <v>183.12210446884049</v>
      </c>
      <c r="T9" s="72">
        <f>IF(RES_hh_fech!T9=0,0,RES_hh_fech!T9/RES_summary!T$19)</f>
        <v>192.90051097711421</v>
      </c>
      <c r="U9" s="72">
        <f>IF(RES_hh_fech!U9=0,0,RES_hh_fech!U9/RES_summary!U$19)</f>
        <v>185.88776101613018</v>
      </c>
      <c r="V9" s="72">
        <f>IF(RES_hh_fech!V9=0,0,RES_hh_fech!V9/RES_summary!V$19)</f>
        <v>170.33276471403622</v>
      </c>
      <c r="W9" s="72">
        <f>IF(RES_hh_fech!W9=0,0,RES_hh_fech!W9/RES_summary!W$19)</f>
        <v>177.55021059575756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155.64849899978168</v>
      </c>
      <c r="C11" s="72">
        <f>IF(RES_hh_fech!C11=0,0,RES_hh_fech!C11/RES_summary!C$19)</f>
        <v>170.49772467725782</v>
      </c>
      <c r="D11" s="72">
        <f>IF(RES_hh_fech!D11=0,0,RES_hh_fech!D11/RES_summary!D$19)</f>
        <v>174.29842859799965</v>
      </c>
      <c r="E11" s="72">
        <f>IF(RES_hh_fech!E11=0,0,RES_hh_fech!E11/RES_summary!E$19)</f>
        <v>183.56655604726774</v>
      </c>
      <c r="F11" s="72">
        <f>IF(RES_hh_fech!F11=0,0,RES_hh_fech!F11/RES_summary!F$19)</f>
        <v>174.08172472118736</v>
      </c>
      <c r="G11" s="72">
        <f>IF(RES_hh_fech!G11=0,0,RES_hh_fech!G11/RES_summary!G$19)</f>
        <v>181.11499635565954</v>
      </c>
      <c r="H11" s="72">
        <f>IF(RES_hh_fech!H11=0,0,RES_hh_fech!H11/RES_summary!H$19)</f>
        <v>180.8641539776718</v>
      </c>
      <c r="I11" s="72">
        <f>IF(RES_hh_fech!I11=0,0,RES_hh_fech!I11/RES_summary!I$19)</f>
        <v>181.3448094225177</v>
      </c>
      <c r="J11" s="72">
        <f>IF(RES_hh_fech!J11=0,0,RES_hh_fech!J11/RES_summary!J$19)</f>
        <v>170.65593998108412</v>
      </c>
      <c r="K11" s="72">
        <f>IF(RES_hh_fech!K11=0,0,RES_hh_fech!K11/RES_summary!K$19)</f>
        <v>167.84796521371868</v>
      </c>
      <c r="L11" s="72">
        <f>IF(RES_hh_fech!L11=0,0,RES_hh_fech!L11/RES_summary!L$19)</f>
        <v>186.0613303924668</v>
      </c>
      <c r="M11" s="72">
        <f>IF(RES_hh_fech!M11=0,0,RES_hh_fech!M11/RES_summary!M$19)</f>
        <v>158.73185866123367</v>
      </c>
      <c r="N11" s="72">
        <f>IF(RES_hh_fech!N11=0,0,RES_hh_fech!N11/RES_summary!N$19)</f>
        <v>169.12154827889691</v>
      </c>
      <c r="O11" s="72">
        <f>IF(RES_hh_fech!O11=0,0,RES_hh_fech!O11/RES_summary!O$19)</f>
        <v>160.43970738537308</v>
      </c>
      <c r="P11" s="72">
        <f>IF(RES_hh_fech!P11=0,0,RES_hh_fech!P11/RES_summary!P$19)</f>
        <v>151.14223331713458</v>
      </c>
      <c r="Q11" s="72">
        <f>IF(RES_hh_fech!Q11=0,0,RES_hh_fech!Q11/RES_summary!Q$19)</f>
        <v>147.49313621523859</v>
      </c>
      <c r="R11" s="72">
        <f>IF(RES_hh_fech!R11=0,0,RES_hh_fech!R11/RES_summary!R$19)</f>
        <v>160.27554715734848</v>
      </c>
      <c r="S11" s="72">
        <f>IF(RES_hh_fech!S11=0,0,RES_hh_fech!S11/RES_summary!S$19)</f>
        <v>156.44327732099595</v>
      </c>
      <c r="T11" s="72">
        <f>IF(RES_hh_fech!T11=0,0,RES_hh_fech!T11/RES_summary!T$19)</f>
        <v>151.75952865740743</v>
      </c>
      <c r="U11" s="72">
        <f>IF(RES_hh_fech!U11=0,0,RES_hh_fech!U11/RES_summary!U$19)</f>
        <v>143.79121666519373</v>
      </c>
      <c r="V11" s="72">
        <f>IF(RES_hh_fech!V11=0,0,RES_hh_fech!V11/RES_summary!V$19)</f>
        <v>134.47612739521512</v>
      </c>
      <c r="W11" s="72">
        <f>IF(RES_hh_fech!W11=0,0,RES_hh_fech!W11/RES_summary!W$19)</f>
        <v>155.06085627706148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30.438624463859025</v>
      </c>
      <c r="S12" s="72">
        <f>IF(RES_hh_fech!S12=0,0,RES_hh_fech!S12/RES_summary!S$19)</f>
        <v>32.647055984344185</v>
      </c>
      <c r="T12" s="72">
        <f>IF(RES_hh_fech!T12=0,0,RES_hh_fech!T12/RES_summary!T$19)</f>
        <v>37.321696874938354</v>
      </c>
      <c r="U12" s="72">
        <f>IF(RES_hh_fech!U12=0,0,RES_hh_fech!U12/RES_summary!U$19)</f>
        <v>38.836748235864704</v>
      </c>
      <c r="V12" s="72">
        <f>IF(RES_hh_fech!V12=0,0,RES_hh_fech!V12/RES_summary!V$19)</f>
        <v>38.678476043407819</v>
      </c>
      <c r="W12" s="72">
        <f>IF(RES_hh_fech!W12=0,0,RES_hh_fech!W12/RES_summary!W$19)</f>
        <v>42.153939909556968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168.37012629785056</v>
      </c>
      <c r="C13" s="74">
        <f>IF(RES_hh_fech!C13=0,0,RES_hh_fech!C13/RES_summary!C$19)</f>
        <v>189.89440038328232</v>
      </c>
      <c r="D13" s="74">
        <f>IF(RES_hh_fech!D13=0,0,RES_hh_fech!D13/RES_summary!D$19)</f>
        <v>166.26999559689008</v>
      </c>
      <c r="E13" s="74">
        <f>IF(RES_hh_fech!E13=0,0,RES_hh_fech!E13/RES_summary!E$19)</f>
        <v>185.5572966855745</v>
      </c>
      <c r="F13" s="74">
        <f>IF(RES_hh_fech!F13=0,0,RES_hh_fech!F13/RES_summary!F$19)</f>
        <v>190.24377939646172</v>
      </c>
      <c r="G13" s="74">
        <f>IF(RES_hh_fech!G13=0,0,RES_hh_fech!G13/RES_summary!G$19)</f>
        <v>123.9540007287132</v>
      </c>
      <c r="H13" s="74">
        <f>IF(RES_hh_fech!H13=0,0,RES_hh_fech!H13/RES_summary!H$19)</f>
        <v>173.97508364144221</v>
      </c>
      <c r="I13" s="74">
        <f>IF(RES_hh_fech!I13=0,0,RES_hh_fech!I13/RES_summary!I$19)</f>
        <v>232.50817217650524</v>
      </c>
      <c r="J13" s="74">
        <f>IF(RES_hh_fech!J13=0,0,RES_hh_fech!J13/RES_summary!J$19)</f>
        <v>181.92956932256666</v>
      </c>
      <c r="K13" s="74">
        <f>IF(RES_hh_fech!K13=0,0,RES_hh_fech!K13/RES_summary!K$19)</f>
        <v>204.24326649476637</v>
      </c>
      <c r="L13" s="74">
        <f>IF(RES_hh_fech!L13=0,0,RES_hh_fech!L13/RES_summary!L$19)</f>
        <v>132.40990559360546</v>
      </c>
      <c r="M13" s="74">
        <f>IF(RES_hh_fech!M13=0,0,RES_hh_fech!M13/RES_summary!M$19)</f>
        <v>63.073164447220293</v>
      </c>
      <c r="N13" s="74">
        <f>IF(RES_hh_fech!N13=0,0,RES_hh_fech!N13/RES_summary!N$19)</f>
        <v>215.4360631999167</v>
      </c>
      <c r="O13" s="74">
        <f>IF(RES_hh_fech!O13=0,0,RES_hh_fech!O13/RES_summary!O$19)</f>
        <v>150.96276068708835</v>
      </c>
      <c r="P13" s="74">
        <f>IF(RES_hh_fech!P13=0,0,RES_hh_fech!P13/RES_summary!P$19)</f>
        <v>279.19830447804503</v>
      </c>
      <c r="Q13" s="74">
        <f>IF(RES_hh_fech!Q13=0,0,RES_hh_fech!Q13/RES_summary!Q$19)</f>
        <v>206.73932794127637</v>
      </c>
      <c r="R13" s="74">
        <f>IF(RES_hh_fech!R13=0,0,RES_hh_fech!R13/RES_summary!R$19)</f>
        <v>229.69388903859613</v>
      </c>
      <c r="S13" s="74">
        <f>IF(RES_hh_fech!S13=0,0,RES_hh_fech!S13/RES_summary!S$19)</f>
        <v>140.41599840517563</v>
      </c>
      <c r="T13" s="74">
        <f>IF(RES_hh_fech!T13=0,0,RES_hh_fech!T13/RES_summary!T$19)</f>
        <v>135.56519709246265</v>
      </c>
      <c r="U13" s="74">
        <f>IF(RES_hh_fech!U13=0,0,RES_hh_fech!U13/RES_summary!U$19)</f>
        <v>124.3113196256805</v>
      </c>
      <c r="V13" s="74">
        <f>IF(RES_hh_fech!V13=0,0,RES_hh_fech!V13/RES_summary!V$19)</f>
        <v>167.78629602103734</v>
      </c>
      <c r="W13" s="74">
        <f>IF(RES_hh_fech!W13=0,0,RES_hh_fech!W13/RES_summary!W$19)</f>
        <v>154.33312796389797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0.87314973809063179</v>
      </c>
      <c r="C14" s="76">
        <f>IF(RES_hh_fech!C14=0,0,RES_hh_fech!C14/RES_summary!C$19)</f>
        <v>0.97610431992613367</v>
      </c>
      <c r="D14" s="76">
        <f>IF(RES_hh_fech!D14=0,0,RES_hh_fech!D14/RES_summary!D$19)</f>
        <v>0.95168497571451482</v>
      </c>
      <c r="E14" s="76">
        <f>IF(RES_hh_fech!E14=0,0,RES_hh_fech!E14/RES_summary!E$19)</f>
        <v>1.0020404183275402</v>
      </c>
      <c r="F14" s="76">
        <f>IF(RES_hh_fech!F14=0,0,RES_hh_fech!F14/RES_summary!F$19)</f>
        <v>0.98301126760383895</v>
      </c>
      <c r="G14" s="76">
        <f>IF(RES_hh_fech!G14=0,0,RES_hh_fech!G14/RES_summary!G$19)</f>
        <v>1.008682732872868</v>
      </c>
      <c r="H14" s="76">
        <f>IF(RES_hh_fech!H14=0,0,RES_hh_fech!H14/RES_summary!H$19)</f>
        <v>1.0041042896560803</v>
      </c>
      <c r="I14" s="76">
        <f>IF(RES_hh_fech!I14=0,0,RES_hh_fech!I14/RES_summary!I$19)</f>
        <v>0.99871378874469419</v>
      </c>
      <c r="J14" s="76">
        <f>IF(RES_hh_fech!J14=0,0,RES_hh_fech!J14/RES_summary!J$19)</f>
        <v>0.99180814444878529</v>
      </c>
      <c r="K14" s="76">
        <f>IF(RES_hh_fech!K14=0,0,RES_hh_fech!K14/RES_summary!K$19)</f>
        <v>1.067088626882013</v>
      </c>
      <c r="L14" s="76">
        <f>IF(RES_hh_fech!L14=0,0,RES_hh_fech!L14/RES_summary!L$19)</f>
        <v>0.94455517456804239</v>
      </c>
      <c r="M14" s="76">
        <f>IF(RES_hh_fech!M14=0,0,RES_hh_fech!M14/RES_summary!M$19)</f>
        <v>0.92553852307044926</v>
      </c>
      <c r="N14" s="76">
        <f>IF(RES_hh_fech!N14=0,0,RES_hh_fech!N14/RES_summary!N$19)</f>
        <v>0.97889944087521197</v>
      </c>
      <c r="O14" s="76">
        <f>IF(RES_hh_fech!O14=0,0,RES_hh_fech!O14/RES_summary!O$19)</f>
        <v>0.90624225592267882</v>
      </c>
      <c r="P14" s="76">
        <f>IF(RES_hh_fech!P14=0,0,RES_hh_fech!P14/RES_summary!P$19)</f>
        <v>0.88271135430632708</v>
      </c>
      <c r="Q14" s="76">
        <f>IF(RES_hh_fech!Q14=0,0,RES_hh_fech!Q14/RES_summary!Q$19)</f>
        <v>0.78806492881107515</v>
      </c>
      <c r="R14" s="76">
        <f>IF(RES_hh_fech!R14=0,0,RES_hh_fech!R14/RES_summary!R$19)</f>
        <v>0.8159109575209712</v>
      </c>
      <c r="S14" s="76">
        <f>IF(RES_hh_fech!S14=0,0,RES_hh_fech!S14/RES_summary!S$19)</f>
        <v>0.86315019624561284</v>
      </c>
      <c r="T14" s="76">
        <f>IF(RES_hh_fech!T14=0,0,RES_hh_fech!T14/RES_summary!T$19)</f>
        <v>0.89998772859637632</v>
      </c>
      <c r="U14" s="76">
        <f>IF(RES_hh_fech!U14=0,0,RES_hh_fech!U14/RES_summary!U$19)</f>
        <v>0.86172032092604745</v>
      </c>
      <c r="V14" s="76">
        <f>IF(RES_hh_fech!V14=0,0,RES_hh_fech!V14/RES_summary!V$19)</f>
        <v>0.81866640614601061</v>
      </c>
      <c r="W14" s="76">
        <f>IF(RES_hh_fech!W14=0,0,RES_hh_fech!W14/RES_summary!W$19)</f>
        <v>0.87138889966597843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1.0184399964179734E-4</v>
      </c>
      <c r="C15" s="69">
        <f>IF(RES_hh_fech!C15=0,0,RES_hh_fech!C15/RES_summary!C$19)</f>
        <v>1.2846169260059045E-4</v>
      </c>
      <c r="D15" s="69">
        <f>IF(RES_hh_fech!D15=0,0,RES_hh_fech!D15/RES_summary!D$19)</f>
        <v>1.6626616767452941E-4</v>
      </c>
      <c r="E15" s="69">
        <f>IF(RES_hh_fech!E15=0,0,RES_hh_fech!E15/RES_summary!E$19)</f>
        <v>2.0800544697487081E-4</v>
      </c>
      <c r="F15" s="69">
        <f>IF(RES_hh_fech!F15=0,0,RES_hh_fech!F15/RES_summary!F$19)</f>
        <v>2.8744849067002896E-4</v>
      </c>
      <c r="G15" s="69">
        <f>IF(RES_hh_fech!G15=0,0,RES_hh_fech!G15/RES_summary!G$19)</f>
        <v>4.3556964454640102E-4</v>
      </c>
      <c r="H15" s="69">
        <f>IF(RES_hh_fech!H15=0,0,RES_hh_fech!H15/RES_summary!H$19)</f>
        <v>1.4932515512780765E-3</v>
      </c>
      <c r="I15" s="69">
        <f>IF(RES_hh_fech!I15=0,0,RES_hh_fech!I15/RES_summary!I$19)</f>
        <v>1.738832720324585E-3</v>
      </c>
      <c r="J15" s="69">
        <f>IF(RES_hh_fech!J15=0,0,RES_hh_fech!J15/RES_summary!J$19)</f>
        <v>2.4090872889482059E-3</v>
      </c>
      <c r="K15" s="69">
        <f>IF(RES_hh_fech!K15=0,0,RES_hh_fech!K15/RES_summary!K$19)</f>
        <v>2.9383110057621528E-3</v>
      </c>
      <c r="L15" s="69">
        <f>IF(RES_hh_fech!L15=0,0,RES_hh_fech!L15/RES_summary!L$19)</f>
        <v>8.1820794210604262E-3</v>
      </c>
      <c r="M15" s="69">
        <f>IF(RES_hh_fech!M15=0,0,RES_hh_fech!M15/RES_summary!M$19)</f>
        <v>4.5655981340662691E-3</v>
      </c>
      <c r="N15" s="69">
        <f>IF(RES_hh_fech!N15=0,0,RES_hh_fech!N15/RES_summary!N$19)</f>
        <v>5.3148092527960707E-3</v>
      </c>
      <c r="O15" s="69">
        <f>IF(RES_hh_fech!O15=0,0,RES_hh_fech!O15/RES_summary!O$19)</f>
        <v>5.1568994736757648E-3</v>
      </c>
      <c r="P15" s="69">
        <f>IF(RES_hh_fech!P15=0,0,RES_hh_fech!P15/RES_summary!P$19)</f>
        <v>7.5046398189474138E-3</v>
      </c>
      <c r="Q15" s="69">
        <f>IF(RES_hh_fech!Q15=0,0,RES_hh_fech!Q15/RES_summary!Q$19)</f>
        <v>5.9021639927601746E-3</v>
      </c>
      <c r="R15" s="69">
        <f>IF(RES_hh_fech!R15=0,0,RES_hh_fech!R15/RES_summary!R$19)</f>
        <v>6.4216656151302185E-3</v>
      </c>
      <c r="S15" s="69">
        <f>IF(RES_hh_fech!S15=0,0,RES_hh_fech!S15/RES_summary!S$19)</f>
        <v>6.7998069893101913E-3</v>
      </c>
      <c r="T15" s="69">
        <f>IF(RES_hh_fech!T15=0,0,RES_hh_fech!T15/RES_summary!T$19)</f>
        <v>9.6302753413706459E-3</v>
      </c>
      <c r="U15" s="69">
        <f>IF(RES_hh_fech!U15=0,0,RES_hh_fech!U15/RES_summary!U$19)</f>
        <v>7.3888402903910192E-3</v>
      </c>
      <c r="V15" s="69">
        <f>IF(RES_hh_fech!V15=0,0,RES_hh_fech!V15/RES_summary!V$19)</f>
        <v>8.2210544533294419E-3</v>
      </c>
      <c r="W15" s="69">
        <f>IF(RES_hh_fech!W15=0,0,RES_hh_fech!W15/RES_summary!W$19)</f>
        <v>1.5238233083757182E-2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1.0184399964179734E-4</v>
      </c>
      <c r="C16" s="72">
        <f>IF(RES_hh_fech!C16=0,0,RES_hh_fech!C16/RES_summary!C$19)</f>
        <v>1.2846169260059045E-4</v>
      </c>
      <c r="D16" s="72">
        <f>IF(RES_hh_fech!D16=0,0,RES_hh_fech!D16/RES_summary!D$19)</f>
        <v>1.6626616767452941E-4</v>
      </c>
      <c r="E16" s="72">
        <f>IF(RES_hh_fech!E16=0,0,RES_hh_fech!E16/RES_summary!E$19)</f>
        <v>2.0800544697487081E-4</v>
      </c>
      <c r="F16" s="72">
        <f>IF(RES_hh_fech!F16=0,0,RES_hh_fech!F16/RES_summary!F$19)</f>
        <v>2.8744849067002896E-4</v>
      </c>
      <c r="G16" s="72">
        <f>IF(RES_hh_fech!G16=0,0,RES_hh_fech!G16/RES_summary!G$19)</f>
        <v>4.3556964454640102E-4</v>
      </c>
      <c r="H16" s="72">
        <f>IF(RES_hh_fech!H16=0,0,RES_hh_fech!H16/RES_summary!H$19)</f>
        <v>1.4932515512780765E-3</v>
      </c>
      <c r="I16" s="72">
        <f>IF(RES_hh_fech!I16=0,0,RES_hh_fech!I16/RES_summary!I$19)</f>
        <v>1.738832720324585E-3</v>
      </c>
      <c r="J16" s="72">
        <f>IF(RES_hh_fech!J16=0,0,RES_hh_fech!J16/RES_summary!J$19)</f>
        <v>2.4090872889482059E-3</v>
      </c>
      <c r="K16" s="72">
        <f>IF(RES_hh_fech!K16=0,0,RES_hh_fech!K16/RES_summary!K$19)</f>
        <v>2.9383110057621528E-3</v>
      </c>
      <c r="L16" s="72">
        <f>IF(RES_hh_fech!L16=0,0,RES_hh_fech!L16/RES_summary!L$19)</f>
        <v>8.1820794210604262E-3</v>
      </c>
      <c r="M16" s="72">
        <f>IF(RES_hh_fech!M16=0,0,RES_hh_fech!M16/RES_summary!M$19)</f>
        <v>4.5655981340662691E-3</v>
      </c>
      <c r="N16" s="72">
        <f>IF(RES_hh_fech!N16=0,0,RES_hh_fech!N16/RES_summary!N$19)</f>
        <v>5.3148092527960707E-3</v>
      </c>
      <c r="O16" s="72">
        <f>IF(RES_hh_fech!O16=0,0,RES_hh_fech!O16/RES_summary!O$19)</f>
        <v>5.1568994736757648E-3</v>
      </c>
      <c r="P16" s="72">
        <f>IF(RES_hh_fech!P16=0,0,RES_hh_fech!P16/RES_summary!P$19)</f>
        <v>7.5046398189474138E-3</v>
      </c>
      <c r="Q16" s="72">
        <f>IF(RES_hh_fech!Q16=0,0,RES_hh_fech!Q16/RES_summary!Q$19)</f>
        <v>5.9021639927601746E-3</v>
      </c>
      <c r="R16" s="72">
        <f>IF(RES_hh_fech!R16=0,0,RES_hh_fech!R16/RES_summary!R$19)</f>
        <v>6.4216656151302185E-3</v>
      </c>
      <c r="S16" s="72">
        <f>IF(RES_hh_fech!S16=0,0,RES_hh_fech!S16/RES_summary!S$19)</f>
        <v>6.7998069893101913E-3</v>
      </c>
      <c r="T16" s="72">
        <f>IF(RES_hh_fech!T16=0,0,RES_hh_fech!T16/RES_summary!T$19)</f>
        <v>9.6302753413706459E-3</v>
      </c>
      <c r="U16" s="72">
        <f>IF(RES_hh_fech!U16=0,0,RES_hh_fech!U16/RES_summary!U$19)</f>
        <v>7.3888402903910192E-3</v>
      </c>
      <c r="V16" s="72">
        <f>IF(RES_hh_fech!V16=0,0,RES_hh_fech!V16/RES_summary!V$19)</f>
        <v>8.2210544533294419E-3</v>
      </c>
      <c r="W16" s="72">
        <f>IF(RES_hh_fech!W16=0,0,RES_hh_fech!W16/RES_summary!W$19)</f>
        <v>1.5238233083757182E-2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36.119417822644976</v>
      </c>
      <c r="C17" s="69">
        <f>IF(RES_hh_fech!C17=0,0,RES_hh_fech!C17/RES_summary!C$19)</f>
        <v>36.469008072219694</v>
      </c>
      <c r="D17" s="69">
        <f>IF(RES_hh_fech!D17=0,0,RES_hh_fech!D17/RES_summary!D$19)</f>
        <v>36.591529033058045</v>
      </c>
      <c r="E17" s="69">
        <f>IF(RES_hh_fech!E17=0,0,RES_hh_fech!E17/RES_summary!E$19)</f>
        <v>36.818595840953442</v>
      </c>
      <c r="F17" s="69">
        <f>IF(RES_hh_fech!F17=0,0,RES_hh_fech!F17/RES_summary!F$19)</f>
        <v>35.147440785275947</v>
      </c>
      <c r="G17" s="69">
        <f>IF(RES_hh_fech!G17=0,0,RES_hh_fech!G17/RES_summary!G$19)</f>
        <v>37.030880726458193</v>
      </c>
      <c r="H17" s="69">
        <f>IF(RES_hh_fech!H17=0,0,RES_hh_fech!H17/RES_summary!H$19)</f>
        <v>37.746285369456295</v>
      </c>
      <c r="I17" s="69">
        <f>IF(RES_hh_fech!I17=0,0,RES_hh_fech!I17/RES_summary!I$19)</f>
        <v>37.759499907164141</v>
      </c>
      <c r="J17" s="69">
        <f>IF(RES_hh_fech!J17=0,0,RES_hh_fech!J17/RES_summary!J$19)</f>
        <v>40.062547048516088</v>
      </c>
      <c r="K17" s="69">
        <f>IF(RES_hh_fech!K17=0,0,RES_hh_fech!K17/RES_summary!K$19)</f>
        <v>39.169989497137927</v>
      </c>
      <c r="L17" s="69">
        <f>IF(RES_hh_fech!L17=0,0,RES_hh_fech!L17/RES_summary!L$19)</f>
        <v>40.700890925305437</v>
      </c>
      <c r="M17" s="69">
        <f>IF(RES_hh_fech!M17=0,0,RES_hh_fech!M17/RES_summary!M$19)</f>
        <v>38.048505553041771</v>
      </c>
      <c r="N17" s="69">
        <f>IF(RES_hh_fech!N17=0,0,RES_hh_fech!N17/RES_summary!N$19)</f>
        <v>39.276668622118869</v>
      </c>
      <c r="O17" s="69">
        <f>IF(RES_hh_fech!O17=0,0,RES_hh_fech!O17/RES_summary!O$19)</f>
        <v>37.350453307761441</v>
      </c>
      <c r="P17" s="69">
        <f>IF(RES_hh_fech!P17=0,0,RES_hh_fech!P17/RES_summary!P$19)</f>
        <v>35.105034986250899</v>
      </c>
      <c r="Q17" s="69">
        <f>IF(RES_hh_fech!Q17=0,0,RES_hh_fech!Q17/RES_summary!Q$19)</f>
        <v>34.325340880923939</v>
      </c>
      <c r="R17" s="69">
        <f>IF(RES_hh_fech!R17=0,0,RES_hh_fech!R17/RES_summary!R$19)</f>
        <v>36.397507658411648</v>
      </c>
      <c r="S17" s="69">
        <f>IF(RES_hh_fech!S17=0,0,RES_hh_fech!S17/RES_summary!S$19)</f>
        <v>33.843913220276292</v>
      </c>
      <c r="T17" s="69">
        <f>IF(RES_hh_fech!T17=0,0,RES_hh_fech!T17/RES_summary!T$19)</f>
        <v>34.380584717584519</v>
      </c>
      <c r="U17" s="69">
        <f>IF(RES_hh_fech!U17=0,0,RES_hh_fech!U17/RES_summary!U$19)</f>
        <v>32.596887045799598</v>
      </c>
      <c r="V17" s="69">
        <f>IF(RES_hh_fech!V17=0,0,RES_hh_fech!V17/RES_summary!V$19)</f>
        <v>33.111609510505488</v>
      </c>
      <c r="W17" s="69">
        <f>IF(RES_hh_fech!W17=0,0,RES_hh_fech!W17/RES_summary!W$19)</f>
        <v>35.841842259589484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23.099488679665079</v>
      </c>
      <c r="C18" s="72">
        <f>IF(RES_hh_fech!C18=0,0,RES_hh_fech!C18/RES_summary!C$19)</f>
        <v>53.566753985141517</v>
      </c>
      <c r="D18" s="72">
        <f>IF(RES_hh_fech!D18=0,0,RES_hh_fech!D18/RES_summary!D$19)</f>
        <v>35.956397793787808</v>
      </c>
      <c r="E18" s="72">
        <f>IF(RES_hh_fech!E18=0,0,RES_hh_fech!E18/RES_summary!E$19)</f>
        <v>33.709572423903204</v>
      </c>
      <c r="F18" s="72">
        <f>IF(RES_hh_fech!F18=0,0,RES_hh_fech!F18/RES_summary!F$19)</f>
        <v>35.498857312434943</v>
      </c>
      <c r="G18" s="72">
        <f>IF(RES_hh_fech!G18=0,0,RES_hh_fech!G18/RES_summary!G$19)</f>
        <v>42.68157409896908</v>
      </c>
      <c r="H18" s="72">
        <f>IF(RES_hh_fech!H18=0,0,RES_hh_fech!H18/RES_summary!H$19)</f>
        <v>38.23798990564832</v>
      </c>
      <c r="I18" s="72">
        <f>IF(RES_hh_fech!I18=0,0,RES_hh_fech!I18/RES_summary!I$19)</f>
        <v>40.136676280314518</v>
      </c>
      <c r="J18" s="72">
        <f>IF(RES_hh_fech!J18=0,0,RES_hh_fech!J18/RES_summary!J$19)</f>
        <v>40.818547830853468</v>
      </c>
      <c r="K18" s="72">
        <f>IF(RES_hh_fech!K18=0,0,RES_hh_fech!K18/RES_summary!K$19)</f>
        <v>39.145945002161987</v>
      </c>
      <c r="L18" s="72">
        <f>IF(RES_hh_fech!L18=0,0,RES_hh_fech!L18/RES_summary!L$19)</f>
        <v>54.68135017273115</v>
      </c>
      <c r="M18" s="72">
        <f>IF(RES_hh_fech!M18=0,0,RES_hh_fech!M18/RES_summary!M$19)</f>
        <v>43.657533526211367</v>
      </c>
      <c r="N18" s="72">
        <f>IF(RES_hh_fech!N18=0,0,RES_hh_fech!N18/RES_summary!N$19)</f>
        <v>35.23834887116103</v>
      </c>
      <c r="O18" s="72">
        <f>IF(RES_hh_fech!O18=0,0,RES_hh_fech!O18/RES_summary!O$19)</f>
        <v>38.550652352529333</v>
      </c>
      <c r="P18" s="72">
        <f>IF(RES_hh_fech!P18=0,0,RES_hh_fech!P18/RES_summary!P$19)</f>
        <v>38.96690114732003</v>
      </c>
      <c r="Q18" s="72">
        <f>IF(RES_hh_fech!Q18=0,0,RES_hh_fech!Q18/RES_summary!Q$19)</f>
        <v>40.186110207867422</v>
      </c>
      <c r="R18" s="72">
        <f>IF(RES_hh_fech!R18=0,0,RES_hh_fech!R18/RES_summary!R$19)</f>
        <v>46.07166948021429</v>
      </c>
      <c r="S18" s="72">
        <f>IF(RES_hh_fech!S18=0,0,RES_hh_fech!S18/RES_summary!S$19)</f>
        <v>37.530511826166595</v>
      </c>
      <c r="T18" s="72">
        <f>IF(RES_hh_fech!T18=0,0,RES_hh_fech!T18/RES_summary!T$19)</f>
        <v>35.846510194724132</v>
      </c>
      <c r="U18" s="72">
        <f>IF(RES_hh_fech!U18=0,0,RES_hh_fech!U18/RES_summary!U$19)</f>
        <v>36.762358996697486</v>
      </c>
      <c r="V18" s="72">
        <f>IF(RES_hh_fech!V18=0,0,RES_hh_fech!V18/RES_summary!V$19)</f>
        <v>23.801016154644717</v>
      </c>
      <c r="W18" s="72">
        <f>IF(RES_hh_fech!W18=0,0,RES_hh_fech!W18/RES_summary!W$19)</f>
        <v>36.548027610757636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41.831141677729867</v>
      </c>
      <c r="C19" s="72">
        <f>IF(RES_hh_fech!C19=0,0,RES_hh_fech!C19/RES_summary!C$19)</f>
        <v>36.300068629712719</v>
      </c>
      <c r="D19" s="72">
        <f>IF(RES_hh_fech!D19=0,0,RES_hh_fech!D19/RES_summary!D$19)</f>
        <v>36.44000692029703</v>
      </c>
      <c r="E19" s="72">
        <f>IF(RES_hh_fech!E19=0,0,RES_hh_fech!E19/RES_summary!E$19)</f>
        <v>38.521815308448673</v>
      </c>
      <c r="F19" s="72">
        <f>IF(RES_hh_fech!F19=0,0,RES_hh_fech!F19/RES_summary!F$19)</f>
        <v>38.178839995121884</v>
      </c>
      <c r="G19" s="72">
        <f>IF(RES_hh_fech!G19=0,0,RES_hh_fech!G19/RES_summary!G$19)</f>
        <v>41.127570489570019</v>
      </c>
      <c r="H19" s="72">
        <f>IF(RES_hh_fech!H19=0,0,RES_hh_fech!H19/RES_summary!H$19)</f>
        <v>43.456132418169865</v>
      </c>
      <c r="I19" s="72">
        <f>IF(RES_hh_fech!I19=0,0,RES_hh_fech!I19/RES_summary!I$19)</f>
        <v>41.041274230574139</v>
      </c>
      <c r="J19" s="72">
        <f>IF(RES_hh_fech!J19=0,0,RES_hh_fech!J19/RES_summary!J$19)</f>
        <v>45.206841881918734</v>
      </c>
      <c r="K19" s="72">
        <f>IF(RES_hh_fech!K19=0,0,RES_hh_fech!K19/RES_summary!K$19)</f>
        <v>44.107284666840485</v>
      </c>
      <c r="L19" s="72">
        <f>IF(RES_hh_fech!L19=0,0,RES_hh_fech!L19/RES_summary!L$19)</f>
        <v>34.789934547423805</v>
      </c>
      <c r="M19" s="72">
        <f>IF(RES_hh_fech!M19=0,0,RES_hh_fech!M19/RES_summary!M$19)</f>
        <v>43.629373654140529</v>
      </c>
      <c r="N19" s="72">
        <f>IF(RES_hh_fech!N19=0,0,RES_hh_fech!N19/RES_summary!N$19)</f>
        <v>43.495608853865477</v>
      </c>
      <c r="O19" s="72">
        <f>IF(RES_hh_fech!O19=0,0,RES_hh_fech!O19/RES_summary!O$19)</f>
        <v>41.891435017498203</v>
      </c>
      <c r="P19" s="72">
        <f>IF(RES_hh_fech!P19=0,0,RES_hh_fech!P19/RES_summary!P$19)</f>
        <v>44.485366726289165</v>
      </c>
      <c r="Q19" s="72">
        <f>IF(RES_hh_fech!Q19=0,0,RES_hh_fech!Q19/RES_summary!Q$19)</f>
        <v>36.068549284609041</v>
      </c>
      <c r="R19" s="72">
        <f>IF(RES_hh_fech!R19=0,0,RES_hh_fech!R19/RES_summary!R$19)</f>
        <v>37.426838668349966</v>
      </c>
      <c r="S19" s="72">
        <f>IF(RES_hh_fech!S19=0,0,RES_hh_fech!S19/RES_summary!S$19)</f>
        <v>38.811560558049962</v>
      </c>
      <c r="T19" s="72">
        <f>IF(RES_hh_fech!T19=0,0,RES_hh_fech!T19/RES_summary!T$19)</f>
        <v>34.043134583855192</v>
      </c>
      <c r="U19" s="72">
        <f>IF(RES_hh_fech!U19=0,0,RES_hh_fech!U19/RES_summary!U$19)</f>
        <v>31.428545487869751</v>
      </c>
      <c r="V19" s="72">
        <f>IF(RES_hh_fech!V19=0,0,RES_hh_fech!V19/RES_summary!V$19)</f>
        <v>32.747694430633103</v>
      </c>
      <c r="W19" s="72">
        <f>IF(RES_hh_fech!W19=0,0,RES_hh_fech!W19/RES_summary!W$19)</f>
        <v>33.693648748290528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41.84308789768054</v>
      </c>
      <c r="C20" s="72">
        <f>IF(RES_hh_fech!C20=0,0,RES_hh_fech!C20/RES_summary!C$19)</f>
        <v>43.85748249237345</v>
      </c>
      <c r="D20" s="72">
        <f>IF(RES_hh_fech!D20=0,0,RES_hh_fech!D20/RES_summary!D$19)</f>
        <v>46.605804163934295</v>
      </c>
      <c r="E20" s="72">
        <f>IF(RES_hh_fech!E20=0,0,RES_hh_fech!E20/RES_summary!E$19)</f>
        <v>40.099157421755791</v>
      </c>
      <c r="F20" s="72">
        <f>IF(RES_hh_fech!F20=0,0,RES_hh_fech!F20/RES_summary!F$19)</f>
        <v>37.653917155283075</v>
      </c>
      <c r="G20" s="72">
        <f>IF(RES_hh_fech!G20=0,0,RES_hh_fech!G20/RES_summary!G$19)</f>
        <v>46.276823223121653</v>
      </c>
      <c r="H20" s="72">
        <f>IF(RES_hh_fech!H20=0,0,RES_hh_fech!H20/RES_summary!H$19)</f>
        <v>48.362614315748559</v>
      </c>
      <c r="I20" s="72">
        <f>IF(RES_hh_fech!I20=0,0,RES_hh_fech!I20/RES_summary!I$19)</f>
        <v>39.3964092376184</v>
      </c>
      <c r="J20" s="72">
        <f>IF(RES_hh_fech!J20=0,0,RES_hh_fech!J20/RES_summary!J$19)</f>
        <v>32.955175233223315</v>
      </c>
      <c r="K20" s="72">
        <f>IF(RES_hh_fech!K20=0,0,RES_hh_fech!K20/RES_summary!K$19)</f>
        <v>53.340068030248716</v>
      </c>
      <c r="L20" s="72">
        <f>IF(RES_hh_fech!L20=0,0,RES_hh_fech!L20/RES_summary!L$19)</f>
        <v>56.671020556928013</v>
      </c>
      <c r="M20" s="72">
        <f>IF(RES_hh_fech!M20=0,0,RES_hh_fech!M20/RES_summary!M$19)</f>
        <v>50.435931933331929</v>
      </c>
      <c r="N20" s="72">
        <f>IF(RES_hh_fech!N20=0,0,RES_hh_fech!N20/RES_summary!N$19)</f>
        <v>48.784073037613382</v>
      </c>
      <c r="O20" s="72">
        <f>IF(RES_hh_fech!O20=0,0,RES_hh_fech!O20/RES_summary!O$19)</f>
        <v>48.82449461880433</v>
      </c>
      <c r="P20" s="72">
        <f>IF(RES_hh_fech!P20=0,0,RES_hh_fech!P20/RES_summary!P$19)</f>
        <v>45.586011984983223</v>
      </c>
      <c r="Q20" s="72">
        <f>IF(RES_hh_fech!Q20=0,0,RES_hh_fech!Q20/RES_summary!Q$19)</f>
        <v>45.078659354710346</v>
      </c>
      <c r="R20" s="72">
        <f>IF(RES_hh_fech!R20=0,0,RES_hh_fech!R20/RES_summary!R$19)</f>
        <v>46.556241725389668</v>
      </c>
      <c r="S20" s="72">
        <f>IF(RES_hh_fech!S20=0,0,RES_hh_fech!S20/RES_summary!S$19)</f>
        <v>43.185256378411836</v>
      </c>
      <c r="T20" s="72">
        <f>IF(RES_hh_fech!T20=0,0,RES_hh_fech!T20/RES_summary!T$19)</f>
        <v>43.748363460186603</v>
      </c>
      <c r="U20" s="72">
        <f>IF(RES_hh_fech!U20=0,0,RES_hh_fech!U20/RES_summary!U$19)</f>
        <v>42.481311332619399</v>
      </c>
      <c r="V20" s="72">
        <f>IF(RES_hh_fech!V20=0,0,RES_hh_fech!V20/RES_summary!V$19)</f>
        <v>44.210574015513458</v>
      </c>
      <c r="W20" s="72">
        <f>IF(RES_hh_fech!W20=0,0,RES_hh_fech!W20/RES_summary!W$19)</f>
        <v>42.274378496005667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40.739558858332579</v>
      </c>
      <c r="C21" s="72">
        <f>IF(RES_hh_fech!C21=0,0,RES_hh_fech!C21/RES_summary!C$19)</f>
        <v>40.645917939651703</v>
      </c>
      <c r="D21" s="72">
        <f>IF(RES_hh_fech!D21=0,0,RES_hh_fech!D21/RES_summary!D$19)</f>
        <v>41.357803593905466</v>
      </c>
      <c r="E21" s="72">
        <f>IF(RES_hh_fech!E21=0,0,RES_hh_fech!E21/RES_summary!E$19)</f>
        <v>41.10577765004809</v>
      </c>
      <c r="F21" s="72">
        <f>IF(RES_hh_fech!F21=0,0,RES_hh_fech!F21/RES_summary!F$19)</f>
        <v>40.079720673983658</v>
      </c>
      <c r="G21" s="72">
        <f>IF(RES_hh_fech!G21=0,0,RES_hh_fech!G21/RES_summary!G$19)</f>
        <v>41.361278196745161</v>
      </c>
      <c r="H21" s="72">
        <f>IF(RES_hh_fech!H21=0,0,RES_hh_fech!H21/RES_summary!H$19)</f>
        <v>41.665758158703134</v>
      </c>
      <c r="I21" s="72">
        <f>IF(RES_hh_fech!I21=0,0,RES_hh_fech!I21/RES_summary!I$19)</f>
        <v>43.339639287808076</v>
      </c>
      <c r="J21" s="72">
        <f>IF(RES_hh_fech!J21=0,0,RES_hh_fech!J21/RES_summary!J$19)</f>
        <v>46.823495842781561</v>
      </c>
      <c r="K21" s="72">
        <f>IF(RES_hh_fech!K21=0,0,RES_hh_fech!K21/RES_summary!K$19)</f>
        <v>39.643538535213168</v>
      </c>
      <c r="L21" s="72">
        <f>IF(RES_hh_fech!L21=0,0,RES_hh_fech!L21/RES_summary!L$19)</f>
        <v>48.618653966982571</v>
      </c>
      <c r="M21" s="72">
        <f>IF(RES_hh_fech!M21=0,0,RES_hh_fech!M21/RES_summary!M$19)</f>
        <v>44.608153526678066</v>
      </c>
      <c r="N21" s="72">
        <f>IF(RES_hh_fech!N21=0,0,RES_hh_fech!N21/RES_summary!N$19)</f>
        <v>44.129094923439077</v>
      </c>
      <c r="O21" s="72">
        <f>IF(RES_hh_fech!O21=0,0,RES_hh_fech!O21/RES_summary!O$19)</f>
        <v>42.775413389589517</v>
      </c>
      <c r="P21" s="72">
        <f>IF(RES_hh_fech!P21=0,0,RES_hh_fech!P21/RES_summary!P$19)</f>
        <v>39.812166605214877</v>
      </c>
      <c r="Q21" s="72">
        <f>IF(RES_hh_fech!Q21=0,0,RES_hh_fech!Q21/RES_summary!Q$19)</f>
        <v>39.304971937857914</v>
      </c>
      <c r="R21" s="72">
        <f>IF(RES_hh_fech!R21=0,0,RES_hh_fech!R21/RES_summary!R$19)</f>
        <v>41.015753521379033</v>
      </c>
      <c r="S21" s="72">
        <f>IF(RES_hh_fech!S21=0,0,RES_hh_fech!S21/RES_summary!S$19)</f>
        <v>37.430044522022733</v>
      </c>
      <c r="T21" s="72">
        <f>IF(RES_hh_fech!T21=0,0,RES_hh_fech!T21/RES_summary!T$19)</f>
        <v>38.330232328610371</v>
      </c>
      <c r="U21" s="72">
        <f>IF(RES_hh_fech!U21=0,0,RES_hh_fech!U21/RES_summary!U$19)</f>
        <v>34.83121409966661</v>
      </c>
      <c r="V21" s="72">
        <f>IF(RES_hh_fech!V21=0,0,RES_hh_fech!V21/RES_summary!V$19)</f>
        <v>35.901322963946093</v>
      </c>
      <c r="W21" s="72">
        <f>IF(RES_hh_fech!W21=0,0,RES_hh_fech!W21/RES_summary!W$19)</f>
        <v>37.751944610194258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45.960462144136727</v>
      </c>
      <c r="C22" s="72">
        <f>IF(RES_hh_fech!C22=0,0,RES_hh_fech!C22/RES_summary!C$19)</f>
        <v>46.25169573842701</v>
      </c>
      <c r="D22" s="72">
        <f>IF(RES_hh_fech!D22=0,0,RES_hh_fech!D22/RES_summary!D$19)</f>
        <v>45.585879105736645</v>
      </c>
      <c r="E22" s="72">
        <f>IF(RES_hh_fech!E22=0,0,RES_hh_fech!E22/RES_summary!E$19)</f>
        <v>45.148352592196545</v>
      </c>
      <c r="F22" s="72">
        <f>IF(RES_hh_fech!F22=0,0,RES_hh_fech!F22/RES_summary!F$19)</f>
        <v>44.396906448852761</v>
      </c>
      <c r="G22" s="72">
        <f>IF(RES_hh_fech!G22=0,0,RES_hh_fech!G22/RES_summary!G$19)</f>
        <v>46.615904689507289</v>
      </c>
      <c r="H22" s="72">
        <f>IF(RES_hh_fech!H22=0,0,RES_hh_fech!H22/RES_summary!H$19)</f>
        <v>45.20927725133906</v>
      </c>
      <c r="I22" s="72">
        <f>IF(RES_hh_fech!I22=0,0,RES_hh_fech!I22/RES_summary!I$19)</f>
        <v>43.741414245856866</v>
      </c>
      <c r="J22" s="72">
        <f>IF(RES_hh_fech!J22=0,0,RES_hh_fech!J22/RES_summary!J$19)</f>
        <v>40.668602967561696</v>
      </c>
      <c r="K22" s="72">
        <f>IF(RES_hh_fech!K22=0,0,RES_hh_fech!K22/RES_summary!K$19)</f>
        <v>45.385147284940132</v>
      </c>
      <c r="L22" s="72">
        <f>IF(RES_hh_fech!L22=0,0,RES_hh_fech!L22/RES_summary!L$19)</f>
        <v>42.489405597036765</v>
      </c>
      <c r="M22" s="72">
        <f>IF(RES_hh_fech!M22=0,0,RES_hh_fech!M22/RES_summary!M$19)</f>
        <v>42.377948572726126</v>
      </c>
      <c r="N22" s="72">
        <f>IF(RES_hh_fech!N22=0,0,RES_hh_fech!N22/RES_summary!N$19)</f>
        <v>44.399701788503805</v>
      </c>
      <c r="O22" s="72">
        <f>IF(RES_hh_fech!O22=0,0,RES_hh_fech!O22/RES_summary!O$19)</f>
        <v>38.528280305975755</v>
      </c>
      <c r="P22" s="72">
        <f>IF(RES_hh_fech!P22=0,0,RES_hh_fech!P22/RES_summary!P$19)</f>
        <v>39.138225515452838</v>
      </c>
      <c r="Q22" s="72">
        <f>IF(RES_hh_fech!Q22=0,0,RES_hh_fech!Q22/RES_summary!Q$19)</f>
        <v>32.83212720495856</v>
      </c>
      <c r="R22" s="72">
        <f>IF(RES_hh_fech!R22=0,0,RES_hh_fech!R22/RES_summary!R$19)</f>
        <v>32.982455823312037</v>
      </c>
      <c r="S22" s="72">
        <f>IF(RES_hh_fech!S22=0,0,RES_hh_fech!S22/RES_summary!S$19)</f>
        <v>36.384837006112207</v>
      </c>
      <c r="T22" s="72">
        <f>IF(RES_hh_fech!T22=0,0,RES_hh_fech!T22/RES_summary!T$19)</f>
        <v>37.166366626495048</v>
      </c>
      <c r="U22" s="72">
        <f>IF(RES_hh_fech!U22=0,0,RES_hh_fech!U22/RES_summary!U$19)</f>
        <v>35.420658663633482</v>
      </c>
      <c r="V22" s="72">
        <f>IF(RES_hh_fech!V22=0,0,RES_hh_fech!V22/RES_summary!V$19)</f>
        <v>33.50549570225008</v>
      </c>
      <c r="W22" s="72">
        <f>IF(RES_hh_fech!W22=0,0,RES_hh_fech!W22/RES_summary!W$19)</f>
        <v>36.345540572898813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27.694021612832422</v>
      </c>
      <c r="C24" s="72">
        <f>IF(RES_hh_fech!C24=0,0,RES_hh_fech!C24/RES_summary!C$19)</f>
        <v>27.516658262315708</v>
      </c>
      <c r="D24" s="72">
        <f>IF(RES_hh_fech!D24=0,0,RES_hh_fech!D24/RES_summary!D$19)</f>
        <v>28.56284981738618</v>
      </c>
      <c r="E24" s="72">
        <f>IF(RES_hh_fech!E24=0,0,RES_hh_fech!E24/RES_summary!E$19)</f>
        <v>28.955842069881424</v>
      </c>
      <c r="F24" s="72">
        <f>IF(RES_hh_fech!F24=0,0,RES_hh_fech!F24/RES_summary!F$19)</f>
        <v>26.694889306963205</v>
      </c>
      <c r="G24" s="72">
        <f>IF(RES_hh_fech!G24=0,0,RES_hh_fech!G24/RES_summary!G$19)</f>
        <v>28.571204889484015</v>
      </c>
      <c r="H24" s="72">
        <f>IF(RES_hh_fech!H24=0,0,RES_hh_fech!H24/RES_summary!H$19)</f>
        <v>30.250876496552575</v>
      </c>
      <c r="I24" s="72">
        <f>IF(RES_hh_fech!I24=0,0,RES_hh_fech!I24/RES_summary!I$19)</f>
        <v>31.025547888986654</v>
      </c>
      <c r="J24" s="72">
        <f>IF(RES_hh_fech!J24=0,0,RES_hh_fech!J24/RES_summary!J$19)</f>
        <v>32.534296297311101</v>
      </c>
      <c r="K24" s="72">
        <f>IF(RES_hh_fech!K24=0,0,RES_hh_fech!K24/RES_summary!K$19)</f>
        <v>29.729435420712711</v>
      </c>
      <c r="L24" s="72">
        <f>IF(RES_hh_fech!L24=0,0,RES_hh_fech!L24/RES_summary!L$19)</f>
        <v>34.951364688262075</v>
      </c>
      <c r="M24" s="72">
        <f>IF(RES_hh_fech!M24=0,0,RES_hh_fech!M24/RES_summary!M$19)</f>
        <v>32.055103522783369</v>
      </c>
      <c r="N24" s="72">
        <f>IF(RES_hh_fech!N24=0,0,RES_hh_fech!N24/RES_summary!N$19)</f>
        <v>33.223060139125501</v>
      </c>
      <c r="O24" s="72">
        <f>IF(RES_hh_fech!O24=0,0,RES_hh_fech!O24/RES_summary!O$19)</f>
        <v>32.71736205389761</v>
      </c>
      <c r="P24" s="72">
        <f>IF(RES_hh_fech!P24=0,0,RES_hh_fech!P24/RES_summary!P$19)</f>
        <v>29.367439847477602</v>
      </c>
      <c r="Q24" s="72">
        <f>IF(RES_hh_fech!Q24=0,0,RES_hh_fech!Q24/RES_summary!Q$19)</f>
        <v>30.861426183999168</v>
      </c>
      <c r="R24" s="72">
        <f>IF(RES_hh_fech!R24=0,0,RES_hh_fech!R24/RES_summary!R$19)</f>
        <v>34.101719159178707</v>
      </c>
      <c r="S24" s="72">
        <f>IF(RES_hh_fech!S24=0,0,RES_hh_fech!S24/RES_summary!S$19)</f>
        <v>30.201653359967356</v>
      </c>
      <c r="T24" s="72">
        <f>IF(RES_hh_fech!T24=0,0,RES_hh_fech!T24/RES_summary!T$19)</f>
        <v>29.975528446696053</v>
      </c>
      <c r="U24" s="72">
        <f>IF(RES_hh_fech!U24=0,0,RES_hh_fech!U24/RES_summary!U$19)</f>
        <v>28.853887120815322</v>
      </c>
      <c r="V24" s="72">
        <f>IF(RES_hh_fech!V24=0,0,RES_hh_fech!V24/RES_summary!V$19)</f>
        <v>29.848815194627687</v>
      </c>
      <c r="W24" s="72">
        <f>IF(RES_hh_fech!W24=0,0,RES_hh_fech!W24/RES_summary!W$19)</f>
        <v>33.981716287824952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33.391498779109504</v>
      </c>
      <c r="C25" s="74">
        <f>IF(RES_hh_fech!C25=0,0,RES_hh_fech!C25/RES_summary!C$19)</f>
        <v>33.155655376738487</v>
      </c>
      <c r="D25" s="74">
        <f>IF(RES_hh_fech!D25=0,0,RES_hh_fech!D25/RES_summary!D$19)</f>
        <v>34.064016748840196</v>
      </c>
      <c r="E25" s="74">
        <f>IF(RES_hh_fech!E25=0,0,RES_hh_fech!E25/RES_summary!E$19)</f>
        <v>36.667709050885847</v>
      </c>
      <c r="F25" s="74">
        <f>IF(RES_hh_fech!F25=0,0,RES_hh_fech!F25/RES_summary!F$19)</f>
        <v>32.371488990524853</v>
      </c>
      <c r="G25" s="74">
        <f>IF(RES_hh_fech!G25=0,0,RES_hh_fech!G25/RES_summary!G$19)</f>
        <v>33.303286960681071</v>
      </c>
      <c r="H25" s="74">
        <f>IF(RES_hh_fech!H25=0,0,RES_hh_fech!H25/RES_summary!H$19)</f>
        <v>37.524819522410453</v>
      </c>
      <c r="I25" s="74">
        <f>IF(RES_hh_fech!I25=0,0,RES_hh_fech!I25/RES_summary!I$19)</f>
        <v>37.789409285356676</v>
      </c>
      <c r="J25" s="74">
        <f>IF(RES_hh_fech!J25=0,0,RES_hh_fech!J25/RES_summary!J$19)</f>
        <v>51.808371837906833</v>
      </c>
      <c r="K25" s="74">
        <f>IF(RES_hh_fech!K25=0,0,RES_hh_fech!K25/RES_summary!K$19)</f>
        <v>45.203785810660371</v>
      </c>
      <c r="L25" s="74">
        <f>IF(RES_hh_fech!L25=0,0,RES_hh_fech!L25/RES_summary!L$19)</f>
        <v>43.135670691446961</v>
      </c>
      <c r="M25" s="74">
        <f>IF(RES_hh_fech!M25=0,0,RES_hh_fech!M25/RES_summary!M$19)</f>
        <v>36.374788002311682</v>
      </c>
      <c r="N25" s="74">
        <f>IF(RES_hh_fech!N25=0,0,RES_hh_fech!N25/RES_summary!N$19)</f>
        <v>37.499144357465653</v>
      </c>
      <c r="O25" s="74">
        <f>IF(RES_hh_fech!O25=0,0,RES_hh_fech!O25/RES_summary!O$19)</f>
        <v>41.590146317127591</v>
      </c>
      <c r="P25" s="74">
        <f>IF(RES_hh_fech!P25=0,0,RES_hh_fech!P25/RES_summary!P$19)</f>
        <v>35.430376216027369</v>
      </c>
      <c r="Q25" s="74">
        <f>IF(RES_hh_fech!Q25=0,0,RES_hh_fech!Q25/RES_summary!Q$19)</f>
        <v>42.615250823793126</v>
      </c>
      <c r="R25" s="74">
        <f>IF(RES_hh_fech!R25=0,0,RES_hh_fech!R25/RES_summary!R$19)</f>
        <v>46.219579867793023</v>
      </c>
      <c r="S25" s="74">
        <f>IF(RES_hh_fech!S25=0,0,RES_hh_fech!S25/RES_summary!S$19)</f>
        <v>33.338458652391388</v>
      </c>
      <c r="T25" s="74">
        <f>IF(RES_hh_fech!T25=0,0,RES_hh_fech!T25/RES_summary!T$19)</f>
        <v>35.099599356544729</v>
      </c>
      <c r="U25" s="74">
        <f>IF(RES_hh_fech!U25=0,0,RES_hh_fech!U25/RES_summary!U$19)</f>
        <v>32.612977235177716</v>
      </c>
      <c r="V25" s="74">
        <f>IF(RES_hh_fech!V25=0,0,RES_hh_fech!V25/RES_summary!V$19)</f>
        <v>37.01871675647682</v>
      </c>
      <c r="W25" s="74">
        <f>IF(RES_hh_fech!W25=0,0,RES_hh_fech!W25/RES_summary!W$19)</f>
        <v>37.459037083484361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11.568672833390998</v>
      </c>
      <c r="C27" s="69">
        <f>IF(RES_hh_fech!C27=0,0,RES_hh_fech!C27/RES_summary!C$19)</f>
        <v>11.594059496620188</v>
      </c>
      <c r="D27" s="69">
        <f>IF(RES_hh_fech!D27=0,0,RES_hh_fech!D27/RES_summary!D$19)</f>
        <v>12.606628128769916</v>
      </c>
      <c r="E27" s="69">
        <f>IF(RES_hh_fech!E27=0,0,RES_hh_fech!E27/RES_summary!E$19)</f>
        <v>13.492786955055873</v>
      </c>
      <c r="F27" s="69">
        <f>IF(RES_hh_fech!F27=0,0,RES_hh_fech!F27/RES_summary!F$19)</f>
        <v>14.371760857920243</v>
      </c>
      <c r="G27" s="69">
        <f>IF(RES_hh_fech!G27=0,0,RES_hh_fech!G27/RES_summary!G$19)</f>
        <v>14.136543063472578</v>
      </c>
      <c r="H27" s="69">
        <f>IF(RES_hh_fech!H27=0,0,RES_hh_fech!H27/RES_summary!H$19)</f>
        <v>14.553593106364245</v>
      </c>
      <c r="I27" s="69">
        <f>IF(RES_hh_fech!I27=0,0,RES_hh_fech!I27/RES_summary!I$19)</f>
        <v>13.768877108531868</v>
      </c>
      <c r="J27" s="69">
        <f>IF(RES_hh_fech!J27=0,0,RES_hh_fech!J27/RES_summary!J$19)</f>
        <v>14.272108505499251</v>
      </c>
      <c r="K27" s="69">
        <f>IF(RES_hh_fech!K27=0,0,RES_hh_fech!K27/RES_summary!K$19)</f>
        <v>14.143101408056665</v>
      </c>
      <c r="L27" s="69">
        <f>IF(RES_hh_fech!L27=0,0,RES_hh_fech!L27/RES_summary!L$19)</f>
        <v>14.494339837261737</v>
      </c>
      <c r="M27" s="69">
        <f>IF(RES_hh_fech!M27=0,0,RES_hh_fech!M27/RES_summary!M$19)</f>
        <v>13.707127945442361</v>
      </c>
      <c r="N27" s="69">
        <f>IF(RES_hh_fech!N27=0,0,RES_hh_fech!N27/RES_summary!N$19)</f>
        <v>14.056741187561713</v>
      </c>
      <c r="O27" s="69">
        <f>IF(RES_hh_fech!O27=0,0,RES_hh_fech!O27/RES_summary!O$19)</f>
        <v>13.309604881872646</v>
      </c>
      <c r="P27" s="69">
        <f>IF(RES_hh_fech!P27=0,0,RES_hh_fech!P27/RES_summary!P$19)</f>
        <v>13.228214304960231</v>
      </c>
      <c r="Q27" s="69">
        <f>IF(RES_hh_fech!Q27=0,0,RES_hh_fech!Q27/RES_summary!Q$19)</f>
        <v>11.641304287555325</v>
      </c>
      <c r="R27" s="69">
        <f>IF(RES_hh_fech!R27=0,0,RES_hh_fech!R27/RES_summary!R$19)</f>
        <v>11.825479699891128</v>
      </c>
      <c r="S27" s="69">
        <f>IF(RES_hh_fech!S27=0,0,RES_hh_fech!S27/RES_summary!S$19)</f>
        <v>11.401730885849238</v>
      </c>
      <c r="T27" s="69">
        <f>IF(RES_hh_fech!T27=0,0,RES_hh_fech!T27/RES_summary!T$19)</f>
        <v>11.144832079530088</v>
      </c>
      <c r="U27" s="69">
        <f>IF(RES_hh_fech!U27=0,0,RES_hh_fech!U27/RES_summary!U$19)</f>
        <v>10.336607883513846</v>
      </c>
      <c r="V27" s="69">
        <f>IF(RES_hh_fech!V27=0,0,RES_hh_fech!V27/RES_summary!V$19)</f>
        <v>10.489265114152174</v>
      </c>
      <c r="W27" s="69">
        <f>IF(RES_hh_fech!W27=0,0,RES_hh_fech!W27/RES_summary!W$19)</f>
        <v>10.689353585919344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7.0104428526720239</v>
      </c>
      <c r="C28" s="72">
        <f>IF(RES_hh_fech!C28=0,0,RES_hh_fech!C28/RES_summary!C$19)</f>
        <v>17.518597049119791</v>
      </c>
      <c r="D28" s="72">
        <f>IF(RES_hh_fech!D28=0,0,RES_hh_fech!D28/RES_summary!D$19)</f>
        <v>13.217883755259413</v>
      </c>
      <c r="E28" s="72">
        <f>IF(RES_hh_fech!E28=0,0,RES_hh_fech!E28/RES_summary!E$19)</f>
        <v>12.050444963417597</v>
      </c>
      <c r="F28" s="72">
        <f>IF(RES_hh_fech!F28=0,0,RES_hh_fech!F28/RES_summary!F$19)</f>
        <v>13.654908687387941</v>
      </c>
      <c r="G28" s="72">
        <f>IF(RES_hh_fech!G28=0,0,RES_hh_fech!G28/RES_summary!G$19)</f>
        <v>15.97174979361149</v>
      </c>
      <c r="H28" s="72">
        <f>IF(RES_hh_fech!H28=0,0,RES_hh_fech!H28/RES_summary!H$19)</f>
        <v>14.376241808258097</v>
      </c>
      <c r="I28" s="72">
        <f>IF(RES_hh_fech!I28=0,0,RES_hh_fech!I28/RES_summary!I$19)</f>
        <v>15.028459336118104</v>
      </c>
      <c r="J28" s="72">
        <f>IF(RES_hh_fech!J28=0,0,RES_hh_fech!J28/RES_summary!J$19)</f>
        <v>14.518311319207671</v>
      </c>
      <c r="K28" s="72">
        <f>IF(RES_hh_fech!K28=0,0,RES_hh_fech!K28/RES_summary!K$19)</f>
        <v>14.97556506734532</v>
      </c>
      <c r="L28" s="72">
        <f>IF(RES_hh_fech!L28=0,0,RES_hh_fech!L28/RES_summary!L$19)</f>
        <v>24.117645607003674</v>
      </c>
      <c r="M28" s="72">
        <f>IF(RES_hh_fech!M28=0,0,RES_hh_fech!M28/RES_summary!M$19)</f>
        <v>21.914176125460678</v>
      </c>
      <c r="N28" s="72">
        <f>IF(RES_hh_fech!N28=0,0,RES_hh_fech!N28/RES_summary!N$19)</f>
        <v>14.330445046872255</v>
      </c>
      <c r="O28" s="72">
        <f>IF(RES_hh_fech!O28=0,0,RES_hh_fech!O28/RES_summary!O$19)</f>
        <v>12.732475876975546</v>
      </c>
      <c r="P28" s="72">
        <f>IF(RES_hh_fech!P28=0,0,RES_hh_fech!P28/RES_summary!P$19)</f>
        <v>13.840259229637438</v>
      </c>
      <c r="Q28" s="72">
        <f>IF(RES_hh_fech!Q28=0,0,RES_hh_fech!Q28/RES_summary!Q$19)</f>
        <v>14.034144487170085</v>
      </c>
      <c r="R28" s="72">
        <f>IF(RES_hh_fech!R28=0,0,RES_hh_fech!R28/RES_summary!R$19)</f>
        <v>14.678782697931934</v>
      </c>
      <c r="S28" s="72">
        <f>IF(RES_hh_fech!S28=0,0,RES_hh_fech!S28/RES_summary!S$19)</f>
        <v>12.904930538697062</v>
      </c>
      <c r="T28" s="72">
        <f>IF(RES_hh_fech!T28=0,0,RES_hh_fech!T28/RES_summary!T$19)</f>
        <v>11.683751633261767</v>
      </c>
      <c r="U28" s="72">
        <f>IF(RES_hh_fech!U28=0,0,RES_hh_fech!U28/RES_summary!U$19)</f>
        <v>11.446859415663781</v>
      </c>
      <c r="V28" s="72">
        <f>IF(RES_hh_fech!V28=0,0,RES_hh_fech!V28/RES_summary!V$19)</f>
        <v>9.5197271170810822</v>
      </c>
      <c r="W28" s="72">
        <f>IF(RES_hh_fech!W28=0,0,RES_hh_fech!W28/RES_summary!W$19)</f>
        <v>11.735442463763045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11.806846190274143</v>
      </c>
      <c r="C29" s="72">
        <f>IF(RES_hh_fech!C29=0,0,RES_hh_fech!C29/RES_summary!C$19)</f>
        <v>11.766591442706268</v>
      </c>
      <c r="D29" s="72">
        <f>IF(RES_hh_fech!D29=0,0,RES_hh_fech!D29/RES_summary!D$19)</f>
        <v>12.716196423422767</v>
      </c>
      <c r="E29" s="72">
        <f>IF(RES_hh_fech!E29=0,0,RES_hh_fech!E29/RES_summary!E$19)</f>
        <v>13.286100213727906</v>
      </c>
      <c r="F29" s="72">
        <f>IF(RES_hh_fech!F29=0,0,RES_hh_fech!F29/RES_summary!F$19)</f>
        <v>14.271994767196912</v>
      </c>
      <c r="G29" s="72">
        <f>IF(RES_hh_fech!G29=0,0,RES_hh_fech!G29/RES_summary!G$19)</f>
        <v>14.863175361251342</v>
      </c>
      <c r="H29" s="72">
        <f>IF(RES_hh_fech!H29=0,0,RES_hh_fech!H29/RES_summary!H$19)</f>
        <v>15.42108779157269</v>
      </c>
      <c r="I29" s="72">
        <f>IF(RES_hh_fech!I29=0,0,RES_hh_fech!I29/RES_summary!I$19)</f>
        <v>14.134809711035889</v>
      </c>
      <c r="J29" s="72">
        <f>IF(RES_hh_fech!J29=0,0,RES_hh_fech!J29/RES_summary!J$19)</f>
        <v>14.613425673847344</v>
      </c>
      <c r="K29" s="72">
        <f>IF(RES_hh_fech!K29=0,0,RES_hh_fech!K29/RES_summary!K$19)</f>
        <v>13.540674875846932</v>
      </c>
      <c r="L29" s="72">
        <f>IF(RES_hh_fech!L29=0,0,RES_hh_fech!L29/RES_summary!L$19)</f>
        <v>13.566449168458034</v>
      </c>
      <c r="M29" s="72">
        <f>IF(RES_hh_fech!M29=0,0,RES_hh_fech!M29/RES_summary!M$19)</f>
        <v>14.051366758701345</v>
      </c>
      <c r="N29" s="72">
        <f>IF(RES_hh_fech!N29=0,0,RES_hh_fech!N29/RES_summary!N$19)</f>
        <v>14.086580049047498</v>
      </c>
      <c r="O29" s="72">
        <f>IF(RES_hh_fech!O29=0,0,RES_hh_fech!O29/RES_summary!O$19)</f>
        <v>13.694940828321645</v>
      </c>
      <c r="P29" s="72">
        <f>IF(RES_hh_fech!P29=0,0,RES_hh_fech!P29/RES_summary!P$19)</f>
        <v>14.779487627780426</v>
      </c>
      <c r="Q29" s="72">
        <f>IF(RES_hh_fech!Q29=0,0,RES_hh_fech!Q29/RES_summary!Q$19)</f>
        <v>11.767870330949908</v>
      </c>
      <c r="R29" s="72">
        <f>IF(RES_hh_fech!R29=0,0,RES_hh_fech!R29/RES_summary!R$19)</f>
        <v>12.168760998666018</v>
      </c>
      <c r="S29" s="72">
        <f>IF(RES_hh_fech!S29=0,0,RES_hh_fech!S29/RES_summary!S$19)</f>
        <v>13.731429256246704</v>
      </c>
      <c r="T29" s="72">
        <f>IF(RES_hh_fech!T29=0,0,RES_hh_fech!T29/RES_summary!T$19)</f>
        <v>11.525888078545171</v>
      </c>
      <c r="U29" s="72">
        <f>IF(RES_hh_fech!U29=0,0,RES_hh_fech!U29/RES_summary!U$19)</f>
        <v>10.685170036865058</v>
      </c>
      <c r="V29" s="72">
        <f>IF(RES_hh_fech!V29=0,0,RES_hh_fech!V29/RES_summary!V$19)</f>
        <v>11.086468319422679</v>
      </c>
      <c r="W29" s="72">
        <f>IF(RES_hh_fech!W29=0,0,RES_hh_fech!W29/RES_summary!W$19)</f>
        <v>11.408578759993723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11.471538249671685</v>
      </c>
      <c r="C30" s="72">
        <f>IF(RES_hh_fech!C30=0,0,RES_hh_fech!C30/RES_summary!C$19)</f>
        <v>11.613500468571347</v>
      </c>
      <c r="D30" s="72">
        <f>IF(RES_hh_fech!D30=0,0,RES_hh_fech!D30/RES_summary!D$19)</f>
        <v>13.004991658281989</v>
      </c>
      <c r="E30" s="72">
        <f>IF(RES_hh_fech!E30=0,0,RES_hh_fech!E30/RES_summary!E$19)</f>
        <v>13.622376031932747</v>
      </c>
      <c r="F30" s="72">
        <f>IF(RES_hh_fech!F30=0,0,RES_hh_fech!F30/RES_summary!F$19)</f>
        <v>14.755135482868999</v>
      </c>
      <c r="G30" s="72">
        <f>IF(RES_hh_fech!G30=0,0,RES_hh_fech!G30/RES_summary!G$19)</f>
        <v>14.5996722885388</v>
      </c>
      <c r="H30" s="72">
        <f>IF(RES_hh_fech!H30=0,0,RES_hh_fech!H30/RES_summary!H$19)</f>
        <v>14.922388143076013</v>
      </c>
      <c r="I30" s="72">
        <f>IF(RES_hh_fech!I30=0,0,RES_hh_fech!I30/RES_summary!I$19)</f>
        <v>14.690401750271825</v>
      </c>
      <c r="J30" s="72">
        <f>IF(RES_hh_fech!J30=0,0,RES_hh_fech!J30/RES_summary!J$19)</f>
        <v>15.490150014908625</v>
      </c>
      <c r="K30" s="72">
        <f>IF(RES_hh_fech!K30=0,0,RES_hh_fech!K30/RES_summary!K$19)</f>
        <v>12.958337329573688</v>
      </c>
      <c r="L30" s="72">
        <f>IF(RES_hh_fech!L30=0,0,RES_hh_fech!L30/RES_summary!L$19)</f>
        <v>17.136957539741903</v>
      </c>
      <c r="M30" s="72">
        <f>IF(RES_hh_fech!M30=0,0,RES_hh_fech!M30/RES_summary!M$19)</f>
        <v>14.329841651465648</v>
      </c>
      <c r="N30" s="72">
        <f>IF(RES_hh_fech!N30=0,0,RES_hh_fech!N30/RES_summary!N$19)</f>
        <v>13.982484679100441</v>
      </c>
      <c r="O30" s="72">
        <f>IF(RES_hh_fech!O30=0,0,RES_hh_fech!O30/RES_summary!O$19)</f>
        <v>13.67549627059193</v>
      </c>
      <c r="P30" s="72">
        <f>IF(RES_hh_fech!P30=0,0,RES_hh_fech!P30/RES_summary!P$19)</f>
        <v>13.497454160907203</v>
      </c>
      <c r="Q30" s="72">
        <f>IF(RES_hh_fech!Q30=0,0,RES_hh_fech!Q30/RES_summary!Q$19)</f>
        <v>12.377921759985538</v>
      </c>
      <c r="R30" s="72">
        <f>IF(RES_hh_fech!R30=0,0,RES_hh_fech!R30/RES_summary!R$19)</f>
        <v>12.594676095591772</v>
      </c>
      <c r="S30" s="72">
        <f>IF(RES_hh_fech!S30=0,0,RES_hh_fech!S30/RES_summary!S$19)</f>
        <v>11.875390886137152</v>
      </c>
      <c r="T30" s="72">
        <f>IF(RES_hh_fech!T30=0,0,RES_hh_fech!T30/RES_summary!T$19)</f>
        <v>11.939107573884145</v>
      </c>
      <c r="U30" s="72">
        <f>IF(RES_hh_fech!U30=0,0,RES_hh_fech!U30/RES_summary!U$19)</f>
        <v>10.621299467780489</v>
      </c>
      <c r="V30" s="72">
        <f>IF(RES_hh_fech!V30=0,0,RES_hh_fech!V30/RES_summary!V$19)</f>
        <v>11.331018785780977</v>
      </c>
      <c r="W30" s="72">
        <f>IF(RES_hh_fech!W30=0,0,RES_hh_fech!W30/RES_summary!W$19)</f>
        <v>11.259494520624129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12.045889888094608</v>
      </c>
      <c r="C31" s="72">
        <f>IF(RES_hh_fech!C31=0,0,RES_hh_fech!C31/RES_summary!C$19)</f>
        <v>12.06084927928624</v>
      </c>
      <c r="D31" s="72">
        <f>IF(RES_hh_fech!D31=0,0,RES_hh_fech!D31/RES_summary!D$19)</f>
        <v>13.124440356367247</v>
      </c>
      <c r="E31" s="72">
        <f>IF(RES_hh_fech!E31=0,0,RES_hh_fech!E31/RES_summary!E$19)</f>
        <v>14.331871630982127</v>
      </c>
      <c r="F31" s="72">
        <f>IF(RES_hh_fech!F31=0,0,RES_hh_fech!F31/RES_summary!F$19)</f>
        <v>15.624188099604616</v>
      </c>
      <c r="G31" s="72">
        <f>IF(RES_hh_fech!G31=0,0,RES_hh_fech!G31/RES_summary!G$19)</f>
        <v>14.770343786265451</v>
      </c>
      <c r="H31" s="72">
        <f>IF(RES_hh_fech!H31=0,0,RES_hh_fech!H31/RES_summary!H$19)</f>
        <v>15.086165009327241</v>
      </c>
      <c r="I31" s="72">
        <f>IF(RES_hh_fech!I31=0,0,RES_hh_fech!I31/RES_summary!I$19)</f>
        <v>15.083337979304734</v>
      </c>
      <c r="J31" s="72">
        <f>IF(RES_hh_fech!J31=0,0,RES_hh_fech!J31/RES_summary!J$19)</f>
        <v>14.219381851957328</v>
      </c>
      <c r="K31" s="72">
        <f>IF(RES_hh_fech!K31=0,0,RES_hh_fech!K31/RES_summary!K$19)</f>
        <v>16.026288901035112</v>
      </c>
      <c r="L31" s="72">
        <f>IF(RES_hh_fech!L31=0,0,RES_hh_fech!L31/RES_summary!L$19)</f>
        <v>14.735462637123769</v>
      </c>
      <c r="M31" s="72">
        <f>IF(RES_hh_fech!M31=0,0,RES_hh_fech!M31/RES_summary!M$19)</f>
        <v>14.938312761294879</v>
      </c>
      <c r="N31" s="72">
        <f>IF(RES_hh_fech!N31=0,0,RES_hh_fech!N31/RES_summary!N$19)</f>
        <v>15.804790904265964</v>
      </c>
      <c r="O31" s="72">
        <f>IF(RES_hh_fech!O31=0,0,RES_hh_fech!O31/RES_summary!O$19)</f>
        <v>14.145745440847152</v>
      </c>
      <c r="P31" s="72">
        <f>IF(RES_hh_fech!P31=0,0,RES_hh_fech!P31/RES_summary!P$19)</f>
        <v>14.211605693996809</v>
      </c>
      <c r="Q31" s="72">
        <f>IF(RES_hh_fech!Q31=0,0,RES_hh_fech!Q31/RES_summary!Q$19)</f>
        <v>12.060624323534592</v>
      </c>
      <c r="R31" s="72">
        <f>IF(RES_hh_fech!R31=0,0,RES_hh_fech!R31/RES_summary!R$19)</f>
        <v>11.869748690386139</v>
      </c>
      <c r="S31" s="72">
        <f>IF(RES_hh_fech!S31=0,0,RES_hh_fech!S31/RES_summary!S$19)</f>
        <v>12.438625715453389</v>
      </c>
      <c r="T31" s="72">
        <f>IF(RES_hh_fech!T31=0,0,RES_hh_fech!T31/RES_summary!T$19)</f>
        <v>12.823859568010009</v>
      </c>
      <c r="U31" s="72">
        <f>IF(RES_hh_fech!U31=0,0,RES_hh_fech!U31/RES_summary!U$19)</f>
        <v>12.291229027471594</v>
      </c>
      <c r="V31" s="72">
        <f>IF(RES_hh_fech!V31=0,0,RES_hh_fech!V31/RES_summary!V$19)</f>
        <v>11.293220160335883</v>
      </c>
      <c r="W31" s="72">
        <f>IF(RES_hh_fech!W31=0,0,RES_hh_fech!W31/RES_summary!W$19)</f>
        <v>11.803675496606546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8.6609173003797917</v>
      </c>
      <c r="C32" s="77">
        <f>IF(RES_hh_fech!C32=0,0,RES_hh_fech!C32/RES_summary!C$19)</f>
        <v>9.2515085816150648</v>
      </c>
      <c r="D32" s="77">
        <f>IF(RES_hh_fech!D32=0,0,RES_hh_fech!D32/RES_summary!D$19)</f>
        <v>10.411270427439121</v>
      </c>
      <c r="E32" s="77">
        <f>IF(RES_hh_fech!E32=0,0,RES_hh_fech!E32/RES_summary!E$19)</f>
        <v>11.356568404125639</v>
      </c>
      <c r="F32" s="77">
        <f>IF(RES_hh_fech!F32=0,0,RES_hh_fech!F32/RES_summary!F$19)</f>
        <v>10.738651481750031</v>
      </c>
      <c r="G32" s="77">
        <f>IF(RES_hh_fech!G32=0,0,RES_hh_fech!G32/RES_summary!G$19)</f>
        <v>10.742658138064581</v>
      </c>
      <c r="H32" s="77">
        <f>IF(RES_hh_fech!H32=0,0,RES_hh_fech!H32/RES_summary!H$19)</f>
        <v>11.776754731808156</v>
      </c>
      <c r="I32" s="77">
        <f>IF(RES_hh_fech!I32=0,0,RES_hh_fech!I32/RES_summary!I$19)</f>
        <v>10.580252445241763</v>
      </c>
      <c r="J32" s="77">
        <f>IF(RES_hh_fech!J32=0,0,RES_hh_fech!J32/RES_summary!J$19)</f>
        <v>13.575649604934494</v>
      </c>
      <c r="K32" s="77">
        <f>IF(RES_hh_fech!K32=0,0,RES_hh_fech!K32/RES_summary!K$19)</f>
        <v>12.078306113774326</v>
      </c>
      <c r="L32" s="77">
        <f>IF(RES_hh_fech!L32=0,0,RES_hh_fech!L32/RES_summary!L$19)</f>
        <v>14.323636531602718</v>
      </c>
      <c r="M32" s="77">
        <f>IF(RES_hh_fech!M32=0,0,RES_hh_fech!M32/RES_summary!M$19)</f>
        <v>10.691196374564836</v>
      </c>
      <c r="N32" s="77">
        <f>IF(RES_hh_fech!N32=0,0,RES_hh_fech!N32/RES_summary!N$19)</f>
        <v>10.611859916531314</v>
      </c>
      <c r="O32" s="77">
        <f>IF(RES_hh_fech!O32=0,0,RES_hh_fech!O32/RES_summary!O$19)</f>
        <v>11.101388503352748</v>
      </c>
      <c r="P32" s="77">
        <f>IF(RES_hh_fech!P32=0,0,RES_hh_fech!P32/RES_summary!P$19)</f>
        <v>9.3771398213241035</v>
      </c>
      <c r="Q32" s="77">
        <f>IF(RES_hh_fech!Q32=0,0,RES_hh_fech!Q32/RES_summary!Q$19)</f>
        <v>10.518817264240548</v>
      </c>
      <c r="R32" s="77">
        <f>IF(RES_hh_fech!R32=0,0,RES_hh_fech!R32/RES_summary!R$19)</f>
        <v>11.068286432839235</v>
      </c>
      <c r="S32" s="77">
        <f>IF(RES_hh_fech!S32=0,0,RES_hh_fech!S32/RES_summary!S$19)</f>
        <v>7.3849533425181209</v>
      </c>
      <c r="T32" s="77">
        <f>IF(RES_hh_fech!T32=0,0,RES_hh_fech!T32/RES_summary!T$19)</f>
        <v>7.7156037684364964</v>
      </c>
      <c r="U32" s="77">
        <f>IF(RES_hh_fech!U32=0,0,RES_hh_fech!U32/RES_summary!U$19)</f>
        <v>6.9499511617737877</v>
      </c>
      <c r="V32" s="77">
        <f>IF(RES_hh_fech!V32=0,0,RES_hh_fech!V32/RES_summary!V$19)</f>
        <v>8.4039476335632344</v>
      </c>
      <c r="W32" s="77">
        <f>IF(RES_hh_fech!W32=0,0,RES_hh_fech!W32/RES_summary!W$19)</f>
        <v>8.2629643337666039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143.26605558648492</v>
      </c>
      <c r="C3" s="65">
        <f>IF(RES_hh_tesh!C3=0,0,RES_hh_tesh!C3/RES_summary!C$19)</f>
        <v>157.71786529882061</v>
      </c>
      <c r="D3" s="65">
        <f>IF(RES_hh_tesh!D3=0,0,RES_hh_tesh!D3/RES_summary!D$19)</f>
        <v>158.19431826689444</v>
      </c>
      <c r="E3" s="65">
        <f>IF(RES_hh_tesh!E3=0,0,RES_hh_tesh!E3/RES_summary!E$19)</f>
        <v>166.44743409269876</v>
      </c>
      <c r="F3" s="65">
        <f>IF(RES_hh_tesh!F3=0,0,RES_hh_tesh!F3/RES_summary!F$19)</f>
        <v>162.86583399339594</v>
      </c>
      <c r="G3" s="65">
        <f>IF(RES_hh_tesh!G3=0,0,RES_hh_tesh!G3/RES_summary!G$19)</f>
        <v>167.94314401310916</v>
      </c>
      <c r="H3" s="65">
        <f>IF(RES_hh_tesh!H3=0,0,RES_hh_tesh!H3/RES_summary!H$19)</f>
        <v>169.42458358202592</v>
      </c>
      <c r="I3" s="65">
        <f>IF(RES_hh_tesh!I3=0,0,RES_hh_tesh!I3/RES_summary!I$19)</f>
        <v>169.50753433604811</v>
      </c>
      <c r="J3" s="65">
        <f>IF(RES_hh_tesh!J3=0,0,RES_hh_tesh!J3/RES_summary!J$19)</f>
        <v>169.90092524629631</v>
      </c>
      <c r="K3" s="65">
        <f>IF(RES_hh_tesh!K3=0,0,RES_hh_tesh!K3/RES_summary!K$19)</f>
        <v>178.33089383577038</v>
      </c>
      <c r="L3" s="65">
        <f>IF(RES_hh_tesh!L3=0,0,RES_hh_tesh!L3/RES_summary!L$19)</f>
        <v>168.84531743608144</v>
      </c>
      <c r="M3" s="65">
        <f>IF(RES_hh_tesh!M3=0,0,RES_hh_tesh!M3/RES_summary!M$19)</f>
        <v>162.21931802753099</v>
      </c>
      <c r="N3" s="65">
        <f>IF(RES_hh_tesh!N3=0,0,RES_hh_tesh!N3/RES_summary!N$19)</f>
        <v>173.49853027201425</v>
      </c>
      <c r="O3" s="65">
        <f>IF(RES_hh_tesh!O3=0,0,RES_hh_tesh!O3/RES_summary!O$19)</f>
        <v>163.20010346106008</v>
      </c>
      <c r="P3" s="65">
        <f>IF(RES_hh_tesh!P3=0,0,RES_hh_tesh!P3/RES_summary!P$19)</f>
        <v>158.76204988365433</v>
      </c>
      <c r="Q3" s="65">
        <f>IF(RES_hh_tesh!Q3=0,0,RES_hh_tesh!Q3/RES_summary!Q$19)</f>
        <v>145.01357041838293</v>
      </c>
      <c r="R3" s="65">
        <f>IF(RES_hh_tesh!R3=0,0,RES_hh_tesh!R3/RES_summary!R$19)</f>
        <v>152.51216917110003</v>
      </c>
      <c r="S3" s="65">
        <f>IF(RES_hh_tesh!S3=0,0,RES_hh_tesh!S3/RES_summary!S$19)</f>
        <v>157.16515914302525</v>
      </c>
      <c r="T3" s="65">
        <f>IF(RES_hh_tesh!T3=0,0,RES_hh_tesh!T3/RES_summary!T$19)</f>
        <v>161.57290649161763</v>
      </c>
      <c r="U3" s="65">
        <f>IF(RES_hh_tesh!U3=0,0,RES_hh_tesh!U3/RES_summary!U$19)</f>
        <v>155.83019167718592</v>
      </c>
      <c r="V3" s="65">
        <f>IF(RES_hh_tesh!V3=0,0,RES_hh_tesh!V3/RES_summary!V$19)</f>
        <v>149.5495275060704</v>
      </c>
      <c r="W3" s="65">
        <f>IF(RES_hh_tesh!W3=0,0,RES_hh_tesh!W3/RES_summary!W$19)</f>
        <v>164.4263432922707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115.1216187833509</v>
      </c>
      <c r="C4" s="69">
        <f>IF(RES_hh_tesh!C4=0,0,RES_hh_tesh!C4/RES_summary!C$19)</f>
        <v>129.17420860509702</v>
      </c>
      <c r="D4" s="69">
        <f>IF(RES_hh_tesh!D4=0,0,RES_hh_tesh!D4/RES_summary!D$19)</f>
        <v>128.64089620216527</v>
      </c>
      <c r="E4" s="69">
        <f>IF(RES_hh_tesh!E4=0,0,RES_hh_tesh!E4/RES_summary!E$19)</f>
        <v>135.94045961590604</v>
      </c>
      <c r="F4" s="69">
        <f>IF(RES_hh_tesh!F4=0,0,RES_hh_tesh!F4/RES_summary!F$19)</f>
        <v>132.80489816657712</v>
      </c>
      <c r="G4" s="69">
        <f>IF(RES_hh_tesh!G4=0,0,RES_hh_tesh!G4/RES_summary!G$19)</f>
        <v>136.5253203112137</v>
      </c>
      <c r="H4" s="69">
        <f>IF(RES_hh_tesh!H4=0,0,RES_hh_tesh!H4/RES_summary!H$19)</f>
        <v>136.81762093442791</v>
      </c>
      <c r="I4" s="69">
        <f>IF(RES_hh_tesh!I4=0,0,RES_hh_tesh!I4/RES_summary!I$19)</f>
        <v>136.97836000625219</v>
      </c>
      <c r="J4" s="69">
        <f>IF(RES_hh_tesh!J4=0,0,RES_hh_tesh!J4/RES_summary!J$19)</f>
        <v>134.87685820958245</v>
      </c>
      <c r="K4" s="69">
        <f>IF(RES_hh_tesh!K4=0,0,RES_hh_tesh!K4/RES_summary!K$19)</f>
        <v>143.86077745756043</v>
      </c>
      <c r="L4" s="69">
        <f>IF(RES_hh_tesh!L4=0,0,RES_hh_tesh!L4/RES_summary!L$19)</f>
        <v>132.30863669755621</v>
      </c>
      <c r="M4" s="69">
        <f>IF(RES_hh_tesh!M4=0,0,RES_hh_tesh!M4/RES_summary!M$19)</f>
        <v>127.51814215698873</v>
      </c>
      <c r="N4" s="69">
        <f>IF(RES_hh_tesh!N4=0,0,RES_hh_tesh!N4/RES_summary!N$19)</f>
        <v>136.96218930371467</v>
      </c>
      <c r="O4" s="69">
        <f>IF(RES_hh_tesh!O4=0,0,RES_hh_tesh!O4/RES_summary!O$19)</f>
        <v>127.75945473490081</v>
      </c>
      <c r="P4" s="69">
        <f>IF(RES_hh_tesh!P4=0,0,RES_hh_tesh!P4/RES_summary!P$19)</f>
        <v>124.87006302905964</v>
      </c>
      <c r="Q4" s="69">
        <f>IF(RES_hh_tesh!Q4=0,0,RES_hh_tesh!Q4/RES_summary!Q$19)</f>
        <v>112.22098792666064</v>
      </c>
      <c r="R4" s="69">
        <f>IF(RES_hh_tesh!R4=0,0,RES_hh_tesh!R4/RES_summary!R$19)</f>
        <v>117.61992654818228</v>
      </c>
      <c r="S4" s="69">
        <f>IF(RES_hh_tesh!S4=0,0,RES_hh_tesh!S4/RES_summary!S$19)</f>
        <v>124.17935564701078</v>
      </c>
      <c r="T4" s="69">
        <f>IF(RES_hh_tesh!T4=0,0,RES_hh_tesh!T4/RES_summary!T$19)</f>
        <v>127.9080521222119</v>
      </c>
      <c r="U4" s="69">
        <f>IF(RES_hh_tesh!U4=0,0,RES_hh_tesh!U4/RES_summary!U$19)</f>
        <v>123.58787138053222</v>
      </c>
      <c r="V4" s="69">
        <f>IF(RES_hh_tesh!V4=0,0,RES_hh_tesh!V4/RES_summary!V$19)</f>
        <v>116.32435362764738</v>
      </c>
      <c r="W4" s="69">
        <f>IF(RES_hh_tesh!W4=0,0,RES_hh_tesh!W4/RES_summary!W$19)</f>
        <v>128.22091947191643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69.881453251307676</v>
      </c>
      <c r="C5" s="72">
        <f>IF(RES_hh_tesh!C5=0,0,RES_hh_tesh!C5/RES_summary!C$19)</f>
        <v>187.34490226582562</v>
      </c>
      <c r="D5" s="72">
        <f>IF(RES_hh_tesh!D5=0,0,RES_hh_tesh!D5/RES_summary!D$19)</f>
        <v>122.16310472495385</v>
      </c>
      <c r="E5" s="72">
        <f>IF(RES_hh_tesh!E5=0,0,RES_hh_tesh!E5/RES_summary!E$19)</f>
        <v>119.12085471233534</v>
      </c>
      <c r="F5" s="72">
        <f>IF(RES_hh_tesh!F5=0,0,RES_hh_tesh!F5/RES_summary!F$19)</f>
        <v>121.9006171477109</v>
      </c>
      <c r="G5" s="72">
        <f>IF(RES_hh_tesh!G5=0,0,RES_hh_tesh!G5/RES_summary!G$19)</f>
        <v>148.58772834487567</v>
      </c>
      <c r="H5" s="72">
        <f>IF(RES_hh_tesh!H5=0,0,RES_hh_tesh!H5/RES_summary!H$19)</f>
        <v>131.30176106018268</v>
      </c>
      <c r="I5" s="72">
        <f>IF(RES_hh_tesh!I5=0,0,RES_hh_tesh!I5/RES_summary!I$19)</f>
        <v>133.66081218033864</v>
      </c>
      <c r="J5" s="72">
        <f>IF(RES_hh_tesh!J5=0,0,RES_hh_tesh!J5/RES_summary!J$19)</f>
        <v>131.51373868592808</v>
      </c>
      <c r="K5" s="72">
        <f>IF(RES_hh_tesh!K5=0,0,RES_hh_tesh!K5/RES_summary!K$19)</f>
        <v>133.94880111020373</v>
      </c>
      <c r="L5" s="72">
        <f>IF(RES_hh_tesh!L5=0,0,RES_hh_tesh!L5/RES_summary!L$19)</f>
        <v>179.95100273956936</v>
      </c>
      <c r="M5" s="72">
        <f>IF(RES_hh_tesh!M5=0,0,RES_hh_tesh!M5/RES_summary!M$19)</f>
        <v>173.38476214052034</v>
      </c>
      <c r="N5" s="72">
        <f>IF(RES_hh_tesh!N5=0,0,RES_hh_tesh!N5/RES_summary!N$19)</f>
        <v>108.99744260482714</v>
      </c>
      <c r="O5" s="72">
        <f>IF(RES_hh_tesh!O5=0,0,RES_hh_tesh!O5/RES_summary!O$19)</f>
        <v>115.28016272687272</v>
      </c>
      <c r="P5" s="72">
        <f>IF(RES_hh_tesh!P5=0,0,RES_hh_tesh!P5/RES_summary!P$19)</f>
        <v>124.28579342465919</v>
      </c>
      <c r="Q5" s="72">
        <f>IF(RES_hh_tesh!Q5=0,0,RES_hh_tesh!Q5/RES_summary!Q$19)</f>
        <v>117.5876263719186</v>
      </c>
      <c r="R5" s="72">
        <f>IF(RES_hh_tesh!R5=0,0,RES_hh_tesh!R5/RES_summary!R$19)</f>
        <v>125.9172960311823</v>
      </c>
      <c r="S5" s="72">
        <f>IF(RES_hh_tesh!S5=0,0,RES_hh_tesh!S5/RES_summary!S$19)</f>
        <v>128.24221653574668</v>
      </c>
      <c r="T5" s="72">
        <f>IF(RES_hh_tesh!T5=0,0,RES_hh_tesh!T5/RES_summary!T$19)</f>
        <v>118.81848400589028</v>
      </c>
      <c r="U5" s="72">
        <f>IF(RES_hh_tesh!U5=0,0,RES_hh_tesh!U5/RES_summary!U$19)</f>
        <v>126.6768079392114</v>
      </c>
      <c r="V5" s="72">
        <f>IF(RES_hh_tesh!V5=0,0,RES_hh_tesh!V5/RES_summary!V$19)</f>
        <v>73.209634584036451</v>
      </c>
      <c r="W5" s="72">
        <f>IF(RES_hh_tesh!W5=0,0,RES_hh_tesh!W5/RES_summary!W$19)</f>
        <v>121.47791231404018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121.92034764330234</v>
      </c>
      <c r="C6" s="72">
        <f>IF(RES_hh_tesh!C6=0,0,RES_hh_tesh!C6/RES_summary!C$19)</f>
        <v>125.47706833516141</v>
      </c>
      <c r="D6" s="72">
        <f>IF(RES_hh_tesh!D6=0,0,RES_hh_tesh!D6/RES_summary!D$19)</f>
        <v>114.88000013752249</v>
      </c>
      <c r="E6" s="72">
        <f>IF(RES_hh_tesh!E6=0,0,RES_hh_tesh!E6/RES_summary!E$19)</f>
        <v>123.54627245789891</v>
      </c>
      <c r="F6" s="72">
        <f>IF(RES_hh_tesh!F6=0,0,RES_hh_tesh!F6/RES_summary!F$19)</f>
        <v>123.64694347475748</v>
      </c>
      <c r="G6" s="72">
        <f>IF(RES_hh_tesh!G6=0,0,RES_hh_tesh!G6/RES_summary!G$19)</f>
        <v>139.16345313726086</v>
      </c>
      <c r="H6" s="72">
        <f>IF(RES_hh_tesh!H6=0,0,RES_hh_tesh!H6/RES_summary!H$19)</f>
        <v>146.1471317919258</v>
      </c>
      <c r="I6" s="72">
        <f>IF(RES_hh_tesh!I6=0,0,RES_hh_tesh!I6/RES_summary!I$19)</f>
        <v>130.12636060030573</v>
      </c>
      <c r="J6" s="72">
        <f>IF(RES_hh_tesh!J6=0,0,RES_hh_tesh!J6/RES_summary!J$19)</f>
        <v>138.12170759933227</v>
      </c>
      <c r="K6" s="72">
        <f>IF(RES_hh_tesh!K6=0,0,RES_hh_tesh!K6/RES_summary!K$19)</f>
        <v>136.39558935496973</v>
      </c>
      <c r="L6" s="72">
        <f>IF(RES_hh_tesh!L6=0,0,RES_hh_tesh!L6/RES_summary!L$19)</f>
        <v>121.09753351833037</v>
      </c>
      <c r="M6" s="72">
        <f>IF(RES_hh_tesh!M6=0,0,RES_hh_tesh!M6/RES_summary!M$19)</f>
        <v>126.11188062387977</v>
      </c>
      <c r="N6" s="72">
        <f>IF(RES_hh_tesh!N6=0,0,RES_hh_tesh!N6/RES_summary!N$19)</f>
        <v>127.83613092345807</v>
      </c>
      <c r="O6" s="72">
        <f>IF(RES_hh_tesh!O6=0,0,RES_hh_tesh!O6/RES_summary!O$19)</f>
        <v>129.86536469481993</v>
      </c>
      <c r="P6" s="72">
        <f>IF(RES_hh_tesh!P6=0,0,RES_hh_tesh!P6/RES_summary!P$19)</f>
        <v>143.21828142906173</v>
      </c>
      <c r="Q6" s="72">
        <f>IF(RES_hh_tesh!Q6=0,0,RES_hh_tesh!Q6/RES_summary!Q$19)</f>
        <v>111.78266744092927</v>
      </c>
      <c r="R6" s="72">
        <f>IF(RES_hh_tesh!R6=0,0,RES_hh_tesh!R6/RES_summary!R$19)</f>
        <v>115.00645509371354</v>
      </c>
      <c r="S6" s="72">
        <f>IF(RES_hh_tesh!S6=0,0,RES_hh_tesh!S6/RES_summary!S$19)</f>
        <v>127.16446919331709</v>
      </c>
      <c r="T6" s="72">
        <f>IF(RES_hh_tesh!T6=0,0,RES_hh_tesh!T6/RES_summary!T$19)</f>
        <v>118.13010114789093</v>
      </c>
      <c r="U6" s="72">
        <f>IF(RES_hh_tesh!U6=0,0,RES_hh_tesh!U6/RES_summary!U$19)</f>
        <v>113.21779773391675</v>
      </c>
      <c r="V6" s="72">
        <f>IF(RES_hh_tesh!V6=0,0,RES_hh_tesh!V6/RES_summary!V$19)</f>
        <v>118.88210448945077</v>
      </c>
      <c r="W6" s="72">
        <f>IF(RES_hh_tesh!W6=0,0,RES_hh_tesh!W6/RES_summary!W$19)</f>
        <v>124.41684810978387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110.19101940341989</v>
      </c>
      <c r="C7" s="72">
        <f>IF(RES_hh_tesh!C7=0,0,RES_hh_tesh!C7/RES_summary!C$19)</f>
        <v>128.04368019761455</v>
      </c>
      <c r="D7" s="72">
        <f>IF(RES_hh_tesh!D7=0,0,RES_hh_tesh!D7/RES_summary!D$19)</f>
        <v>133.58454552876591</v>
      </c>
      <c r="E7" s="72">
        <f>IF(RES_hh_tesh!E7=0,0,RES_hh_tesh!E7/RES_summary!E$19)</f>
        <v>119.74654565188042</v>
      </c>
      <c r="F7" s="72">
        <f>IF(RES_hh_tesh!F7=0,0,RES_hh_tesh!F7/RES_summary!F$19)</f>
        <v>115.55526006758299</v>
      </c>
      <c r="G7" s="72">
        <f>IF(RES_hh_tesh!G7=0,0,RES_hh_tesh!G7/RES_summary!G$19)</f>
        <v>138.15808538420498</v>
      </c>
      <c r="H7" s="72">
        <f>IF(RES_hh_tesh!H7=0,0,RES_hh_tesh!H7/RES_summary!H$19)</f>
        <v>140.96207480242313</v>
      </c>
      <c r="I7" s="72">
        <f>IF(RES_hh_tesh!I7=0,0,RES_hh_tesh!I7/RES_summary!I$19)</f>
        <v>114.68525706457989</v>
      </c>
      <c r="J7" s="72">
        <f>IF(RES_hh_tesh!J7=0,0,RES_hh_tesh!J7/RES_summary!J$19)</f>
        <v>82.866234343307852</v>
      </c>
      <c r="K7" s="72">
        <f>IF(RES_hh_tesh!K7=0,0,RES_hh_tesh!K7/RES_summary!K$19)</f>
        <v>157.39447628179727</v>
      </c>
      <c r="L7" s="72">
        <f>IF(RES_hh_tesh!L7=0,0,RES_hh_tesh!L7/RES_summary!L$19)</f>
        <v>145.74791199912082</v>
      </c>
      <c r="M7" s="72">
        <f>IF(RES_hh_tesh!M7=0,0,RES_hh_tesh!M7/RES_summary!M$19)</f>
        <v>131.37611493410037</v>
      </c>
      <c r="N7" s="72">
        <f>IF(RES_hh_tesh!N7=0,0,RES_hh_tesh!N7/RES_summary!N$19)</f>
        <v>129.28772772351888</v>
      </c>
      <c r="O7" s="72">
        <f>IF(RES_hh_tesh!O7=0,0,RES_hh_tesh!O7/RES_summary!O$19)</f>
        <v>124.98010776751289</v>
      </c>
      <c r="P7" s="72">
        <f>IF(RES_hh_tesh!P7=0,0,RES_hh_tesh!P7/RES_summary!P$19)</f>
        <v>121.78410194781441</v>
      </c>
      <c r="Q7" s="72">
        <f>IF(RES_hh_tesh!Q7=0,0,RES_hh_tesh!Q7/RES_summary!Q$19)</f>
        <v>111.26755743873267</v>
      </c>
      <c r="R7" s="72">
        <f>IF(RES_hh_tesh!R7=0,0,RES_hh_tesh!R7/RES_summary!R$19)</f>
        <v>114.27480959257645</v>
      </c>
      <c r="S7" s="72">
        <f>IF(RES_hh_tesh!S7=0,0,RES_hh_tesh!S7/RES_summary!S$19)</f>
        <v>121.02140936062628</v>
      </c>
      <c r="T7" s="72">
        <f>IF(RES_hh_tesh!T7=0,0,RES_hh_tesh!T7/RES_summary!T$19)</f>
        <v>126.01242167400339</v>
      </c>
      <c r="U7" s="72">
        <f>IF(RES_hh_tesh!U7=0,0,RES_hh_tesh!U7/RES_summary!U$19)</f>
        <v>123.36604986744454</v>
      </c>
      <c r="V7" s="72">
        <f>IF(RES_hh_tesh!V7=0,0,RES_hh_tesh!V7/RES_summary!V$19)</f>
        <v>121.02031598597162</v>
      </c>
      <c r="W7" s="72">
        <f>IF(RES_hh_tesh!W7=0,0,RES_hh_tesh!W7/RES_summary!W$19)</f>
        <v>120.01332270500679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110.97606898883754</v>
      </c>
      <c r="C8" s="72">
        <f>IF(RES_hh_tesh!C8=0,0,RES_hh_tesh!C8/RES_summary!C$19)</f>
        <v>123.76585945607226</v>
      </c>
      <c r="D8" s="72">
        <f>IF(RES_hh_tesh!D8=0,0,RES_hh_tesh!D8/RES_summary!D$19)</f>
        <v>125.52382788662463</v>
      </c>
      <c r="E8" s="72">
        <f>IF(RES_hh_tesh!E8=0,0,RES_hh_tesh!E8/RES_summary!E$19)</f>
        <v>131.66533602946618</v>
      </c>
      <c r="F8" s="72">
        <f>IF(RES_hh_tesh!F8=0,0,RES_hh_tesh!F8/RES_summary!F$19)</f>
        <v>133.13776422647766</v>
      </c>
      <c r="G8" s="72">
        <f>IF(RES_hh_tesh!G8=0,0,RES_hh_tesh!G8/RES_summary!G$19)</f>
        <v>134.23279903478075</v>
      </c>
      <c r="H8" s="72">
        <f>IF(RES_hh_tesh!H8=0,0,RES_hh_tesh!H8/RES_summary!H$19)</f>
        <v>132.6455855268087</v>
      </c>
      <c r="I8" s="72">
        <f>IF(RES_hh_tesh!I8=0,0,RES_hh_tesh!I8/RES_summary!I$19)</f>
        <v>137.83659933645211</v>
      </c>
      <c r="J8" s="72">
        <f>IF(RES_hh_tesh!J8=0,0,RES_hh_tesh!J8/RES_summary!J$19)</f>
        <v>135.48458384559183</v>
      </c>
      <c r="K8" s="72">
        <f>IF(RES_hh_tesh!K8=0,0,RES_hh_tesh!K8/RES_summary!K$19)</f>
        <v>124.69658139211862</v>
      </c>
      <c r="L8" s="72">
        <f>IF(RES_hh_tesh!L8=0,0,RES_hh_tesh!L8/RES_summary!L$19)</f>
        <v>148.23303615192154</v>
      </c>
      <c r="M8" s="72">
        <f>IF(RES_hh_tesh!M8=0,0,RES_hh_tesh!M8/RES_summary!M$19)</f>
        <v>127.27370112269952</v>
      </c>
      <c r="N8" s="72">
        <f>IF(RES_hh_tesh!N8=0,0,RES_hh_tesh!N8/RES_summary!N$19)</f>
        <v>129.24496494991868</v>
      </c>
      <c r="O8" s="72">
        <f>IF(RES_hh_tesh!O8=0,0,RES_hh_tesh!O8/RES_summary!O$19)</f>
        <v>123.66523080373454</v>
      </c>
      <c r="P8" s="72">
        <f>IF(RES_hh_tesh!P8=0,0,RES_hh_tesh!P8/RES_summary!P$19)</f>
        <v>120.76334374774457</v>
      </c>
      <c r="Q8" s="72">
        <f>IF(RES_hh_tesh!Q8=0,0,RES_hh_tesh!Q8/RES_summary!Q$19)</f>
        <v>110.84677278870691</v>
      </c>
      <c r="R8" s="72">
        <f>IF(RES_hh_tesh!R8=0,0,RES_hh_tesh!R8/RES_summary!R$19)</f>
        <v>116.07058458153574</v>
      </c>
      <c r="S8" s="72">
        <f>IF(RES_hh_tesh!S8=0,0,RES_hh_tesh!S8/RES_summary!S$19)</f>
        <v>121.71313298107741</v>
      </c>
      <c r="T8" s="72">
        <f>IF(RES_hh_tesh!T8=0,0,RES_hh_tesh!T8/RES_summary!T$19)</f>
        <v>128.45276161646854</v>
      </c>
      <c r="U8" s="72">
        <f>IF(RES_hh_tesh!U8=0,0,RES_hh_tesh!U8/RES_summary!U$19)</f>
        <v>119.98455978882956</v>
      </c>
      <c r="V8" s="72">
        <f>IF(RES_hh_tesh!V8=0,0,RES_hh_tesh!V8/RES_summary!V$19)</f>
        <v>116.43674239183501</v>
      </c>
      <c r="W8" s="72">
        <f>IF(RES_hh_tesh!W8=0,0,RES_hh_tesh!W8/RES_summary!W$19)</f>
        <v>124.51092869654723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115.03413816037173</v>
      </c>
      <c r="C9" s="72">
        <f>IF(RES_hh_tesh!C9=0,0,RES_hh_tesh!C9/RES_summary!C$19)</f>
        <v>127.63684139250056</v>
      </c>
      <c r="D9" s="72">
        <f>IF(RES_hh_tesh!D9=0,0,RES_hh_tesh!D9/RES_summary!D$19)</f>
        <v>125.72422948857606</v>
      </c>
      <c r="E9" s="72">
        <f>IF(RES_hh_tesh!E9=0,0,RES_hh_tesh!E9/RES_summary!E$19)</f>
        <v>133.79514733713313</v>
      </c>
      <c r="F9" s="72">
        <f>IF(RES_hh_tesh!F9=0,0,RES_hh_tesh!F9/RES_summary!F$19)</f>
        <v>133.40972931717462</v>
      </c>
      <c r="G9" s="72">
        <f>IF(RES_hh_tesh!G9=0,0,RES_hh_tesh!G9/RES_summary!G$19)</f>
        <v>134.59710806398769</v>
      </c>
      <c r="H9" s="72">
        <f>IF(RES_hh_tesh!H9=0,0,RES_hh_tesh!H9/RES_summary!H$19)</f>
        <v>135.69794038343397</v>
      </c>
      <c r="I9" s="72">
        <f>IF(RES_hh_tesh!I9=0,0,RES_hh_tesh!I9/RES_summary!I$19)</f>
        <v>134.80668220993786</v>
      </c>
      <c r="J9" s="72">
        <f>IF(RES_hh_tesh!J9=0,0,RES_hh_tesh!J9/RES_summary!J$19)</f>
        <v>137.69909283847687</v>
      </c>
      <c r="K9" s="72">
        <f>IF(RES_hh_tesh!K9=0,0,RES_hh_tesh!K9/RES_summary!K$19)</f>
        <v>156.84395519726436</v>
      </c>
      <c r="L9" s="72">
        <f>IF(RES_hh_tesh!L9=0,0,RES_hh_tesh!L9/RES_summary!L$19)</f>
        <v>116.18227152818061</v>
      </c>
      <c r="M9" s="72">
        <f>IF(RES_hh_tesh!M9=0,0,RES_hh_tesh!M9/RES_summary!M$19)</f>
        <v>126.92452446626135</v>
      </c>
      <c r="N9" s="72">
        <f>IF(RES_hh_tesh!N9=0,0,RES_hh_tesh!N9/RES_summary!N$19)</f>
        <v>140.05865105538518</v>
      </c>
      <c r="O9" s="72">
        <f>IF(RES_hh_tesh!O9=0,0,RES_hh_tesh!O9/RES_summary!O$19)</f>
        <v>126.77505065695367</v>
      </c>
      <c r="P9" s="72">
        <f>IF(RES_hh_tesh!P9=0,0,RES_hh_tesh!P9/RES_summary!P$19)</f>
        <v>126.33789725690963</v>
      </c>
      <c r="Q9" s="72">
        <f>IF(RES_hh_tesh!Q9=0,0,RES_hh_tesh!Q9/RES_summary!Q$19)</f>
        <v>105.1825094616913</v>
      </c>
      <c r="R9" s="72">
        <f>IF(RES_hh_tesh!R9=0,0,RES_hh_tesh!R9/RES_summary!R$19)</f>
        <v>105.80666424866655</v>
      </c>
      <c r="S9" s="72">
        <f>IF(RES_hh_tesh!S9=0,0,RES_hh_tesh!S9/RES_summary!S$19)</f>
        <v>119.91860207376978</v>
      </c>
      <c r="T9" s="72">
        <f>IF(RES_hh_tesh!T9=0,0,RES_hh_tesh!T9/RES_summary!T$19)</f>
        <v>128.81155136271522</v>
      </c>
      <c r="U9" s="72">
        <f>IF(RES_hh_tesh!U9=0,0,RES_hh_tesh!U9/RES_summary!U$19)</f>
        <v>126.32801007160431</v>
      </c>
      <c r="V9" s="72">
        <f>IF(RES_hh_tesh!V9=0,0,RES_hh_tesh!V9/RES_summary!V$19)</f>
        <v>117.50205125814104</v>
      </c>
      <c r="W9" s="72">
        <f>IF(RES_hh_tesh!W9=0,0,RES_hh_tesh!W9/RES_summary!W$19)</f>
        <v>124.29785448016426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115.59272364335662</v>
      </c>
      <c r="C11" s="72">
        <f>IF(RES_hh_tesh!C11=0,0,RES_hh_tesh!C11/RES_summary!C$19)</f>
        <v>126.91355611967546</v>
      </c>
      <c r="D11" s="72">
        <f>IF(RES_hh_tesh!D11=0,0,RES_hh_tesh!D11/RES_summary!D$19)</f>
        <v>130.00756754619371</v>
      </c>
      <c r="E11" s="72">
        <f>IF(RES_hh_tesh!E11=0,0,RES_hh_tesh!E11/RES_summary!E$19)</f>
        <v>137.27310984252634</v>
      </c>
      <c r="F11" s="72">
        <f>IF(RES_hh_tesh!F11=0,0,RES_hh_tesh!F11/RES_summary!F$19)</f>
        <v>130.5027575212132</v>
      </c>
      <c r="G11" s="72">
        <f>IF(RES_hh_tesh!G11=0,0,RES_hh_tesh!G11/RES_summary!G$19)</f>
        <v>136.22974193722001</v>
      </c>
      <c r="H11" s="72">
        <f>IF(RES_hh_tesh!H11=0,0,RES_hh_tesh!H11/RES_summary!H$19)</f>
        <v>136.55718589810826</v>
      </c>
      <c r="I11" s="72">
        <f>IF(RES_hh_tesh!I11=0,0,RES_hh_tesh!I11/RES_summary!I$19)</f>
        <v>137.52716291915891</v>
      </c>
      <c r="J11" s="72">
        <f>IF(RES_hh_tesh!J11=0,0,RES_hh_tesh!J11/RES_summary!J$19)</f>
        <v>130.23790495228678</v>
      </c>
      <c r="K11" s="72">
        <f>IF(RES_hh_tesh!K11=0,0,RES_hh_tesh!K11/RES_summary!K$19)</f>
        <v>129.12451955643169</v>
      </c>
      <c r="L11" s="72">
        <f>IF(RES_hh_tesh!L11=0,0,RES_hh_tesh!L11/RES_summary!L$19)</f>
        <v>144.11815216050294</v>
      </c>
      <c r="M11" s="72">
        <f>IF(RES_hh_tesh!M11=0,0,RES_hh_tesh!M11/RES_summary!M$19)</f>
        <v>124.16329195862949</v>
      </c>
      <c r="N11" s="72">
        <f>IF(RES_hh_tesh!N11=0,0,RES_hh_tesh!N11/RES_summary!N$19)</f>
        <v>133.67857812077017</v>
      </c>
      <c r="O11" s="72">
        <f>IF(RES_hh_tesh!O11=0,0,RES_hh_tesh!O11/RES_summary!O$19)</f>
        <v>128.22117948595587</v>
      </c>
      <c r="P11" s="72">
        <f>IF(RES_hh_tesh!P11=0,0,RES_hh_tesh!P11/RES_summary!P$19)</f>
        <v>121.20466176491277</v>
      </c>
      <c r="Q11" s="72">
        <f>IF(RES_hh_tesh!Q11=0,0,RES_hh_tesh!Q11/RES_summary!Q$19)</f>
        <v>118.58687243141739</v>
      </c>
      <c r="R11" s="72">
        <f>IF(RES_hh_tesh!R11=0,0,RES_hh_tesh!R11/RES_summary!R$19)</f>
        <v>129.5546334045676</v>
      </c>
      <c r="S11" s="72">
        <f>IF(RES_hh_tesh!S11=0,0,RES_hh_tesh!S11/RES_summary!S$19)</f>
        <v>127.78065452348218</v>
      </c>
      <c r="T11" s="72">
        <f>IF(RES_hh_tesh!T11=0,0,RES_hh_tesh!T11/RES_summary!T$19)</f>
        <v>125.06593156066776</v>
      </c>
      <c r="U11" s="72">
        <f>IF(RES_hh_tesh!U11=0,0,RES_hh_tesh!U11/RES_summary!U$19)</f>
        <v>119.75602263919738</v>
      </c>
      <c r="V11" s="72">
        <f>IF(RES_hh_tesh!V11=0,0,RES_hh_tesh!V11/RES_summary!V$19)</f>
        <v>112.83513583412608</v>
      </c>
      <c r="W11" s="72">
        <f>IF(RES_hh_tesh!W11=0,0,RES_hh_tesh!W11/RES_summary!W$19)</f>
        <v>131.58793511041497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94.348996008885507</v>
      </c>
      <c r="S12" s="72">
        <f>IF(RES_hh_tesh!S12=0,0,RES_hh_tesh!S12/RES_summary!S$19)</f>
        <v>101.75038886227605</v>
      </c>
      <c r="T12" s="72">
        <f>IF(RES_hh_tesh!T12=0,0,RES_hh_tesh!T12/RES_summary!T$19)</f>
        <v>116.93060761861356</v>
      </c>
      <c r="U12" s="72">
        <f>IF(RES_hh_tesh!U12=0,0,RES_hh_tesh!U12/RES_summary!U$19)</f>
        <v>122.17804221927686</v>
      </c>
      <c r="V12" s="72">
        <f>IF(RES_hh_tesh!V12=0,0,RES_hh_tesh!V12/RES_summary!V$19)</f>
        <v>122.14455043069847</v>
      </c>
      <c r="W12" s="72">
        <f>IF(RES_hh_tesh!W12=0,0,RES_hh_tesh!W12/RES_summary!W$19)</f>
        <v>133.41400500533223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112.09353588152962</v>
      </c>
      <c r="C13" s="74">
        <f>IF(RES_hh_tesh!C13=0,0,RES_hh_tesh!C13/RES_summary!C$19)</f>
        <v>127.31592517353701</v>
      </c>
      <c r="D13" s="74">
        <f>IF(RES_hh_tesh!D13=0,0,RES_hh_tesh!D13/RES_summary!D$19)</f>
        <v>112.98894951485316</v>
      </c>
      <c r="E13" s="74">
        <f>IF(RES_hh_tesh!E13=0,0,RES_hh_tesh!E13/RES_summary!E$19)</f>
        <v>127.80989124915287</v>
      </c>
      <c r="F13" s="74">
        <f>IF(RES_hh_tesh!F13=0,0,RES_hh_tesh!F13/RES_summary!F$19)</f>
        <v>132.86063226984416</v>
      </c>
      <c r="G13" s="74">
        <f>IF(RES_hh_tesh!G13=0,0,RES_hh_tesh!G13/RES_summary!G$19)</f>
        <v>87.641464438966437</v>
      </c>
      <c r="H13" s="74">
        <f>IF(RES_hh_tesh!H13=0,0,RES_hh_tesh!H13/RES_summary!H$19)</f>
        <v>124.25352196533196</v>
      </c>
      <c r="I13" s="74">
        <f>IF(RES_hh_tesh!I13=0,0,RES_hh_tesh!I13/RES_summary!I$19)</f>
        <v>167.29241630755985</v>
      </c>
      <c r="J13" s="74">
        <f>IF(RES_hh_tesh!J13=0,0,RES_hh_tesh!J13/RES_summary!J$19)</f>
        <v>131.40166147001477</v>
      </c>
      <c r="K13" s="74">
        <f>IF(RES_hh_tesh!K13=0,0,RES_hh_tesh!K13/RES_summary!K$19)</f>
        <v>148.00442071459139</v>
      </c>
      <c r="L13" s="74">
        <f>IF(RES_hh_tesh!L13=0,0,RES_hh_tesh!L13/RES_summary!L$19)</f>
        <v>96.92890509864327</v>
      </c>
      <c r="M13" s="74">
        <f>IF(RES_hh_tesh!M13=0,0,RES_hh_tesh!M13/RES_summary!M$19)</f>
        <v>46.713908200855002</v>
      </c>
      <c r="N13" s="74">
        <f>IF(RES_hh_tesh!N13=0,0,RES_hh_tesh!N13/RES_summary!N$19)</f>
        <v>161.95616668251955</v>
      </c>
      <c r="O13" s="74">
        <f>IF(RES_hh_tesh!O13=0,0,RES_hh_tesh!O13/RES_summary!O$19)</f>
        <v>114.39180682505909</v>
      </c>
      <c r="P13" s="74">
        <f>IF(RES_hh_tesh!P13=0,0,RES_hh_tesh!P13/RES_summary!P$19)</f>
        <v>211.83284934928781</v>
      </c>
      <c r="Q13" s="74">
        <f>IF(RES_hh_tesh!Q13=0,0,RES_hh_tesh!Q13/RES_summary!Q$19)</f>
        <v>157.06117502512612</v>
      </c>
      <c r="R13" s="74">
        <f>IF(RES_hh_tesh!R13=0,0,RES_hh_tesh!R13/RES_summary!R$19)</f>
        <v>174.58031014235027</v>
      </c>
      <c r="S13" s="74">
        <f>IF(RES_hh_tesh!S13=0,0,RES_hh_tesh!S13/RES_summary!S$19)</f>
        <v>107.50952501416933</v>
      </c>
      <c r="T13" s="74">
        <f>IF(RES_hh_tesh!T13=0,0,RES_hh_tesh!T13/RES_summary!T$19)</f>
        <v>104.59166012830013</v>
      </c>
      <c r="U13" s="74">
        <f>IF(RES_hh_tesh!U13=0,0,RES_hh_tesh!U13/RES_summary!U$19)</f>
        <v>96.989328541086365</v>
      </c>
      <c r="V13" s="74">
        <f>IF(RES_hh_tesh!V13=0,0,RES_hh_tesh!V13/RES_summary!V$19)</f>
        <v>132.51881195189952</v>
      </c>
      <c r="W13" s="74">
        <f>IF(RES_hh_tesh!W13=0,0,RES_hh_tesh!W13/RES_summary!W$19)</f>
        <v>123.44909800387087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0.87314973809063179</v>
      </c>
      <c r="C14" s="76">
        <f>IF(RES_hh_tesh!C14=0,0,RES_hh_tesh!C14/RES_summary!C$19)</f>
        <v>0.97610431992613367</v>
      </c>
      <c r="D14" s="76">
        <f>IF(RES_hh_tesh!D14=0,0,RES_hh_tesh!D14/RES_summary!D$19)</f>
        <v>0.95168497571451482</v>
      </c>
      <c r="E14" s="76">
        <f>IF(RES_hh_tesh!E14=0,0,RES_hh_tesh!E14/RES_summary!E$19)</f>
        <v>1.0020404183275402</v>
      </c>
      <c r="F14" s="76">
        <f>IF(RES_hh_tesh!F14=0,0,RES_hh_tesh!F14/RES_summary!F$19)</f>
        <v>0.98301126760383895</v>
      </c>
      <c r="G14" s="76">
        <f>IF(RES_hh_tesh!G14=0,0,RES_hh_tesh!G14/RES_summary!G$19)</f>
        <v>1.008682732872868</v>
      </c>
      <c r="H14" s="76">
        <f>IF(RES_hh_tesh!H14=0,0,RES_hh_tesh!H14/RES_summary!H$19)</f>
        <v>1.0041042896560803</v>
      </c>
      <c r="I14" s="76">
        <f>IF(RES_hh_tesh!I14=0,0,RES_hh_tesh!I14/RES_summary!I$19)</f>
        <v>0.99871378874469419</v>
      </c>
      <c r="J14" s="76">
        <f>IF(RES_hh_tesh!J14=0,0,RES_hh_tesh!J14/RES_summary!J$19)</f>
        <v>0.99180814444878529</v>
      </c>
      <c r="K14" s="76">
        <f>IF(RES_hh_tesh!K14=0,0,RES_hh_tesh!K14/RES_summary!K$19)</f>
        <v>1.067088626882013</v>
      </c>
      <c r="L14" s="76">
        <f>IF(RES_hh_tesh!L14=0,0,RES_hh_tesh!L14/RES_summary!L$19)</f>
        <v>0.94455517456804239</v>
      </c>
      <c r="M14" s="76">
        <f>IF(RES_hh_tesh!M14=0,0,RES_hh_tesh!M14/RES_summary!M$19)</f>
        <v>0.92553852307044926</v>
      </c>
      <c r="N14" s="76">
        <f>IF(RES_hh_tesh!N14=0,0,RES_hh_tesh!N14/RES_summary!N$19)</f>
        <v>0.97889944087521197</v>
      </c>
      <c r="O14" s="76">
        <f>IF(RES_hh_tesh!O14=0,0,RES_hh_tesh!O14/RES_summary!O$19)</f>
        <v>0.90624225592267882</v>
      </c>
      <c r="P14" s="76">
        <f>IF(RES_hh_tesh!P14=0,0,RES_hh_tesh!P14/RES_summary!P$19)</f>
        <v>0.88271135430632708</v>
      </c>
      <c r="Q14" s="76">
        <f>IF(RES_hh_tesh!Q14=0,0,RES_hh_tesh!Q14/RES_summary!Q$19)</f>
        <v>0.78806492881107515</v>
      </c>
      <c r="R14" s="76">
        <f>IF(RES_hh_tesh!R14=0,0,RES_hh_tesh!R14/RES_summary!R$19)</f>
        <v>0.8159109575209712</v>
      </c>
      <c r="S14" s="76">
        <f>IF(RES_hh_tesh!S14=0,0,RES_hh_tesh!S14/RES_summary!S$19)</f>
        <v>0.86315019624561284</v>
      </c>
      <c r="T14" s="76">
        <f>IF(RES_hh_tesh!T14=0,0,RES_hh_tesh!T14/RES_summary!T$19)</f>
        <v>0.89998772859637632</v>
      </c>
      <c r="U14" s="76">
        <f>IF(RES_hh_tesh!U14=0,0,RES_hh_tesh!U14/RES_summary!U$19)</f>
        <v>0.86172032092604745</v>
      </c>
      <c r="V14" s="76">
        <f>IF(RES_hh_tesh!V14=0,0,RES_hh_tesh!V14/RES_summary!V$19)</f>
        <v>0.81866640614601061</v>
      </c>
      <c r="W14" s="76">
        <f>IF(RES_hh_tesh!W14=0,0,RES_hh_tesh!W14/RES_summary!W$19)</f>
        <v>0.87138889966597843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2.0404816292135742E-4</v>
      </c>
      <c r="C15" s="69">
        <f>IF(RES_hh_tesh!C15=0,0,RES_hh_tesh!C15/RES_summary!C$19)</f>
        <v>2.6887885128325814E-4</v>
      </c>
      <c r="D15" s="69">
        <f>IF(RES_hh_tesh!D15=0,0,RES_hh_tesh!D15/RES_summary!D$19)</f>
        <v>3.7167182364687153E-4</v>
      </c>
      <c r="E15" s="69">
        <f>IF(RES_hh_tesh!E15=0,0,RES_hh_tesh!E15/RES_summary!E$19)</f>
        <v>5.2287718431603849E-4</v>
      </c>
      <c r="F15" s="69">
        <f>IF(RES_hh_tesh!F15=0,0,RES_hh_tesh!F15/RES_summary!F$19)</f>
        <v>7.9129994090605606E-4</v>
      </c>
      <c r="G15" s="69">
        <f>IF(RES_hh_tesh!G15=0,0,RES_hh_tesh!G15/RES_summary!G$19)</f>
        <v>1.2683379754590603E-3</v>
      </c>
      <c r="H15" s="69">
        <f>IF(RES_hh_tesh!H15=0,0,RES_hh_tesh!H15/RES_summary!H$19)</f>
        <v>4.6157247031080526E-3</v>
      </c>
      <c r="I15" s="69">
        <f>IF(RES_hh_tesh!I15=0,0,RES_hh_tesh!I15/RES_summary!I$19)</f>
        <v>5.5124139032580741E-3</v>
      </c>
      <c r="J15" s="69">
        <f>IF(RES_hh_tesh!J15=0,0,RES_hh_tesh!J15/RES_summary!J$19)</f>
        <v>7.804994234026235E-3</v>
      </c>
      <c r="K15" s="69">
        <f>IF(RES_hh_tesh!K15=0,0,RES_hh_tesh!K15/RES_summary!K$19)</f>
        <v>9.7005445095933226E-3</v>
      </c>
      <c r="L15" s="69">
        <f>IF(RES_hh_tesh!L15=0,0,RES_hh_tesh!L15/RES_summary!L$19)</f>
        <v>2.7546306024062044E-2</v>
      </c>
      <c r="M15" s="69">
        <f>IF(RES_hh_tesh!M15=0,0,RES_hh_tesh!M15/RES_summary!M$19)</f>
        <v>1.5766619511944531E-2</v>
      </c>
      <c r="N15" s="69">
        <f>IF(RES_hh_tesh!N15=0,0,RES_hh_tesh!N15/RES_summary!N$19)</f>
        <v>1.8886168871419199E-2</v>
      </c>
      <c r="O15" s="69">
        <f>IF(RES_hh_tesh!O15=0,0,RES_hh_tesh!O15/RES_summary!O$19)</f>
        <v>1.9031489677857272E-2</v>
      </c>
      <c r="P15" s="69">
        <f>IF(RES_hh_tesh!P15=0,0,RES_hh_tesh!P15/RES_summary!P$19)</f>
        <v>2.8793989627652828E-2</v>
      </c>
      <c r="Q15" s="69">
        <f>IF(RES_hh_tesh!Q15=0,0,RES_hh_tesh!Q15/RES_summary!Q$19)</f>
        <v>2.3520252766970017E-2</v>
      </c>
      <c r="R15" s="69">
        <f>IF(RES_hh_tesh!R15=0,0,RES_hh_tesh!R15/RES_summary!R$19)</f>
        <v>2.6578218590126181E-2</v>
      </c>
      <c r="S15" s="69">
        <f>IF(RES_hh_tesh!S15=0,0,RES_hh_tesh!S15/RES_summary!S$19)</f>
        <v>2.9149266229501879E-2</v>
      </c>
      <c r="T15" s="69">
        <f>IF(RES_hh_tesh!T15=0,0,RES_hh_tesh!T15/RES_summary!T$19)</f>
        <v>4.250802121460355E-2</v>
      </c>
      <c r="U15" s="69">
        <f>IF(RES_hh_tesh!U15=0,0,RES_hh_tesh!U15/RES_summary!U$19)</f>
        <v>3.3490702542189311E-2</v>
      </c>
      <c r="V15" s="69">
        <f>IF(RES_hh_tesh!V15=0,0,RES_hh_tesh!V15/RES_summary!V$19)</f>
        <v>3.8216259195365837E-2</v>
      </c>
      <c r="W15" s="69">
        <f>IF(RES_hh_tesh!W15=0,0,RES_hh_tesh!W15/RES_summary!W$19)</f>
        <v>7.2202074213492715E-2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2.0404816292135742E-4</v>
      </c>
      <c r="C16" s="72">
        <f>IF(RES_hh_tesh!C16=0,0,RES_hh_tesh!C16/RES_summary!C$19)</f>
        <v>2.6887885128325814E-4</v>
      </c>
      <c r="D16" s="72">
        <f>IF(RES_hh_tesh!D16=0,0,RES_hh_tesh!D16/RES_summary!D$19)</f>
        <v>3.7167182364687153E-4</v>
      </c>
      <c r="E16" s="72">
        <f>IF(RES_hh_tesh!E16=0,0,RES_hh_tesh!E16/RES_summary!E$19)</f>
        <v>5.2287718431603849E-4</v>
      </c>
      <c r="F16" s="72">
        <f>IF(RES_hh_tesh!F16=0,0,RES_hh_tesh!F16/RES_summary!F$19)</f>
        <v>7.9129994090605606E-4</v>
      </c>
      <c r="G16" s="72">
        <f>IF(RES_hh_tesh!G16=0,0,RES_hh_tesh!G16/RES_summary!G$19)</f>
        <v>1.2683379754590603E-3</v>
      </c>
      <c r="H16" s="72">
        <f>IF(RES_hh_tesh!H16=0,0,RES_hh_tesh!H16/RES_summary!H$19)</f>
        <v>4.6157247031080526E-3</v>
      </c>
      <c r="I16" s="72">
        <f>IF(RES_hh_tesh!I16=0,0,RES_hh_tesh!I16/RES_summary!I$19)</f>
        <v>5.5124139032580741E-3</v>
      </c>
      <c r="J16" s="72">
        <f>IF(RES_hh_tesh!J16=0,0,RES_hh_tesh!J16/RES_summary!J$19)</f>
        <v>7.804994234026235E-3</v>
      </c>
      <c r="K16" s="72">
        <f>IF(RES_hh_tesh!K16=0,0,RES_hh_tesh!K16/RES_summary!K$19)</f>
        <v>9.7005445095933226E-3</v>
      </c>
      <c r="L16" s="72">
        <f>IF(RES_hh_tesh!L16=0,0,RES_hh_tesh!L16/RES_summary!L$19)</f>
        <v>2.7546306024062044E-2</v>
      </c>
      <c r="M16" s="72">
        <f>IF(RES_hh_tesh!M16=0,0,RES_hh_tesh!M16/RES_summary!M$19)</f>
        <v>1.5766619511944531E-2</v>
      </c>
      <c r="N16" s="72">
        <f>IF(RES_hh_tesh!N16=0,0,RES_hh_tesh!N16/RES_summary!N$19)</f>
        <v>1.8886168871419199E-2</v>
      </c>
      <c r="O16" s="72">
        <f>IF(RES_hh_tesh!O16=0,0,RES_hh_tesh!O16/RES_summary!O$19)</f>
        <v>1.9031489677857272E-2</v>
      </c>
      <c r="P16" s="72">
        <f>IF(RES_hh_tesh!P16=0,0,RES_hh_tesh!P16/RES_summary!P$19)</f>
        <v>2.8793989627652828E-2</v>
      </c>
      <c r="Q16" s="72">
        <f>IF(RES_hh_tesh!Q16=0,0,RES_hh_tesh!Q16/RES_summary!Q$19)</f>
        <v>2.3520252766970017E-2</v>
      </c>
      <c r="R16" s="72">
        <f>IF(RES_hh_tesh!R16=0,0,RES_hh_tesh!R16/RES_summary!R$19)</f>
        <v>2.6578218590126181E-2</v>
      </c>
      <c r="S16" s="72">
        <f>IF(RES_hh_tesh!S16=0,0,RES_hh_tesh!S16/RES_summary!S$19)</f>
        <v>2.9149266229501879E-2</v>
      </c>
      <c r="T16" s="72">
        <f>IF(RES_hh_tesh!T16=0,0,RES_hh_tesh!T16/RES_summary!T$19)</f>
        <v>4.250802121460355E-2</v>
      </c>
      <c r="U16" s="72">
        <f>IF(RES_hh_tesh!U16=0,0,RES_hh_tesh!U16/RES_summary!U$19)</f>
        <v>3.3490702542189311E-2</v>
      </c>
      <c r="V16" s="72">
        <f>IF(RES_hh_tesh!V16=0,0,RES_hh_tesh!V16/RES_summary!V$19)</f>
        <v>3.8216259195365837E-2</v>
      </c>
      <c r="W16" s="72">
        <f>IF(RES_hh_tesh!W16=0,0,RES_hh_tesh!W16/RES_summary!W$19)</f>
        <v>7.2202074213492715E-2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21.317150693490408</v>
      </c>
      <c r="C17" s="69">
        <f>IF(RES_hh_tesh!C17=0,0,RES_hh_tesh!C17/RES_summary!C$19)</f>
        <v>21.661576785724627</v>
      </c>
      <c r="D17" s="69">
        <f>IF(RES_hh_tesh!D17=0,0,RES_hh_tesh!D17/RES_summary!D$19)</f>
        <v>22.026384210644476</v>
      </c>
      <c r="E17" s="69">
        <f>IF(RES_hh_tesh!E17=0,0,RES_hh_tesh!E17/RES_summary!E$19)</f>
        <v>22.4140513921961</v>
      </c>
      <c r="F17" s="69">
        <f>IF(RES_hh_tesh!F17=0,0,RES_hh_tesh!F17/RES_summary!F$19)</f>
        <v>21.442491075684295</v>
      </c>
      <c r="G17" s="69">
        <f>IF(RES_hh_tesh!G17=0,0,RES_hh_tesh!G17/RES_summary!G$19)</f>
        <v>22.881650380834174</v>
      </c>
      <c r="H17" s="69">
        <f>IF(RES_hh_tesh!H17=0,0,RES_hh_tesh!H17/RES_summary!H$19)</f>
        <v>23.708417456982389</v>
      </c>
      <c r="I17" s="69">
        <f>IF(RES_hh_tesh!I17=0,0,RES_hh_tesh!I17/RES_summary!I$19)</f>
        <v>24.069963553250552</v>
      </c>
      <c r="J17" s="69">
        <f>IF(RES_hh_tesh!J17=0,0,RES_hh_tesh!J17/RES_summary!J$19)</f>
        <v>26.099855530297567</v>
      </c>
      <c r="K17" s="69">
        <f>IF(RES_hh_tesh!K17=0,0,RES_hh_tesh!K17/RES_summary!K$19)</f>
        <v>25.673710659187424</v>
      </c>
      <c r="L17" s="69">
        <f>IF(RES_hh_tesh!L17=0,0,RES_hh_tesh!L17/RES_summary!L$19)</f>
        <v>27.459823930184971</v>
      </c>
      <c r="M17" s="69">
        <f>IF(RES_hh_tesh!M17=0,0,RES_hh_tesh!M17/RES_summary!M$19)</f>
        <v>26.237436981974696</v>
      </c>
      <c r="N17" s="69">
        <f>IF(RES_hh_tesh!N17=0,0,RES_hh_tesh!N17/RES_summary!N$19)</f>
        <v>27.869480899147931</v>
      </c>
      <c r="O17" s="69">
        <f>IF(RES_hh_tesh!O17=0,0,RES_hh_tesh!O17/RES_summary!O$19)</f>
        <v>27.166064713688883</v>
      </c>
      <c r="P17" s="69">
        <f>IF(RES_hh_tesh!P17=0,0,RES_hh_tesh!P17/RES_summary!P$19)</f>
        <v>25.700990002779999</v>
      </c>
      <c r="Q17" s="69">
        <f>IF(RES_hh_tesh!Q17=0,0,RES_hh_tesh!Q17/RES_summary!Q$19)</f>
        <v>25.45686896680785</v>
      </c>
      <c r="R17" s="69">
        <f>IF(RES_hh_tesh!R17=0,0,RES_hh_tesh!R17/RES_summary!R$19)</f>
        <v>27.385606967762698</v>
      </c>
      <c r="S17" s="69">
        <f>IF(RES_hh_tesh!S17=0,0,RES_hh_tesh!S17/RES_summary!S$19)</f>
        <v>25.857500096390091</v>
      </c>
      <c r="T17" s="69">
        <f>IF(RES_hh_tesh!T17=0,0,RES_hh_tesh!T17/RES_summary!T$19)</f>
        <v>26.652552242297475</v>
      </c>
      <c r="U17" s="69">
        <f>IF(RES_hh_tesh!U17=0,0,RES_hh_tesh!U17/RES_summary!U$19)</f>
        <v>25.700203280946624</v>
      </c>
      <c r="V17" s="69">
        <f>IF(RES_hh_tesh!V17=0,0,RES_hh_tesh!V17/RES_summary!V$19)</f>
        <v>26.466554520686383</v>
      </c>
      <c r="W17" s="69">
        <f>IF(RES_hh_tesh!W17=0,0,RES_hh_tesh!W17/RES_summary!W$19)</f>
        <v>29.244064721401081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13.355992799204204</v>
      </c>
      <c r="C18" s="72">
        <f>IF(RES_hh_tesh!C18=0,0,RES_hh_tesh!C18/RES_summary!C$19)</f>
        <v>31.128461338722072</v>
      </c>
      <c r="D18" s="72">
        <f>IF(RES_hh_tesh!D18=0,0,RES_hh_tesh!D18/RES_summary!D$19)</f>
        <v>21.01377823892318</v>
      </c>
      <c r="E18" s="72">
        <f>IF(RES_hh_tesh!E18=0,0,RES_hh_tesh!E18/RES_summary!E$19)</f>
        <v>19.800372692012484</v>
      </c>
      <c r="F18" s="72">
        <f>IF(RES_hh_tesh!F18=0,0,RES_hh_tesh!F18/RES_summary!F$19)</f>
        <v>20.994783695633661</v>
      </c>
      <c r="G18" s="72">
        <f>IF(RES_hh_tesh!G18=0,0,RES_hh_tesh!G18/RES_summary!G$19)</f>
        <v>25.418377318509769</v>
      </c>
      <c r="H18" s="72">
        <f>IF(RES_hh_tesh!H18=0,0,RES_hh_tesh!H18/RES_summary!H$19)</f>
        <v>22.937693068038435</v>
      </c>
      <c r="I18" s="72">
        <f>IF(RES_hh_tesh!I18=0,0,RES_hh_tesh!I18/RES_summary!I$19)</f>
        <v>24.263704467987292</v>
      </c>
      <c r="J18" s="72">
        <f>IF(RES_hh_tesh!J18=0,0,RES_hh_tesh!J18/RES_summary!J$19)</f>
        <v>24.982421156615757</v>
      </c>
      <c r="K18" s="72">
        <f>IF(RES_hh_tesh!K18=0,0,RES_hh_tesh!K18/RES_summary!K$19)</f>
        <v>24.29330553457606</v>
      </c>
      <c r="L18" s="72">
        <f>IF(RES_hh_tesh!L18=0,0,RES_hh_tesh!L18/RES_summary!L$19)</f>
        <v>34.328805719743933</v>
      </c>
      <c r="M18" s="72">
        <f>IF(RES_hh_tesh!M18=0,0,RES_hh_tesh!M18/RES_summary!M$19)</f>
        <v>27.751541775790955</v>
      </c>
      <c r="N18" s="72">
        <f>IF(RES_hh_tesh!N18=0,0,RES_hh_tesh!N18/RES_summary!N$19)</f>
        <v>22.777965683504608</v>
      </c>
      <c r="O18" s="72">
        <f>IF(RES_hh_tesh!O18=0,0,RES_hh_tesh!O18/RES_summary!O$19)</f>
        <v>25.334194273503169</v>
      </c>
      <c r="P18" s="72">
        <f>IF(RES_hh_tesh!P18=0,0,RES_hh_tesh!P18/RES_summary!P$19)</f>
        <v>25.687195725315892</v>
      </c>
      <c r="Q18" s="72">
        <f>IF(RES_hh_tesh!Q18=0,0,RES_hh_tesh!Q18/RES_summary!Q$19)</f>
        <v>26.571584685889423</v>
      </c>
      <c r="R18" s="72">
        <f>IF(RES_hh_tesh!R18=0,0,RES_hh_tesh!R18/RES_summary!R$19)</f>
        <v>30.699520315231783</v>
      </c>
      <c r="S18" s="72">
        <f>IF(RES_hh_tesh!S18=0,0,RES_hh_tesh!S18/RES_summary!S$19)</f>
        <v>25.485249143280313</v>
      </c>
      <c r="T18" s="72">
        <f>IF(RES_hh_tesh!T18=0,0,RES_hh_tesh!T18/RES_summary!T$19)</f>
        <v>25.01845936255857</v>
      </c>
      <c r="U18" s="72">
        <f>IF(RES_hh_tesh!U18=0,0,RES_hh_tesh!U18/RES_summary!U$19)</f>
        <v>26.401205441451641</v>
      </c>
      <c r="V18" s="72">
        <f>IF(RES_hh_tesh!V18=0,0,RES_hh_tesh!V18/RES_summary!V$19)</f>
        <v>17.687136783323872</v>
      </c>
      <c r="W18" s="72">
        <f>IF(RES_hh_tesh!W18=0,0,RES_hh_tesh!W18/RES_summary!W$19)</f>
        <v>27.652440208014564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23.153154144111458</v>
      </c>
      <c r="C19" s="72">
        <f>IF(RES_hh_tesh!C19=0,0,RES_hh_tesh!C19/RES_summary!C$19)</f>
        <v>20.233523357790389</v>
      </c>
      <c r="D19" s="72">
        <f>IF(RES_hh_tesh!D19=0,0,RES_hh_tesh!D19/RES_summary!D$19)</f>
        <v>20.417753417782727</v>
      </c>
      <c r="E19" s="72">
        <f>IF(RES_hh_tesh!E19=0,0,RES_hh_tesh!E19/RES_summary!E$19)</f>
        <v>21.740695495277052</v>
      </c>
      <c r="F19" s="72">
        <f>IF(RES_hh_tesh!F19=0,0,RES_hh_tesh!F19/RES_summary!F$19)</f>
        <v>21.751485360168775</v>
      </c>
      <c r="G19" s="72">
        <f>IF(RES_hh_tesh!G19=0,0,RES_hh_tesh!G19/RES_summary!G$19)</f>
        <v>23.652116191449938</v>
      </c>
      <c r="H19" s="72">
        <f>IF(RES_hh_tesh!H19=0,0,RES_hh_tesh!H19/RES_summary!H$19)</f>
        <v>25.233300284055641</v>
      </c>
      <c r="I19" s="72">
        <f>IF(RES_hh_tesh!I19=0,0,RES_hh_tesh!I19/RES_summary!I$19)</f>
        <v>23.942950554053098</v>
      </c>
      <c r="J19" s="72">
        <f>IF(RES_hh_tesh!J19=0,0,RES_hh_tesh!J19/RES_summary!J$19)</f>
        <v>26.422678340722364</v>
      </c>
      <c r="K19" s="72">
        <f>IF(RES_hh_tesh!K19=0,0,RES_hh_tesh!K19/RES_summary!K$19)</f>
        <v>25.917119100445536</v>
      </c>
      <c r="L19" s="72">
        <f>IF(RES_hh_tesh!L19=0,0,RES_hh_tesh!L19/RES_summary!L$19)</f>
        <v>20.69867056784048</v>
      </c>
      <c r="M19" s="72">
        <f>IF(RES_hh_tesh!M19=0,0,RES_hh_tesh!M19/RES_summary!M$19)</f>
        <v>26.08669861053259</v>
      </c>
      <c r="N19" s="72">
        <f>IF(RES_hh_tesh!N19=0,0,RES_hh_tesh!N19/RES_summary!N$19)</f>
        <v>26.733924310470083</v>
      </c>
      <c r="O19" s="72">
        <f>IF(RES_hh_tesh!O19=0,0,RES_hh_tesh!O19/RES_summary!O$19)</f>
        <v>26.700609327581468</v>
      </c>
      <c r="P19" s="72">
        <f>IF(RES_hh_tesh!P19=0,0,RES_hh_tesh!P19/RES_summary!P$19)</f>
        <v>29.360525050824211</v>
      </c>
      <c r="Q19" s="72">
        <f>IF(RES_hh_tesh!Q19=0,0,RES_hh_tesh!Q19/RES_summary!Q$19)</f>
        <v>24.185438144666627</v>
      </c>
      <c r="R19" s="72">
        <f>IF(RES_hh_tesh!R19=0,0,RES_hh_tesh!R19/RES_summary!R$19)</f>
        <v>25.703048581856894</v>
      </c>
      <c r="S19" s="72">
        <f>IF(RES_hh_tesh!S19=0,0,RES_hh_tesh!S19/RES_summary!S$19)</f>
        <v>27.885258537917466</v>
      </c>
      <c r="T19" s="72">
        <f>IF(RES_hh_tesh!T19=0,0,RES_hh_tesh!T19/RES_summary!T$19)</f>
        <v>25.847248241224587</v>
      </c>
      <c r="U19" s="72">
        <f>IF(RES_hh_tesh!U19=0,0,RES_hh_tesh!U19/RES_summary!U$19)</f>
        <v>24.755405186506295</v>
      </c>
      <c r="V19" s="72">
        <f>IF(RES_hh_tesh!V19=0,0,RES_hh_tesh!V19/RES_summary!V$19)</f>
        <v>27.298328162819935</v>
      </c>
      <c r="W19" s="72">
        <f>IF(RES_hh_tesh!W19=0,0,RES_hh_tesh!W19/RES_summary!W$19)</f>
        <v>29.246722977493732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20.871424914198958</v>
      </c>
      <c r="C20" s="72">
        <f>IF(RES_hh_tesh!C20=0,0,RES_hh_tesh!C20/RES_summary!C$19)</f>
        <v>21.955534864153726</v>
      </c>
      <c r="D20" s="72">
        <f>IF(RES_hh_tesh!D20=0,0,RES_hh_tesh!D20/RES_summary!D$19)</f>
        <v>23.371294080477199</v>
      </c>
      <c r="E20" s="72">
        <f>IF(RES_hh_tesh!E20=0,0,RES_hh_tesh!E20/RES_summary!E$19)</f>
        <v>20.158678983702444</v>
      </c>
      <c r="F20" s="72">
        <f>IF(RES_hh_tesh!F20=0,0,RES_hh_tesh!F20/RES_summary!F$19)</f>
        <v>19.049930777462379</v>
      </c>
      <c r="G20" s="72">
        <f>IF(RES_hh_tesh!G20=0,0,RES_hh_tesh!G20/RES_summary!G$19)</f>
        <v>23.633909579521475</v>
      </c>
      <c r="H20" s="72">
        <f>IF(RES_hh_tesh!H20=0,0,RES_hh_tesh!H20/RES_summary!H$19)</f>
        <v>24.909514118901804</v>
      </c>
      <c r="I20" s="72">
        <f>IF(RES_hh_tesh!I20=0,0,RES_hh_tesh!I20/RES_summary!I$19)</f>
        <v>20.538778431923507</v>
      </c>
      <c r="J20" s="72">
        <f>IF(RES_hh_tesh!J20=0,0,RES_hh_tesh!J20/RES_summary!J$19)</f>
        <v>17.396277690880801</v>
      </c>
      <c r="K20" s="72">
        <f>IF(RES_hh_tesh!K20=0,0,RES_hh_tesh!K20/RES_summary!K$19)</f>
        <v>28.637950384098065</v>
      </c>
      <c r="L20" s="72">
        <f>IF(RES_hh_tesh!L20=0,0,RES_hh_tesh!L20/RES_summary!L$19)</f>
        <v>30.709276579975029</v>
      </c>
      <c r="M20" s="72">
        <f>IF(RES_hh_tesh!M20=0,0,RES_hh_tesh!M20/RES_summary!M$19)</f>
        <v>27.550964843119964</v>
      </c>
      <c r="N20" s="72">
        <f>IF(RES_hh_tesh!N20=0,0,RES_hh_tesh!N20/RES_summary!N$19)</f>
        <v>26.800130798263403</v>
      </c>
      <c r="O20" s="72">
        <f>IF(RES_hh_tesh!O20=0,0,RES_hh_tesh!O20/RES_summary!O$19)</f>
        <v>27.073467385547517</v>
      </c>
      <c r="P20" s="72">
        <f>IF(RES_hh_tesh!P20=0,0,RES_hh_tesh!P20/RES_summary!P$19)</f>
        <v>25.541542947462855</v>
      </c>
      <c r="Q20" s="72">
        <f>IF(RES_hh_tesh!Q20=0,0,RES_hh_tesh!Q20/RES_summary!Q$19)</f>
        <v>25.733638738606846</v>
      </c>
      <c r="R20" s="72">
        <f>IF(RES_hh_tesh!R20=0,0,RES_hh_tesh!R20/RES_summary!R$19)</f>
        <v>27.047668447670773</v>
      </c>
      <c r="S20" s="72">
        <f>IF(RES_hh_tesh!S20=0,0,RES_hh_tesh!S20/RES_summary!S$19)</f>
        <v>25.730447248334059</v>
      </c>
      <c r="T20" s="72">
        <f>IF(RES_hh_tesh!T20=0,0,RES_hh_tesh!T20/RES_summary!T$19)</f>
        <v>26.821990965312981</v>
      </c>
      <c r="U20" s="72">
        <f>IF(RES_hh_tesh!U20=0,0,RES_hh_tesh!U20/RES_summary!U$19)</f>
        <v>26.673208947312094</v>
      </c>
      <c r="V20" s="72">
        <f>IF(RES_hh_tesh!V20=0,0,RES_hh_tesh!V20/RES_summary!V$19)</f>
        <v>28.499682463008433</v>
      </c>
      <c r="W20" s="72">
        <f>IF(RES_hh_tesh!W20=0,0,RES_hh_tesh!W20/RES_summary!W$19)</f>
        <v>28.142198693912928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21.025707647596811</v>
      </c>
      <c r="C21" s="72">
        <f>IF(RES_hh_tesh!C21=0,0,RES_hh_tesh!C21/RES_summary!C$19)</f>
        <v>21.227728299784637</v>
      </c>
      <c r="D21" s="72">
        <f>IF(RES_hh_tesh!D21=0,0,RES_hh_tesh!D21/RES_summary!D$19)</f>
        <v>21.963345136354707</v>
      </c>
      <c r="E21" s="72">
        <f>IF(RES_hh_tesh!E21=0,0,RES_hh_tesh!E21/RES_summary!E$19)</f>
        <v>22.175561647039903</v>
      </c>
      <c r="F21" s="72">
        <f>IF(RES_hh_tesh!F21=0,0,RES_hh_tesh!F21/RES_summary!F$19)</f>
        <v>21.961133615434392</v>
      </c>
      <c r="G21" s="72">
        <f>IF(RES_hh_tesh!G21=0,0,RES_hh_tesh!G21/RES_summary!G$19)</f>
        <v>22.975913177559626</v>
      </c>
      <c r="H21" s="72">
        <f>IF(RES_hh_tesh!H21=0,0,RES_hh_tesh!H21/RES_summary!H$19)</f>
        <v>23.452970284075331</v>
      </c>
      <c r="I21" s="72">
        <f>IF(RES_hh_tesh!I21=0,0,RES_hh_tesh!I21/RES_summary!I$19)</f>
        <v>24.697427150507366</v>
      </c>
      <c r="J21" s="72">
        <f>IF(RES_hh_tesh!J21=0,0,RES_hh_tesh!J21/RES_summary!J$19)</f>
        <v>27.020627238010047</v>
      </c>
      <c r="K21" s="72">
        <f>IF(RES_hh_tesh!K21=0,0,RES_hh_tesh!K21/RES_summary!K$19)</f>
        <v>23.169415302578454</v>
      </c>
      <c r="L21" s="72">
        <f>IF(RES_hh_tesh!L21=0,0,RES_hh_tesh!L21/RES_summary!L$19)</f>
        <v>28.842098832586288</v>
      </c>
      <c r="M21" s="72">
        <f>IF(RES_hh_tesh!M21=0,0,RES_hh_tesh!M21/RES_summary!M$19)</f>
        <v>26.875426310765121</v>
      </c>
      <c r="N21" s="72">
        <f>IF(RES_hh_tesh!N21=0,0,RES_hh_tesh!N21/RES_summary!N$19)</f>
        <v>27.073012199971295</v>
      </c>
      <c r="O21" s="72">
        <f>IF(RES_hh_tesh!O21=0,0,RES_hh_tesh!O21/RES_summary!O$19)</f>
        <v>26.783791516415953</v>
      </c>
      <c r="P21" s="72">
        <f>IF(RES_hh_tesh!P21=0,0,RES_hh_tesh!P21/RES_summary!P$19)</f>
        <v>25.332112721270263</v>
      </c>
      <c r="Q21" s="72">
        <f>IF(RES_hh_tesh!Q21=0,0,RES_hh_tesh!Q21/RES_summary!Q$19)</f>
        <v>25.640607768511252</v>
      </c>
      <c r="R21" s="72">
        <f>IF(RES_hh_tesh!R21=0,0,RES_hh_tesh!R21/RES_summary!R$19)</f>
        <v>27.46544023083036</v>
      </c>
      <c r="S21" s="72">
        <f>IF(RES_hh_tesh!S21=0,0,RES_hh_tesh!S21/RES_summary!S$19)</f>
        <v>25.844729203606843</v>
      </c>
      <c r="T21" s="72">
        <f>IF(RES_hh_tesh!T21=0,0,RES_hh_tesh!T21/RES_summary!T$19)</f>
        <v>27.293905939139492</v>
      </c>
      <c r="U21" s="72">
        <f>IF(RES_hh_tesh!U21=0,0,RES_hh_tesh!U21/RES_summary!U$19)</f>
        <v>25.457615214761631</v>
      </c>
      <c r="V21" s="72">
        <f>IF(RES_hh_tesh!V21=0,0,RES_hh_tesh!V21/RES_summary!V$19)</f>
        <v>26.899178609526015</v>
      </c>
      <c r="W21" s="72">
        <f>IF(RES_hh_tesh!W21=0,0,RES_hh_tesh!W21/RES_summary!W$19)</f>
        <v>28.888201990567953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21.370664267585138</v>
      </c>
      <c r="C22" s="72">
        <f>IF(RES_hh_tesh!C22=0,0,RES_hh_tesh!C22/RES_summary!C$19)</f>
        <v>21.815514722099287</v>
      </c>
      <c r="D22" s="72">
        <f>IF(RES_hh_tesh!D22=0,0,RES_hh_tesh!D22/RES_summary!D$19)</f>
        <v>21.817876216872396</v>
      </c>
      <c r="E22" s="72">
        <f>IF(RES_hh_tesh!E22=0,0,RES_hh_tesh!E22/RES_summary!E$19)</f>
        <v>22.009604715192062</v>
      </c>
      <c r="F22" s="72">
        <f>IF(RES_hh_tesh!F22=0,0,RES_hh_tesh!F22/RES_summary!F$19)</f>
        <v>22.101088971958365</v>
      </c>
      <c r="G22" s="72">
        <f>IF(RES_hh_tesh!G22=0,0,RES_hh_tesh!G22/RES_summary!G$19)</f>
        <v>23.633009895562221</v>
      </c>
      <c r="H22" s="72">
        <f>IF(RES_hh_tesh!H22=0,0,RES_hh_tesh!H22/RES_summary!H$19)</f>
        <v>23.2307575713989</v>
      </c>
      <c r="I22" s="72">
        <f>IF(RES_hh_tesh!I22=0,0,RES_hh_tesh!I22/RES_summary!I$19)</f>
        <v>23.151378624523876</v>
      </c>
      <c r="J22" s="72">
        <f>IF(RES_hh_tesh!J22=0,0,RES_hh_tesh!J22/RES_summary!J$19)</f>
        <v>22.331973676771948</v>
      </c>
      <c r="K22" s="72">
        <f>IF(RES_hh_tesh!K22=0,0,RES_hh_tesh!K22/RES_summary!K$19)</f>
        <v>25.997160503027256</v>
      </c>
      <c r="L22" s="72">
        <f>IF(RES_hh_tesh!L22=0,0,RES_hh_tesh!L22/RES_summary!L$19)</f>
        <v>25.506967454997302</v>
      </c>
      <c r="M22" s="72">
        <f>IF(RES_hh_tesh!M22=0,0,RES_hh_tesh!M22/RES_summary!M$19)</f>
        <v>26.898507692935059</v>
      </c>
      <c r="N22" s="72">
        <f>IF(RES_hh_tesh!N22=0,0,RES_hh_tesh!N22/RES_summary!N$19)</f>
        <v>29.732127604478148</v>
      </c>
      <c r="O22" s="72">
        <f>IF(RES_hh_tesh!O22=0,0,RES_hh_tesh!O22/RES_summary!O$19)</f>
        <v>26.87443682454467</v>
      </c>
      <c r="P22" s="72">
        <f>IF(RES_hh_tesh!P22=0,0,RES_hh_tesh!P22/RES_summary!P$19)</f>
        <v>27.479849542126377</v>
      </c>
      <c r="Q22" s="72">
        <f>IF(RES_hh_tesh!Q22=0,0,RES_hh_tesh!Q22/RES_summary!Q$19)</f>
        <v>23.274536011358276</v>
      </c>
      <c r="R22" s="72">
        <f>IF(RES_hh_tesh!R22=0,0,RES_hh_tesh!R22/RES_summary!R$19)</f>
        <v>23.668903899172143</v>
      </c>
      <c r="S22" s="72">
        <f>IF(RES_hh_tesh!S22=0,0,RES_hh_tesh!S22/RES_summary!S$19)</f>
        <v>26.655954704279782</v>
      </c>
      <c r="T22" s="72">
        <f>IF(RES_hh_tesh!T22=0,0,RES_hh_tesh!T22/RES_summary!T$19)</f>
        <v>27.856096653335065</v>
      </c>
      <c r="U22" s="72">
        <f>IF(RES_hh_tesh!U22=0,0,RES_hh_tesh!U22/RES_summary!U$19)</f>
        <v>27.028369708275022</v>
      </c>
      <c r="V22" s="72">
        <f>IF(RES_hh_tesh!V22=0,0,RES_hh_tesh!V22/RES_summary!V$19)</f>
        <v>25.951688795822715</v>
      </c>
      <c r="W22" s="72">
        <f>IF(RES_hh_tesh!W22=0,0,RES_hh_tesh!W22/RES_summary!W$19)</f>
        <v>28.51526426033395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21.561000372338803</v>
      </c>
      <c r="C24" s="72">
        <f>IF(RES_hh_tesh!C24=0,0,RES_hh_tesh!C24/RES_summary!C$19)</f>
        <v>21.47103957554171</v>
      </c>
      <c r="D24" s="72">
        <f>IF(RES_hh_tesh!D24=0,0,RES_hh_tesh!D24/RES_summary!D$19)</f>
        <v>22.336265455629739</v>
      </c>
      <c r="E24" s="72">
        <f>IF(RES_hh_tesh!E24=0,0,RES_hh_tesh!E24/RES_summary!E$19)</f>
        <v>22.701238543329477</v>
      </c>
      <c r="F24" s="72">
        <f>IF(RES_hh_tesh!F24=0,0,RES_hh_tesh!F24/RES_summary!F$19)</f>
        <v>20.985448746157008</v>
      </c>
      <c r="G24" s="72">
        <f>IF(RES_hh_tesh!G24=0,0,RES_hh_tesh!G24/RES_summary!G$19)</f>
        <v>22.540579168852705</v>
      </c>
      <c r="H24" s="72">
        <f>IF(RES_hh_tesh!H24=0,0,RES_hh_tesh!H24/RES_summary!H$19)</f>
        <v>23.928423345596102</v>
      </c>
      <c r="I24" s="72">
        <f>IF(RES_hh_tesh!I24=0,0,RES_hh_tesh!I24/RES_summary!I$19)</f>
        <v>24.639308038622442</v>
      </c>
      <c r="J24" s="72">
        <f>IF(RES_hh_tesh!J24=0,0,RES_hh_tesh!J24/RES_summary!J$19)</f>
        <v>25.992669336163956</v>
      </c>
      <c r="K24" s="72">
        <f>IF(RES_hh_tesh!K24=0,0,RES_hh_tesh!K24/RES_summary!K$19)</f>
        <v>23.940503313077723</v>
      </c>
      <c r="L24" s="72">
        <f>IF(RES_hh_tesh!L24=0,0,RES_hh_tesh!L24/RES_summary!L$19)</f>
        <v>28.360847757902238</v>
      </c>
      <c r="M24" s="72">
        <f>IF(RES_hh_tesh!M24=0,0,RES_hh_tesh!M24/RES_summary!M$19)</f>
        <v>26.265778396241895</v>
      </c>
      <c r="N24" s="72">
        <f>IF(RES_hh_tesh!N24=0,0,RES_hh_tesh!N24/RES_summary!N$19)</f>
        <v>27.521219884701331</v>
      </c>
      <c r="O24" s="72">
        <f>IF(RES_hh_tesh!O24=0,0,RES_hh_tesh!O24/RES_summary!O$19)</f>
        <v>27.381371560118311</v>
      </c>
      <c r="P24" s="72">
        <f>IF(RES_hh_tesh!P24=0,0,RES_hh_tesh!P24/RES_summary!P$19)</f>
        <v>24.67338296770486</v>
      </c>
      <c r="Q24" s="72">
        <f>IF(RES_hh_tesh!Q24=0,0,RES_hh_tesh!Q24/RES_summary!Q$19)</f>
        <v>26.021273533383567</v>
      </c>
      <c r="R24" s="72">
        <f>IF(RES_hh_tesh!R24=0,0,RES_hh_tesh!R24/RES_summary!R$19)</f>
        <v>28.912277147080182</v>
      </c>
      <c r="S24" s="72">
        <f>IF(RES_hh_tesh!S24=0,0,RES_hh_tesh!S24/RES_summary!S$19)</f>
        <v>25.843570166203143</v>
      </c>
      <c r="T24" s="72">
        <f>IF(RES_hh_tesh!T24=0,0,RES_hh_tesh!T24/RES_summary!T$19)</f>
        <v>25.8351183581665</v>
      </c>
      <c r="U24" s="72">
        <f>IF(RES_hh_tesh!U24=0,0,RES_hh_tesh!U24/RES_summary!U$19)</f>
        <v>25.090821360824897</v>
      </c>
      <c r="V24" s="72">
        <f>IF(RES_hh_tesh!V24=0,0,RES_hh_tesh!V24/RES_summary!V$19)</f>
        <v>26.121757811898735</v>
      </c>
      <c r="W24" s="72">
        <f>IF(RES_hh_tesh!W24=0,0,RES_hh_tesh!W24/RES_summary!W$19)</f>
        <v>30.096768651779048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20.705801693226888</v>
      </c>
      <c r="C25" s="74">
        <f>IF(RES_hh_tesh!C25=0,0,RES_hh_tesh!C25/RES_summary!C$19)</f>
        <v>20.756281002435031</v>
      </c>
      <c r="D25" s="74">
        <f>IF(RES_hh_tesh!D25=0,0,RES_hh_tesh!D25/RES_summary!D$19)</f>
        <v>21.520837202505128</v>
      </c>
      <c r="E25" s="74">
        <f>IF(RES_hh_tesh!E25=0,0,RES_hh_tesh!E25/RES_summary!E$19)</f>
        <v>23.341300500916962</v>
      </c>
      <c r="F25" s="74">
        <f>IF(RES_hh_tesh!F25=0,0,RES_hh_tesh!F25/RES_summary!F$19)</f>
        <v>20.738058498301129</v>
      </c>
      <c r="G25" s="74">
        <f>IF(RES_hh_tesh!G25=0,0,RES_hh_tesh!G25/RES_summary!G$19)</f>
        <v>21.45857665677017</v>
      </c>
      <c r="H25" s="74">
        <f>IF(RES_hh_tesh!H25=0,0,RES_hh_tesh!H25/RES_summary!H$19)</f>
        <v>24.308006314532836</v>
      </c>
      <c r="I25" s="74">
        <f>IF(RES_hh_tesh!I25=0,0,RES_hh_tesh!I25/RES_summary!I$19)</f>
        <v>24.545776437892034</v>
      </c>
      <c r="J25" s="74">
        <f>IF(RES_hh_tesh!J25=0,0,RES_hh_tesh!J25/RES_summary!J$19)</f>
        <v>33.722876514264399</v>
      </c>
      <c r="K25" s="74">
        <f>IF(RES_hh_tesh!K25=0,0,RES_hh_tesh!K25/RES_summary!K$19)</f>
        <v>29.509120622885838</v>
      </c>
      <c r="L25" s="74">
        <f>IF(RES_hh_tesh!L25=0,0,RES_hh_tesh!L25/RES_summary!L$19)</f>
        <v>28.234011313970825</v>
      </c>
      <c r="M25" s="74">
        <f>IF(RES_hh_tesh!M25=0,0,RES_hh_tesh!M25/RES_summary!M$19)</f>
        <v>23.859320422452171</v>
      </c>
      <c r="N25" s="74">
        <f>IF(RES_hh_tesh!N25=0,0,RES_hh_tesh!N25/RES_summary!N$19)</f>
        <v>24.773435334802048</v>
      </c>
      <c r="O25" s="74">
        <f>IF(RES_hh_tesh!O25=0,0,RES_hh_tesh!O25/RES_summary!O$19)</f>
        <v>27.752337481344114</v>
      </c>
      <c r="P25" s="74">
        <f>IF(RES_hh_tesh!P25=0,0,RES_hh_tesh!P25/RES_summary!P$19)</f>
        <v>24.043476052470872</v>
      </c>
      <c r="Q25" s="74">
        <f>IF(RES_hh_tesh!Q25=0,0,RES_hh_tesh!Q25/RES_summary!Q$19)</f>
        <v>29.433781332773393</v>
      </c>
      <c r="R25" s="74">
        <f>IF(RES_hh_tesh!R25=0,0,RES_hh_tesh!R25/RES_summary!R$19)</f>
        <v>32.466617365498408</v>
      </c>
      <c r="S25" s="74">
        <f>IF(RES_hh_tesh!S25=0,0,RES_hh_tesh!S25/RES_summary!S$19)</f>
        <v>23.796593790202706</v>
      </c>
      <c r="T25" s="74">
        <f>IF(RES_hh_tesh!T25=0,0,RES_hh_tesh!T25/RES_summary!T$19)</f>
        <v>25.386235821482806</v>
      </c>
      <c r="U25" s="74">
        <f>IF(RES_hh_tesh!U25=0,0,RES_hh_tesh!U25/RES_summary!U$19)</f>
        <v>23.992785973354618</v>
      </c>
      <c r="V25" s="74">
        <f>IF(RES_hh_tesh!V25=0,0,RES_hh_tesh!V25/RES_summary!V$19)</f>
        <v>27.927584721379468</v>
      </c>
      <c r="W25" s="74">
        <f>IF(RES_hh_tesh!W25=0,0,RES_hh_tesh!W25/RES_summary!W$19)</f>
        <v>28.829252165218854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6.8270820614807013</v>
      </c>
      <c r="C27" s="69">
        <f>IF(RES_hh_tesh!C27=0,0,RES_hh_tesh!C27/RES_summary!C$19)</f>
        <v>6.8818110291477073</v>
      </c>
      <c r="D27" s="69">
        <f>IF(RES_hh_tesh!D27=0,0,RES_hh_tesh!D27/RES_summary!D$19)</f>
        <v>7.5266661822610876</v>
      </c>
      <c r="E27" s="69">
        <f>IF(RES_hh_tesh!E27=0,0,RES_hh_tesh!E27/RES_summary!E$19)</f>
        <v>8.0924002074122843</v>
      </c>
      <c r="F27" s="69">
        <f>IF(RES_hh_tesh!F27=0,0,RES_hh_tesh!F27/RES_summary!F$19)</f>
        <v>8.6176534511936396</v>
      </c>
      <c r="G27" s="69">
        <f>IF(RES_hh_tesh!G27=0,0,RES_hh_tesh!G27/RES_summary!G$19)</f>
        <v>8.5349049830858181</v>
      </c>
      <c r="H27" s="69">
        <f>IF(RES_hh_tesh!H27=0,0,RES_hh_tesh!H27/RES_summary!H$19)</f>
        <v>8.8939294659125494</v>
      </c>
      <c r="I27" s="69">
        <f>IF(RES_hh_tesh!I27=0,0,RES_hh_tesh!I27/RES_summary!I$19)</f>
        <v>8.4536983626421431</v>
      </c>
      <c r="J27" s="69">
        <f>IF(RES_hh_tesh!J27=0,0,RES_hh_tesh!J27/RES_summary!J$19)</f>
        <v>8.9164065121822986</v>
      </c>
      <c r="K27" s="69">
        <f>IF(RES_hh_tesh!K27=0,0,RES_hh_tesh!K27/RES_summary!K$19)</f>
        <v>8.7867051745128943</v>
      </c>
      <c r="L27" s="69">
        <f>IF(RES_hh_tesh!L27=0,0,RES_hh_tesh!L27/RES_summary!L$19)</f>
        <v>9.0493105023161959</v>
      </c>
      <c r="M27" s="69">
        <f>IF(RES_hh_tesh!M27=0,0,RES_hh_tesh!M27/RES_summary!M$19)</f>
        <v>8.4479722690556294</v>
      </c>
      <c r="N27" s="69">
        <f>IF(RES_hh_tesh!N27=0,0,RES_hh_tesh!N27/RES_summary!N$19)</f>
        <v>8.6479739002801761</v>
      </c>
      <c r="O27" s="69">
        <f>IF(RES_hh_tesh!O27=0,0,RES_hh_tesh!O27/RES_summary!O$19)</f>
        <v>8.2555525227925362</v>
      </c>
      <c r="P27" s="69">
        <f>IF(RES_hh_tesh!P27=0,0,RES_hh_tesh!P27/RES_summary!P$19)</f>
        <v>8.1622028621870424</v>
      </c>
      <c r="Q27" s="69">
        <f>IF(RES_hh_tesh!Q27=0,0,RES_hh_tesh!Q27/RES_summary!Q$19)</f>
        <v>7.3121932721474643</v>
      </c>
      <c r="R27" s="69">
        <f>IF(RES_hh_tesh!R27=0,0,RES_hh_tesh!R27/RES_summary!R$19)</f>
        <v>7.4800574365649704</v>
      </c>
      <c r="S27" s="69">
        <f>IF(RES_hh_tesh!S27=0,0,RES_hh_tesh!S27/RES_summary!S$19)</f>
        <v>7.0991541333948858</v>
      </c>
      <c r="T27" s="69">
        <f>IF(RES_hh_tesh!T27=0,0,RES_hh_tesh!T27/RES_summary!T$19)</f>
        <v>6.9697941058936896</v>
      </c>
      <c r="U27" s="69">
        <f>IF(RES_hh_tesh!U27=0,0,RES_hh_tesh!U27/RES_summary!U$19)</f>
        <v>6.5086263131648989</v>
      </c>
      <c r="V27" s="69">
        <f>IF(RES_hh_tesh!V27=0,0,RES_hh_tesh!V27/RES_summary!V$19)</f>
        <v>6.7204030985412997</v>
      </c>
      <c r="W27" s="69">
        <f>IF(RES_hh_tesh!W27=0,0,RES_hh_tesh!W27/RES_summary!W$19)</f>
        <v>6.8891570247396681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4.0257884923877469</v>
      </c>
      <c r="C28" s="72">
        <f>IF(RES_hh_tesh!C28=0,0,RES_hh_tesh!C28/RES_summary!C$19)</f>
        <v>10.074728474590891</v>
      </c>
      <c r="D28" s="72">
        <f>IF(RES_hh_tesh!D28=0,0,RES_hh_tesh!D28/RES_summary!D$19)</f>
        <v>7.6116651495237022</v>
      </c>
      <c r="E28" s="72">
        <f>IF(RES_hh_tesh!E28=0,0,RES_hh_tesh!E28/RES_summary!E$19)</f>
        <v>6.9501413551159938</v>
      </c>
      <c r="F28" s="72">
        <f>IF(RES_hh_tesh!F28=0,0,RES_hh_tesh!F28/RES_summary!F$19)</f>
        <v>7.8888115744842233</v>
      </c>
      <c r="G28" s="72">
        <f>IF(RES_hh_tesh!G28=0,0,RES_hh_tesh!G28/RES_summary!G$19)</f>
        <v>9.2508080323454056</v>
      </c>
      <c r="H28" s="72">
        <f>IF(RES_hh_tesh!H28=0,0,RES_hh_tesh!H28/RES_summary!H$19)</f>
        <v>8.3497355509416362</v>
      </c>
      <c r="I28" s="72">
        <f>IF(RES_hh_tesh!I28=0,0,RES_hh_tesh!I28/RES_summary!I$19)</f>
        <v>8.741372841825978</v>
      </c>
      <c r="J28" s="72">
        <f>IF(RES_hh_tesh!J28=0,0,RES_hh_tesh!J28/RES_summary!J$19)</f>
        <v>8.4487282765369063</v>
      </c>
      <c r="K28" s="72">
        <f>IF(RES_hh_tesh!K28=0,0,RES_hh_tesh!K28/RES_summary!K$19)</f>
        <v>8.7213424229114338</v>
      </c>
      <c r="L28" s="72">
        <f>IF(RES_hh_tesh!L28=0,0,RES_hh_tesh!L28/RES_summary!L$19)</f>
        <v>14.055147402373224</v>
      </c>
      <c r="M28" s="72">
        <f>IF(RES_hh_tesh!M28=0,0,RES_hh_tesh!M28/RES_summary!M$19)</f>
        <v>12.777653899677079</v>
      </c>
      <c r="N28" s="72">
        <f>IF(RES_hh_tesh!N28=0,0,RES_hh_tesh!N28/RES_summary!N$19)</f>
        <v>8.36059244598502</v>
      </c>
      <c r="O28" s="72">
        <f>IF(RES_hh_tesh!O28=0,0,RES_hh_tesh!O28/RES_summary!O$19)</f>
        <v>7.4320915393438058</v>
      </c>
      <c r="P28" s="72">
        <f>IF(RES_hh_tesh!P28=0,0,RES_hh_tesh!P28/RES_summary!P$19)</f>
        <v>8.0794439730024443</v>
      </c>
      <c r="Q28" s="72">
        <f>IF(RES_hh_tesh!Q28=0,0,RES_hh_tesh!Q28/RES_summary!Q$19)</f>
        <v>8.1933128963087736</v>
      </c>
      <c r="R28" s="72">
        <f>IF(RES_hh_tesh!R28=0,0,RES_hh_tesh!R28/RES_summary!R$19)</f>
        <v>8.5728281002295113</v>
      </c>
      <c r="S28" s="72">
        <f>IF(RES_hh_tesh!S28=0,0,RES_hh_tesh!S28/RES_summary!S$19)</f>
        <v>7.5413691432901837</v>
      </c>
      <c r="T28" s="72">
        <f>IF(RES_hh_tesh!T28=0,0,RES_hh_tesh!T28/RES_summary!T$19)</f>
        <v>6.828846941510923</v>
      </c>
      <c r="U28" s="72">
        <f>IF(RES_hh_tesh!U28=0,0,RES_hh_tesh!U28/RES_summary!U$19)</f>
        <v>6.6973966903244264</v>
      </c>
      <c r="V28" s="72">
        <f>IF(RES_hh_tesh!V28=0,0,RES_hh_tesh!V28/RES_summary!V$19)</f>
        <v>5.5758253034828877</v>
      </c>
      <c r="W28" s="72">
        <f>IF(RES_hh_tesh!W28=0,0,RES_hh_tesh!W28/RES_summary!W$19)</f>
        <v>6.8814303703673545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6.9375159959831221</v>
      </c>
      <c r="C29" s="72">
        <f>IF(RES_hh_tesh!C29=0,0,RES_hh_tesh!C29/RES_summary!C$19)</f>
        <v>6.9231773526801836</v>
      </c>
      <c r="D29" s="72">
        <f>IF(RES_hh_tesh!D29=0,0,RES_hh_tesh!D29/RES_summary!D$19)</f>
        <v>7.491980372270457</v>
      </c>
      <c r="E29" s="72">
        <f>IF(RES_hh_tesh!E29=0,0,RES_hh_tesh!E29/RES_summary!E$19)</f>
        <v>7.8419014522781234</v>
      </c>
      <c r="F29" s="72">
        <f>IF(RES_hh_tesh!F29=0,0,RES_hh_tesh!F29/RES_summary!F$19)</f>
        <v>8.4436678373102652</v>
      </c>
      <c r="G29" s="72">
        <f>IF(RES_hh_tesh!G29=0,0,RES_hh_tesh!G29/RES_summary!G$19)</f>
        <v>8.8177648696626871</v>
      </c>
      <c r="H29" s="72">
        <f>IF(RES_hh_tesh!H29=0,0,RES_hh_tesh!H29/RES_summary!H$19)</f>
        <v>9.1764882165107604</v>
      </c>
      <c r="I29" s="72">
        <f>IF(RES_hh_tesh!I29=0,0,RES_hh_tesh!I29/RES_summary!I$19)</f>
        <v>8.4231021446424652</v>
      </c>
      <c r="J29" s="72">
        <f>IF(RES_hh_tesh!J29=0,0,RES_hh_tesh!J29/RES_summary!J$19)</f>
        <v>8.7117696739492274</v>
      </c>
      <c r="K29" s="72">
        <f>IF(RES_hh_tesh!K29=0,0,RES_hh_tesh!K29/RES_summary!K$19)</f>
        <v>8.0798455925542925</v>
      </c>
      <c r="L29" s="72">
        <f>IF(RES_hh_tesh!L29=0,0,RES_hh_tesh!L29/RES_summary!L$19)</f>
        <v>8.1037992449790988</v>
      </c>
      <c r="M29" s="72">
        <f>IF(RES_hh_tesh!M29=0,0,RES_hh_tesh!M29/RES_summary!M$19)</f>
        <v>8.4018018492001811</v>
      </c>
      <c r="N29" s="72">
        <f>IF(RES_hh_tesh!N29=0,0,RES_hh_tesh!N29/RES_summary!N$19)</f>
        <v>8.4300201744400436</v>
      </c>
      <c r="O29" s="72">
        <f>IF(RES_hh_tesh!O29=0,0,RES_hh_tesh!O29/RES_summary!O$19)</f>
        <v>8.2014544654567842</v>
      </c>
      <c r="P29" s="72">
        <f>IF(RES_hh_tesh!P29=0,0,RES_hh_tesh!P29/RES_summary!P$19)</f>
        <v>8.8530601592389182</v>
      </c>
      <c r="Q29" s="72">
        <f>IF(RES_hh_tesh!Q29=0,0,RES_hh_tesh!Q29/RES_summary!Q$19)</f>
        <v>7.0500143818457657</v>
      </c>
      <c r="R29" s="72">
        <f>IF(RES_hh_tesh!R29=0,0,RES_hh_tesh!R29/RES_summary!R$19)</f>
        <v>7.2931621088877421</v>
      </c>
      <c r="S29" s="72">
        <f>IF(RES_hh_tesh!S29=0,0,RES_hh_tesh!S29/RES_summary!S$19)</f>
        <v>8.2419042703836531</v>
      </c>
      <c r="T29" s="72">
        <f>IF(RES_hh_tesh!T29=0,0,RES_hh_tesh!T29/RES_summary!T$19)</f>
        <v>6.9380361923775222</v>
      </c>
      <c r="U29" s="72">
        <f>IF(RES_hh_tesh!U29=0,0,RES_hh_tesh!U29/RES_summary!U$19)</f>
        <v>6.4519549320488414</v>
      </c>
      <c r="V29" s="72">
        <f>IF(RES_hh_tesh!V29=0,0,RES_hh_tesh!V29/RES_summary!V$19)</f>
        <v>6.7173975449570165</v>
      </c>
      <c r="W29" s="72">
        <f>IF(RES_hh_tesh!W29=0,0,RES_hh_tesh!W29/RES_summary!W$19)</f>
        <v>6.9369738144130961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6.6828514171627207</v>
      </c>
      <c r="C30" s="72">
        <f>IF(RES_hh_tesh!C30=0,0,RES_hh_tesh!C30/RES_summary!C$19)</f>
        <v>6.780934758684765</v>
      </c>
      <c r="D30" s="72">
        <f>IF(RES_hh_tesh!D30=0,0,RES_hh_tesh!D30/RES_summary!D$19)</f>
        <v>7.6127187098455744</v>
      </c>
      <c r="E30" s="72">
        <f>IF(RES_hh_tesh!E30=0,0,RES_hh_tesh!E30/RES_summary!E$19)</f>
        <v>7.9930082460505272</v>
      </c>
      <c r="F30" s="72">
        <f>IF(RES_hh_tesh!F30=0,0,RES_hh_tesh!F30/RES_summary!F$19)</f>
        <v>8.6778454541927665</v>
      </c>
      <c r="G30" s="72">
        <f>IF(RES_hh_tesh!G30=0,0,RES_hh_tesh!G30/RES_summary!G$19)</f>
        <v>8.6057972326092766</v>
      </c>
      <c r="H30" s="72">
        <f>IF(RES_hh_tesh!H30=0,0,RES_hh_tesh!H30/RES_summary!H$19)</f>
        <v>8.8160074074956309</v>
      </c>
      <c r="I30" s="72">
        <f>IF(RES_hh_tesh!I30=0,0,RES_hh_tesh!I30/RES_summary!I$19)</f>
        <v>8.6898793111814268</v>
      </c>
      <c r="J30" s="72">
        <f>IF(RES_hh_tesh!J30=0,0,RES_hh_tesh!J30/RES_summary!J$19)</f>
        <v>9.1708971439280909</v>
      </c>
      <c r="K30" s="72">
        <f>IF(RES_hh_tesh!K30=0,0,RES_hh_tesh!K30/RES_summary!K$19)</f>
        <v>7.6808417910248696</v>
      </c>
      <c r="L30" s="72">
        <f>IF(RES_hh_tesh!L30=0,0,RES_hh_tesh!L30/RES_summary!L$19)</f>
        <v>10.170120248216865</v>
      </c>
      <c r="M30" s="72">
        <f>IF(RES_hh_tesh!M30=0,0,RES_hh_tesh!M30/RES_summary!M$19)</f>
        <v>8.5130336174177703</v>
      </c>
      <c r="N30" s="72">
        <f>IF(RES_hh_tesh!N30=0,0,RES_hh_tesh!N30/RES_summary!N$19)</f>
        <v>8.3138890389890658</v>
      </c>
      <c r="O30" s="72">
        <f>IF(RES_hh_tesh!O30=0,0,RES_hh_tesh!O30/RES_summary!O$19)</f>
        <v>8.1369948703878876</v>
      </c>
      <c r="P30" s="72">
        <f>IF(RES_hh_tesh!P30=0,0,RES_hh_tesh!P30/RES_summary!P$19)</f>
        <v>8.034373691579507</v>
      </c>
      <c r="Q30" s="72">
        <f>IF(RES_hh_tesh!Q30=0,0,RES_hh_tesh!Q30/RES_summary!Q$19)</f>
        <v>7.3701879497529816</v>
      </c>
      <c r="R30" s="72">
        <f>IF(RES_hh_tesh!R30=0,0,RES_hh_tesh!R30/RES_summary!R$19)</f>
        <v>7.5054598332789668</v>
      </c>
      <c r="S30" s="72">
        <f>IF(RES_hh_tesh!S30=0,0,RES_hh_tesh!S30/RES_summary!S$19)</f>
        <v>7.0891441622557627</v>
      </c>
      <c r="T30" s="72">
        <f>IF(RES_hh_tesh!T30=0,0,RES_hh_tesh!T30/RES_summary!T$19)</f>
        <v>7.1464309449507919</v>
      </c>
      <c r="U30" s="72">
        <f>IF(RES_hh_tesh!U30=0,0,RES_hh_tesh!U30/RES_summary!U$19)</f>
        <v>6.3791823831581898</v>
      </c>
      <c r="V30" s="72">
        <f>IF(RES_hh_tesh!V30=0,0,RES_hh_tesh!V30/RES_summary!V$19)</f>
        <v>6.8312108629255492</v>
      </c>
      <c r="W30" s="72">
        <f>IF(RES_hh_tesh!W30=0,0,RES_hh_tesh!W30/RES_summary!W$19)</f>
        <v>6.8191289076670314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6.8338258042977031</v>
      </c>
      <c r="C31" s="72">
        <f>IF(RES_hh_tesh!C31=0,0,RES_hh_tesh!C31/RES_summary!C$19)</f>
        <v>6.8539509203380335</v>
      </c>
      <c r="D31" s="72">
        <f>IF(RES_hh_tesh!D31=0,0,RES_hh_tesh!D31/RES_summary!D$19)</f>
        <v>7.472382040116889</v>
      </c>
      <c r="E31" s="72">
        <f>IF(RES_hh_tesh!E31=0,0,RES_hh_tesh!E31/RES_summary!E$19)</f>
        <v>8.1759682690876545</v>
      </c>
      <c r="F31" s="72">
        <f>IF(RES_hh_tesh!F31=0,0,RES_hh_tesh!F31/RES_summary!F$19)</f>
        <v>8.9305866627282988</v>
      </c>
      <c r="G31" s="72">
        <f>IF(RES_hh_tesh!G31=0,0,RES_hh_tesh!G31/RES_summary!G$19)</f>
        <v>8.4590962906995237</v>
      </c>
      <c r="H31" s="72">
        <f>IF(RES_hh_tesh!H31=0,0,RES_hh_tesh!H31/RES_summary!H$19)</f>
        <v>8.6580567071256826</v>
      </c>
      <c r="I31" s="72">
        <f>IF(RES_hh_tesh!I31=0,0,RES_hh_tesh!I31/RES_summary!I$19)</f>
        <v>8.6665187286630516</v>
      </c>
      <c r="J31" s="72">
        <f>IF(RES_hh_tesh!J31=0,0,RES_hh_tesh!J31/RES_summary!J$19)</f>
        <v>8.1745782503039131</v>
      </c>
      <c r="K31" s="72">
        <f>IF(RES_hh_tesh!K31=0,0,RES_hh_tesh!K31/RES_summary!K$19)</f>
        <v>9.2202972343967655</v>
      </c>
      <c r="L31" s="72">
        <f>IF(RES_hh_tesh!L31=0,0,RES_hh_tesh!L31/RES_summary!L$19)</f>
        <v>8.4837107446571736</v>
      </c>
      <c r="M31" s="72">
        <f>IF(RES_hh_tesh!M31=0,0,RES_hh_tesh!M31/RES_summary!M$19)</f>
        <v>8.6062288599870911</v>
      </c>
      <c r="N31" s="72">
        <f>IF(RES_hh_tesh!N31=0,0,RES_hh_tesh!N31/RES_summary!N$19)</f>
        <v>9.1098320793544598</v>
      </c>
      <c r="O31" s="72">
        <f>IF(RES_hh_tesh!O31=0,0,RES_hh_tesh!O31/RES_summary!O$19)</f>
        <v>8.156131324826891</v>
      </c>
      <c r="P31" s="72">
        <f>IF(RES_hh_tesh!P31=0,0,RES_hh_tesh!P31/RES_summary!P$19)</f>
        <v>8.1953143686680523</v>
      </c>
      <c r="Q31" s="72">
        <f>IF(RES_hh_tesh!Q31=0,0,RES_hh_tesh!Q31/RES_summary!Q$19)</f>
        <v>6.9559550518924809</v>
      </c>
      <c r="R31" s="72">
        <f>IF(RES_hh_tesh!R31=0,0,RES_hh_tesh!R31/RES_summary!R$19)</f>
        <v>6.8491718595134961</v>
      </c>
      <c r="S31" s="72">
        <f>IF(RES_hh_tesh!S31=0,0,RES_hh_tesh!S31/RES_summary!S$19)</f>
        <v>7.1867735602009013</v>
      </c>
      <c r="T31" s="72">
        <f>IF(RES_hh_tesh!T31=0,0,RES_hh_tesh!T31/RES_summary!T$19)</f>
        <v>7.4217474715735747</v>
      </c>
      <c r="U31" s="72">
        <f>IF(RES_hh_tesh!U31=0,0,RES_hh_tesh!U31/RES_summary!U$19)</f>
        <v>7.1267648178237071</v>
      </c>
      <c r="V31" s="72">
        <f>IF(RES_hh_tesh!V31=0,0,RES_hh_tesh!V31/RES_summary!V$19)</f>
        <v>6.5604736010419487</v>
      </c>
      <c r="W31" s="72">
        <f>IF(RES_hh_tesh!W31=0,0,RES_hh_tesh!W31/RES_summary!W$19)</f>
        <v>6.8711219342237628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6.4085940275388431</v>
      </c>
      <c r="C32" s="77">
        <f>IF(RES_hh_tesh!C32=0,0,RES_hh_tesh!C32/RES_summary!C$19)</f>
        <v>6.8779462496127088</v>
      </c>
      <c r="D32" s="77">
        <f>IF(RES_hh_tesh!D32=0,0,RES_hh_tesh!D32/RES_summary!D$19)</f>
        <v>7.7743414106047419</v>
      </c>
      <c r="E32" s="77">
        <f>IF(RES_hh_tesh!E32=0,0,RES_hh_tesh!E32/RES_summary!E$19)</f>
        <v>8.5115377214369694</v>
      </c>
      <c r="F32" s="77">
        <f>IF(RES_hh_tesh!F32=0,0,RES_hh_tesh!F32/RES_summary!F$19)</f>
        <v>8.0754288032482453</v>
      </c>
      <c r="G32" s="77">
        <f>IF(RES_hh_tesh!G32=0,0,RES_hh_tesh!G32/RES_summary!G$19)</f>
        <v>8.1086264586793853</v>
      </c>
      <c r="H32" s="77">
        <f>IF(RES_hh_tesh!H32=0,0,RES_hh_tesh!H32/RES_summary!H$19)</f>
        <v>8.924949468724888</v>
      </c>
      <c r="I32" s="77">
        <f>IF(RES_hh_tesh!I32=0,0,RES_hh_tesh!I32/RES_summary!I$19)</f>
        <v>8.0372544217610251</v>
      </c>
      <c r="J32" s="77">
        <f>IF(RES_hh_tesh!J32=0,0,RES_hh_tesh!J32/RES_summary!J$19)</f>
        <v>10.330530957114977</v>
      </c>
      <c r="K32" s="77">
        <f>IF(RES_hh_tesh!K32=0,0,RES_hh_tesh!K32/RES_summary!K$19)</f>
        <v>9.2087766239583839</v>
      </c>
      <c r="L32" s="77">
        <f>IF(RES_hh_tesh!L32=0,0,RES_hh_tesh!L32/RES_summary!L$19)</f>
        <v>10.932085393315159</v>
      </c>
      <c r="M32" s="77">
        <f>IF(RES_hh_tesh!M32=0,0,RES_hh_tesh!M32/RES_summary!M$19)</f>
        <v>8.1788660776258624</v>
      </c>
      <c r="N32" s="77">
        <f>IF(RES_hh_tesh!N32=0,0,RES_hh_tesh!N32/RES_summary!N$19)</f>
        <v>8.1408385881085685</v>
      </c>
      <c r="O32" s="77">
        <f>IF(RES_hh_tesh!O32=0,0,RES_hh_tesh!O32/RES_summary!O$19)</f>
        <v>8.5561583021362679</v>
      </c>
      <c r="P32" s="77">
        <f>IF(RES_hh_tesh!P32=0,0,RES_hh_tesh!P32/RES_summary!P$19)</f>
        <v>7.260440120814831</v>
      </c>
      <c r="Q32" s="77">
        <f>IF(RES_hh_tesh!Q32=0,0,RES_hh_tesh!Q32/RES_summary!Q$19)</f>
        <v>8.1972352306197713</v>
      </c>
      <c r="R32" s="77">
        <f>IF(RES_hh_tesh!R32=0,0,RES_hh_tesh!R32/RES_summary!R$19)</f>
        <v>8.6934978028274461</v>
      </c>
      <c r="S32" s="77">
        <f>IF(RES_hh_tesh!S32=0,0,RES_hh_tesh!S32/RES_summary!S$19)</f>
        <v>5.8799930503227245</v>
      </c>
      <c r="T32" s="77">
        <f>IF(RES_hh_tesh!T32=0,0,RES_hh_tesh!T32/RES_summary!T$19)</f>
        <v>6.1926197216364018</v>
      </c>
      <c r="U32" s="77">
        <f>IF(RES_hh_tesh!U32=0,0,RES_hh_tesh!U32/RES_summary!U$19)</f>
        <v>5.6698617245052105</v>
      </c>
      <c r="V32" s="77">
        <f>IF(RES_hh_tesh!V32=0,0,RES_hh_tesh!V32/RES_summary!V$19)</f>
        <v>6.9207009408150491</v>
      </c>
      <c r="W32" s="77">
        <f>IF(RES_hh_tesh!W32=0,0,RES_hh_tesh!W32/RES_summary!W$19)</f>
        <v>6.896159224919554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5.1051739726753107</v>
      </c>
      <c r="C3" s="65">
        <f>IF(RES_hh_emih!C3=0,0,RES_hh_emih!C3/RES_summary!C$19)</f>
        <v>6.7599208086066369</v>
      </c>
      <c r="D3" s="65">
        <f>IF(RES_hh_emih!D3=0,0,RES_hh_emih!D3/RES_summary!D$19)</f>
        <v>6.2753560260342596</v>
      </c>
      <c r="E3" s="65">
        <f>IF(RES_hh_emih!E3=0,0,RES_hh_emih!E3/RES_summary!E$19)</f>
        <v>6.4863085107276506</v>
      </c>
      <c r="F3" s="65">
        <f>IF(RES_hh_emih!F3=0,0,RES_hh_emih!F3/RES_summary!F$19)</f>
        <v>6.792382177318439</v>
      </c>
      <c r="G3" s="65">
        <f>IF(RES_hh_emih!G3=0,0,RES_hh_emih!G3/RES_summary!G$19)</f>
        <v>7.4144762784593832</v>
      </c>
      <c r="H3" s="65">
        <f>IF(RES_hh_emih!H3=0,0,RES_hh_emih!H3/RES_summary!H$19)</f>
        <v>7.49965347064777</v>
      </c>
      <c r="I3" s="65">
        <f>IF(RES_hh_emih!I3=0,0,RES_hh_emih!I3/RES_summary!I$19)</f>
        <v>7.5952071333994366</v>
      </c>
      <c r="J3" s="65">
        <f>IF(RES_hh_emih!J3=0,0,RES_hh_emih!J3/RES_summary!J$19)</f>
        <v>7.6002520037831189</v>
      </c>
      <c r="K3" s="65">
        <f>IF(RES_hh_emih!K3=0,0,RES_hh_emih!K3/RES_summary!K$19)</f>
        <v>7.9112368382621625</v>
      </c>
      <c r="L3" s="65">
        <f>IF(RES_hh_emih!L3=0,0,RES_hh_emih!L3/RES_summary!L$19)</f>
        <v>9.5942185066131884</v>
      </c>
      <c r="M3" s="65">
        <f>IF(RES_hh_emih!M3=0,0,RES_hh_emih!M3/RES_summary!M$19)</f>
        <v>8.7017222934578982</v>
      </c>
      <c r="N3" s="65">
        <f>IF(RES_hh_emih!N3=0,0,RES_hh_emih!N3/RES_summary!N$19)</f>
        <v>8.0601057451459415</v>
      </c>
      <c r="O3" s="65">
        <f>IF(RES_hh_emih!O3=0,0,RES_hh_emih!O3/RES_summary!O$19)</f>
        <v>7.8062392907237914</v>
      </c>
      <c r="P3" s="65">
        <f>IF(RES_hh_emih!P3=0,0,RES_hh_emih!P3/RES_summary!P$19)</f>
        <v>7.8450592980382376</v>
      </c>
      <c r="Q3" s="65">
        <f>IF(RES_hh_emih!Q3=0,0,RES_hh_emih!Q3/RES_summary!Q$19)</f>
        <v>7.4839986190554137</v>
      </c>
      <c r="R3" s="65">
        <f>IF(RES_hh_emih!R3=0,0,RES_hh_emih!R3/RES_summary!R$19)</f>
        <v>7.9186096797974574</v>
      </c>
      <c r="S3" s="65">
        <f>IF(RES_hh_emih!S3=0,0,RES_hh_emih!S3/RES_summary!S$19)</f>
        <v>7.9144811605626204</v>
      </c>
      <c r="T3" s="65">
        <f>IF(RES_hh_emih!T3=0,0,RES_hh_emih!T3/RES_summary!T$19)</f>
        <v>7.9011083177949919</v>
      </c>
      <c r="U3" s="65">
        <f>IF(RES_hh_emih!U3=0,0,RES_hh_emih!U3/RES_summary!U$19)</f>
        <v>7.2685365079054352</v>
      </c>
      <c r="V3" s="65">
        <f>IF(RES_hh_emih!V3=0,0,RES_hh_emih!V3/RES_summary!V$19)</f>
        <v>7.1153385327911192</v>
      </c>
      <c r="W3" s="65">
        <f>IF(RES_hh_emih!W3=0,0,RES_hh_emih!W3/RES_summary!W$19)</f>
        <v>7.272144653887441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3.3124061489170784</v>
      </c>
      <c r="C4" s="69">
        <f>IF(RES_hh_emih!C4=0,0,RES_hh_emih!C4/RES_summary!C$19)</f>
        <v>4.8700151684490978</v>
      </c>
      <c r="D4" s="69">
        <f>IF(RES_hh_emih!D4=0,0,RES_hh_emih!D4/RES_summary!D$19)</f>
        <v>4.3658352083924168</v>
      </c>
      <c r="E4" s="69">
        <f>IF(RES_hh_emih!E4=0,0,RES_hh_emih!E4/RES_summary!E$19)</f>
        <v>4.5515264499973567</v>
      </c>
      <c r="F4" s="69">
        <f>IF(RES_hh_emih!F4=0,0,RES_hh_emih!F4/RES_summary!F$19)</f>
        <v>4.7491479085041446</v>
      </c>
      <c r="G4" s="69">
        <f>IF(RES_hh_emih!G4=0,0,RES_hh_emih!G4/RES_summary!G$19)</f>
        <v>5.2347863471131566</v>
      </c>
      <c r="H4" s="69">
        <f>IF(RES_hh_emih!H4=0,0,RES_hh_emih!H4/RES_summary!H$19)</f>
        <v>5.2439495819427817</v>
      </c>
      <c r="I4" s="69">
        <f>IF(RES_hh_emih!I4=0,0,RES_hh_emih!I4/RES_summary!I$19)</f>
        <v>5.4490726493654504</v>
      </c>
      <c r="J4" s="69">
        <f>IF(RES_hh_emih!J4=0,0,RES_hh_emih!J4/RES_summary!J$19)</f>
        <v>5.4138251190858213</v>
      </c>
      <c r="K4" s="69">
        <f>IF(RES_hh_emih!K4=0,0,RES_hh_emih!K4/RES_summary!K$19)</f>
        <v>5.8462258306250021</v>
      </c>
      <c r="L4" s="69">
        <f>IF(RES_hh_emih!L4=0,0,RES_hh_emih!L4/RES_summary!L$19)</f>
        <v>7.116871528249102</v>
      </c>
      <c r="M4" s="69">
        <f>IF(RES_hh_emih!M4=0,0,RES_hh_emih!M4/RES_summary!M$19)</f>
        <v>6.3842932522320908</v>
      </c>
      <c r="N4" s="69">
        <f>IF(RES_hh_emih!N4=0,0,RES_hh_emih!N4/RES_summary!N$19)</f>
        <v>5.8061355344367476</v>
      </c>
      <c r="O4" s="69">
        <f>IF(RES_hh_emih!O4=0,0,RES_hh_emih!O4/RES_summary!O$19)</f>
        <v>5.5529130054048288</v>
      </c>
      <c r="P4" s="69">
        <f>IF(RES_hh_emih!P4=0,0,RES_hh_emih!P4/RES_summary!P$19)</f>
        <v>5.5447541550151449</v>
      </c>
      <c r="Q4" s="69">
        <f>IF(RES_hh_emih!Q4=0,0,RES_hh_emih!Q4/RES_summary!Q$19)</f>
        <v>5.3392704291173079</v>
      </c>
      <c r="R4" s="69">
        <f>IF(RES_hh_emih!R4=0,0,RES_hh_emih!R4/RES_summary!R$19)</f>
        <v>5.6596093346608694</v>
      </c>
      <c r="S4" s="69">
        <f>IF(RES_hh_emih!S4=0,0,RES_hh_emih!S4/RES_summary!S$19)</f>
        <v>5.776779847187389</v>
      </c>
      <c r="T4" s="69">
        <f>IF(RES_hh_emih!T4=0,0,RES_hh_emih!T4/RES_summary!T$19)</f>
        <v>5.8535760316571022</v>
      </c>
      <c r="U4" s="69">
        <f>IF(RES_hh_emih!U4=0,0,RES_hh_emih!U4/RES_summary!U$19)</f>
        <v>5.4019028495463184</v>
      </c>
      <c r="V4" s="69">
        <f>IF(RES_hh_emih!V4=0,0,RES_hh_emih!V4/RES_summary!V$19)</f>
        <v>5.1447515189168804</v>
      </c>
      <c r="W4" s="69">
        <f>IF(RES_hh_emih!W4=0,0,RES_hh_emih!W4/RES_summary!W$19)</f>
        <v>5.2576197723833609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39.314089865824201</v>
      </c>
      <c r="C5" s="72">
        <f>IF(RES_hh_emih!C5=0,0,RES_hh_emih!C5/RES_summary!C$19)</f>
        <v>104.80434804333879</v>
      </c>
      <c r="D5" s="72">
        <f>IF(RES_hh_emih!D5=0,0,RES_hh_emih!D5/RES_summary!D$19)</f>
        <v>68.091399967410908</v>
      </c>
      <c r="E5" s="72">
        <f>IF(RES_hh_emih!E5=0,0,RES_hh_emih!E5/RES_summary!E$19)</f>
        <v>68.023660752595006</v>
      </c>
      <c r="F5" s="72">
        <f>IF(RES_hh_emih!F5=0,0,RES_hh_emih!F5/RES_summary!F$19)</f>
        <v>69.262167510109151</v>
      </c>
      <c r="G5" s="72">
        <f>IF(RES_hh_emih!G5=0,0,RES_hh_emih!G5/RES_summary!G$19)</f>
        <v>83.844259060770653</v>
      </c>
      <c r="H5" s="72">
        <f>IF(RES_hh_emih!H5=0,0,RES_hh_emih!H5/RES_summary!H$19)</f>
        <v>73.588833920425571</v>
      </c>
      <c r="I5" s="72">
        <f>IF(RES_hh_emih!I5=0,0,RES_hh_emih!I5/RES_summary!I$19)</f>
        <v>74.279740166962995</v>
      </c>
      <c r="J5" s="72">
        <f>IF(RES_hh_emih!J5=0,0,RES_hh_emih!J5/RES_summary!J$19)</f>
        <v>72.213898892331116</v>
      </c>
      <c r="K5" s="72">
        <f>IF(RES_hh_emih!K5=0,0,RES_hh_emih!K5/RES_summary!K$19)</f>
        <v>72.760082986096577</v>
      </c>
      <c r="L5" s="72">
        <f>IF(RES_hh_emih!L5=0,0,RES_hh_emih!L5/RES_summary!L$19)</f>
        <v>96.840607677671244</v>
      </c>
      <c r="M5" s="72">
        <f>IF(RES_hh_emih!M5=0,0,RES_hh_emih!M5/RES_summary!M$19)</f>
        <v>92.222658602045144</v>
      </c>
      <c r="N5" s="72">
        <f>IF(RES_hh_emih!N5=0,0,RES_hh_emih!N5/RES_summary!N$19)</f>
        <v>57.005461820430497</v>
      </c>
      <c r="O5" s="72">
        <f>IF(RES_hh_emih!O5=0,0,RES_hh_emih!O5/RES_summary!O$19)</f>
        <v>61.243078900826909</v>
      </c>
      <c r="P5" s="72">
        <f>IF(RES_hh_emih!P5=0,0,RES_hh_emih!P5/RES_summary!P$19)</f>
        <v>65.961014511839579</v>
      </c>
      <c r="Q5" s="72">
        <f>IF(RES_hh_emih!Q5=0,0,RES_hh_emih!Q5/RES_summary!Q$19)</f>
        <v>62.239965283655145</v>
      </c>
      <c r="R5" s="72">
        <f>IF(RES_hh_emih!R5=0,0,RES_hh_emih!R5/RES_summary!R$19)</f>
        <v>66.508536425489439</v>
      </c>
      <c r="S5" s="72">
        <f>IF(RES_hh_emih!S5=0,0,RES_hh_emih!S5/RES_summary!S$19)</f>
        <v>67.555191164787985</v>
      </c>
      <c r="T5" s="72">
        <f>IF(RES_hh_emih!T5=0,0,RES_hh_emih!T5/RES_summary!T$19)</f>
        <v>62.462132335708247</v>
      </c>
      <c r="U5" s="72">
        <f>IF(RES_hh_emih!U5=0,0,RES_hh_emih!U5/RES_summary!U$19)</f>
        <v>66.505925131239607</v>
      </c>
      <c r="V5" s="72">
        <f>IF(RES_hh_emih!V5=0,0,RES_hh_emih!V5/RES_summary!V$19)</f>
        <v>38.316747034849698</v>
      </c>
      <c r="W5" s="72">
        <f>IF(RES_hh_emih!W5=0,0,RES_hh_emih!W5/RES_summary!W$19)</f>
        <v>63.419606380077241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57.221954898042476</v>
      </c>
      <c r="C6" s="72">
        <f>IF(RES_hh_emih!C6=0,0,RES_hh_emih!C6/RES_summary!C$19)</f>
        <v>58.400392366483189</v>
      </c>
      <c r="D6" s="72">
        <f>IF(RES_hh_emih!D6=0,0,RES_hh_emih!D6/RES_summary!D$19)</f>
        <v>52.861656054507911</v>
      </c>
      <c r="E6" s="72">
        <f>IF(RES_hh_emih!E6=0,0,RES_hh_emih!E6/RES_summary!E$19)</f>
        <v>56.248932408093175</v>
      </c>
      <c r="F6" s="72">
        <f>IF(RES_hh_emih!F6=0,0,RES_hh_emih!F6/RES_summary!F$19)</f>
        <v>55.597194358369585</v>
      </c>
      <c r="G6" s="72">
        <f>IF(RES_hh_emih!G6=0,0,RES_hh_emih!G6/RES_summary!G$19)</f>
        <v>61.688928299541097</v>
      </c>
      <c r="H6" s="72">
        <f>IF(RES_hh_emih!H6=0,0,RES_hh_emih!H6/RES_summary!H$19)</f>
        <v>64.040333542655958</v>
      </c>
      <c r="I6" s="72">
        <f>IF(RES_hh_emih!I6=0,0,RES_hh_emih!I6/RES_summary!I$19)</f>
        <v>56.36523531395089</v>
      </c>
      <c r="J6" s="72">
        <f>IF(RES_hh_emih!J6=0,0,RES_hh_emih!J6/RES_summary!J$19)</f>
        <v>59.24733527776727</v>
      </c>
      <c r="K6" s="72">
        <f>IF(RES_hh_emih!K6=0,0,RES_hh_emih!K6/RES_summary!K$19)</f>
        <v>57.988653994229985</v>
      </c>
      <c r="L6" s="72">
        <f>IF(RES_hh_emih!L6=0,0,RES_hh_emih!L6/RES_summary!L$19)</f>
        <v>50.628012749297412</v>
      </c>
      <c r="M6" s="72">
        <f>IF(RES_hh_emih!M6=0,0,RES_hh_emih!M6/RES_summary!M$19)</f>
        <v>51.248876588436389</v>
      </c>
      <c r="N6" s="72">
        <f>IF(RES_hh_emih!N6=0,0,RES_hh_emih!N6/RES_summary!N$19)</f>
        <v>49.988191092272906</v>
      </c>
      <c r="O6" s="72">
        <f>IF(RES_hh_emih!O6=0,0,RES_hh_emih!O6/RES_summary!O$19)</f>
        <v>48.890052493576057</v>
      </c>
      <c r="P6" s="72">
        <f>IF(RES_hh_emih!P6=0,0,RES_hh_emih!P6/RES_summary!P$19)</f>
        <v>53.390273580355228</v>
      </c>
      <c r="Q6" s="72">
        <f>IF(RES_hh_emih!Q6=0,0,RES_hh_emih!Q6/RES_summary!Q$19)</f>
        <v>41.062255355811558</v>
      </c>
      <c r="R6" s="72">
        <f>IF(RES_hh_emih!R6=0,0,RES_hh_emih!R6/RES_summary!R$19)</f>
        <v>41.675854383247746</v>
      </c>
      <c r="S6" s="72">
        <f>IF(RES_hh_emih!S6=0,0,RES_hh_emih!S6/RES_summary!S$19)</f>
        <v>45.4726191333693</v>
      </c>
      <c r="T6" s="72">
        <f>IF(RES_hh_emih!T6=0,0,RES_hh_emih!T6/RES_summary!T$19)</f>
        <v>41.65679566044669</v>
      </c>
      <c r="U6" s="72">
        <f>IF(RES_hh_emih!U6=0,0,RES_hh_emih!U6/RES_summary!U$19)</f>
        <v>39.151975948848623</v>
      </c>
      <c r="V6" s="72">
        <f>IF(RES_hh_emih!V6=0,0,RES_hh_emih!V6/RES_summary!V$19)</f>
        <v>40.123669219644547</v>
      </c>
      <c r="W6" s="72">
        <f>IF(RES_hh_emih!W6=0,0,RES_hh_emih!W6/RES_summary!W$19)</f>
        <v>41.076954318724766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65.057167568094243</v>
      </c>
      <c r="C7" s="72">
        <f>IF(RES_hh_emih!C7=0,0,RES_hh_emih!C7/RES_summary!C$19)</f>
        <v>74.996044712473704</v>
      </c>
      <c r="D7" s="72">
        <f>IF(RES_hh_emih!D7=0,0,RES_hh_emih!D7/RES_summary!D$19)</f>
        <v>77.790522445783708</v>
      </c>
      <c r="E7" s="72">
        <f>IF(RES_hh_emih!E7=0,0,RES_hh_emih!E7/RES_summary!E$19)</f>
        <v>68.841008293707276</v>
      </c>
      <c r="F7" s="72">
        <f>IF(RES_hh_emih!F7=0,0,RES_hh_emih!F7/RES_summary!F$19)</f>
        <v>65.124579623001637</v>
      </c>
      <c r="G7" s="72">
        <f>IF(RES_hh_emih!G7=0,0,RES_hh_emih!G7/RES_summary!G$19)</f>
        <v>75.059405745054406</v>
      </c>
      <c r="H7" s="72">
        <f>IF(RES_hh_emih!H7=0,0,RES_hh_emih!H7/RES_summary!H$19)</f>
        <v>74.52110969241761</v>
      </c>
      <c r="I7" s="72">
        <f>IF(RES_hh_emih!I7=0,0,RES_hh_emih!I7/RES_summary!I$19)</f>
        <v>58.702561503882343</v>
      </c>
      <c r="J7" s="72">
        <f>IF(RES_hh_emih!J7=0,0,RES_hh_emih!J7/RES_summary!J$19)</f>
        <v>41.000586817541517</v>
      </c>
      <c r="K7" s="72">
        <f>IF(RES_hh_emih!K7=0,0,RES_hh_emih!K7/RES_summary!K$19)</f>
        <v>77.704683561831601</v>
      </c>
      <c r="L7" s="72">
        <f>IF(RES_hh_emih!L7=0,0,RES_hh_emih!L7/RES_summary!L$19)</f>
        <v>70.904813157616431</v>
      </c>
      <c r="M7" s="72">
        <f>IF(RES_hh_emih!M7=0,0,RES_hh_emih!M7/RES_summary!M$19)</f>
        <v>63.14676259074529</v>
      </c>
      <c r="N7" s="72">
        <f>IF(RES_hh_emih!N7=0,0,RES_hh_emih!N7/RES_summary!N$19)</f>
        <v>61.639102801667171</v>
      </c>
      <c r="O7" s="72">
        <f>IF(RES_hh_emih!O7=0,0,RES_hh_emih!O7/RES_summary!O$19)</f>
        <v>58.964312966157827</v>
      </c>
      <c r="P7" s="72">
        <f>IF(RES_hh_emih!P7=0,0,RES_hh_emih!P7/RES_summary!P$19)</f>
        <v>56.961070248665088</v>
      </c>
      <c r="Q7" s="72">
        <f>IF(RES_hh_emih!Q7=0,0,RES_hh_emih!Q7/RES_summary!Q$19)</f>
        <v>51.3736464310754</v>
      </c>
      <c r="R7" s="72">
        <f>IF(RES_hh_emih!R7=0,0,RES_hh_emih!R7/RES_summary!R$19)</f>
        <v>52.111216740213031</v>
      </c>
      <c r="S7" s="72">
        <f>IF(RES_hh_emih!S7=0,0,RES_hh_emih!S7/RES_summary!S$19)</f>
        <v>54.252871320556437</v>
      </c>
      <c r="T7" s="72">
        <f>IF(RES_hh_emih!T7=0,0,RES_hh_emih!T7/RES_summary!T$19)</f>
        <v>55.433918171799256</v>
      </c>
      <c r="U7" s="72">
        <f>IF(RES_hh_emih!U7=0,0,RES_hh_emih!U7/RES_summary!U$19)</f>
        <v>53.259485235871168</v>
      </c>
      <c r="V7" s="72">
        <f>IF(RES_hh_emih!V7=0,0,RES_hh_emih!V7/RES_summary!V$19)</f>
        <v>51.355974542810245</v>
      </c>
      <c r="W7" s="72">
        <f>IF(RES_hh_emih!W7=0,0,RES_hh_emih!W7/RES_summary!W$19)</f>
        <v>50.036071981214114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45.737768974397419</v>
      </c>
      <c r="C8" s="72">
        <f>IF(RES_hh_emih!C8=0,0,RES_hh_emih!C8/RES_summary!C$19)</f>
        <v>50.035011939721009</v>
      </c>
      <c r="D8" s="72">
        <f>IF(RES_hh_emih!D8=0,0,RES_hh_emih!D8/RES_summary!D$19)</f>
        <v>49.409057912761426</v>
      </c>
      <c r="E8" s="72">
        <f>IF(RES_hh_emih!E8=0,0,RES_hh_emih!E8/RES_summary!E$19)</f>
        <v>50.56567881350194</v>
      </c>
      <c r="F8" s="72">
        <f>IF(RES_hh_emih!F8=0,0,RES_hh_emih!F8/RES_summary!F$19)</f>
        <v>49.923572165853251</v>
      </c>
      <c r="G8" s="72">
        <f>IF(RES_hh_emih!G8=0,0,RES_hh_emih!G8/RES_summary!G$19)</f>
        <v>49.307908394505993</v>
      </c>
      <c r="H8" s="72">
        <f>IF(RES_hh_emih!H8=0,0,RES_hh_emih!H8/RES_summary!H$19)</f>
        <v>47.786228861995255</v>
      </c>
      <c r="I8" s="72">
        <f>IF(RES_hh_emih!I8=0,0,RES_hh_emih!I8/RES_summary!I$19)</f>
        <v>48.784152721384508</v>
      </c>
      <c r="J8" s="72">
        <f>IF(RES_hh_emih!J8=0,0,RES_hh_emih!J8/RES_summary!J$19)</f>
        <v>47.074055579736807</v>
      </c>
      <c r="K8" s="72">
        <f>IF(RES_hh_emih!K8=0,0,RES_hh_emih!K8/RES_summary!K$19)</f>
        <v>42.554843257731811</v>
      </c>
      <c r="L8" s="72">
        <f>IF(RES_hh_emih!L8=0,0,RES_hh_emih!L8/RES_summary!L$19)</f>
        <v>49.667325010627614</v>
      </c>
      <c r="M8" s="72">
        <f>IF(RES_hh_emih!M8=0,0,RES_hh_emih!M8/RES_summary!M$19)</f>
        <v>41.865256194558263</v>
      </c>
      <c r="N8" s="72">
        <f>IF(RES_hh_emih!N8=0,0,RES_hh_emih!N8/RES_summary!N$19)</f>
        <v>41.6020824145657</v>
      </c>
      <c r="O8" s="72">
        <f>IF(RES_hh_emih!O8=0,0,RES_hh_emih!O8/RES_summary!O$19)</f>
        <v>38.965105559377584</v>
      </c>
      <c r="P8" s="72">
        <f>IF(RES_hh_emih!P8=0,0,RES_hh_emih!P8/RES_summary!P$19)</f>
        <v>37.57227808209992</v>
      </c>
      <c r="Q8" s="72">
        <f>IF(RES_hh_emih!Q8=0,0,RES_hh_emih!Q8/RES_summary!Q$19)</f>
        <v>33.839341517361753</v>
      </c>
      <c r="R8" s="72">
        <f>IF(RES_hh_emih!R8=0,0,RES_hh_emih!R8/RES_summary!R$19)</f>
        <v>34.750587801061258</v>
      </c>
      <c r="S8" s="72">
        <f>IF(RES_hh_emih!S8=0,0,RES_hh_emih!S8/RES_summary!S$19)</f>
        <v>35.634858119635631</v>
      </c>
      <c r="T8" s="72">
        <f>IF(RES_hh_emih!T8=0,0,RES_hh_emih!T8/RES_summary!T$19)</f>
        <v>36.791462828791047</v>
      </c>
      <c r="U8" s="72">
        <f>IF(RES_hh_emih!U8=0,0,RES_hh_emih!U8/RES_summary!U$19)</f>
        <v>33.74554907699676</v>
      </c>
      <c r="V8" s="72">
        <f>IF(RES_hh_emih!V8=0,0,RES_hh_emih!V8/RES_summary!V$19)</f>
        <v>32.200592681037236</v>
      </c>
      <c r="W8" s="72">
        <f>IF(RES_hh_emih!W8=0,0,RES_hh_emih!W8/RES_summary!W$19)</f>
        <v>33.949125589087352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0.54868170143576955</v>
      </c>
      <c r="C17" s="69">
        <f>IF(RES_hh_emih!C17=0,0,RES_hh_emih!C17/RES_summary!C$19)</f>
        <v>0.68623681223718602</v>
      </c>
      <c r="D17" s="69">
        <f>IF(RES_hh_emih!D17=0,0,RES_hh_emih!D17/RES_summary!D$19)</f>
        <v>0.66755259054678606</v>
      </c>
      <c r="E17" s="69">
        <f>IF(RES_hh_emih!E17=0,0,RES_hh_emih!E17/RES_summary!E$19)</f>
        <v>0.69021997905458687</v>
      </c>
      <c r="F17" s="69">
        <f>IF(RES_hh_emih!F17=0,0,RES_hh_emih!F17/RES_summary!F$19)</f>
        <v>0.72962049681591334</v>
      </c>
      <c r="G17" s="69">
        <f>IF(RES_hh_emih!G17=0,0,RES_hh_emih!G17/RES_summary!G$19)</f>
        <v>0.83021097659792664</v>
      </c>
      <c r="H17" s="69">
        <f>IF(RES_hh_emih!H17=0,0,RES_hh_emih!H17/RES_summary!H$19)</f>
        <v>0.87403541764379544</v>
      </c>
      <c r="I17" s="69">
        <f>IF(RES_hh_emih!I17=0,0,RES_hh_emih!I17/RES_summary!I$19)</f>
        <v>0.92871821643053698</v>
      </c>
      <c r="J17" s="69">
        <f>IF(RES_hh_emih!J17=0,0,RES_hh_emih!J17/RES_summary!J$19)</f>
        <v>1.0051768777068086</v>
      </c>
      <c r="K17" s="69">
        <f>IF(RES_hh_emih!K17=0,0,RES_hh_emih!K17/RES_summary!K$19)</f>
        <v>1.0170045009927899</v>
      </c>
      <c r="L17" s="69">
        <f>IF(RES_hh_emih!L17=0,0,RES_hh_emih!L17/RES_summary!L$19)</f>
        <v>1.3186496583411627</v>
      </c>
      <c r="M17" s="69">
        <f>IF(RES_hh_emih!M17=0,0,RES_hh_emih!M17/RES_summary!M$19)</f>
        <v>1.202467787627739</v>
      </c>
      <c r="N17" s="69">
        <f>IF(RES_hh_emih!N17=0,0,RES_hh_emih!N17/RES_summary!N$19)</f>
        <v>1.1424561454819255</v>
      </c>
      <c r="O17" s="69">
        <f>IF(RES_hh_emih!O17=0,0,RES_hh_emih!O17/RES_summary!O$19)</f>
        <v>1.1430186707410099</v>
      </c>
      <c r="P17" s="69">
        <f>IF(RES_hh_emih!P17=0,0,RES_hh_emih!P17/RES_summary!P$19)</f>
        <v>1.1030372579249428</v>
      </c>
      <c r="Q17" s="69">
        <f>IF(RES_hh_emih!Q17=0,0,RES_hh_emih!Q17/RES_summary!Q$19)</f>
        <v>1.1587031693820065</v>
      </c>
      <c r="R17" s="69">
        <f>IF(RES_hh_emih!R17=0,0,RES_hh_emih!R17/RES_summary!R$19)</f>
        <v>1.2587589958299574</v>
      </c>
      <c r="S17" s="69">
        <f>IF(RES_hh_emih!S17=0,0,RES_hh_emih!S17/RES_summary!S$19)</f>
        <v>1.1492327774796589</v>
      </c>
      <c r="T17" s="69">
        <f>IF(RES_hh_emih!T17=0,0,RES_hh_emih!T17/RES_summary!T$19)</f>
        <v>1.1740181608632909</v>
      </c>
      <c r="U17" s="69">
        <f>IF(RES_hh_emih!U17=0,0,RES_hh_emih!U17/RES_summary!U$19)</f>
        <v>1.0784721718969978</v>
      </c>
      <c r="V17" s="69">
        <f>IF(RES_hh_emih!V17=0,0,RES_hh_emih!V17/RES_summary!V$19)</f>
        <v>1.1232760150470988</v>
      </c>
      <c r="W17" s="69">
        <f>IF(RES_hh_emih!W17=0,0,RES_hh_emih!W17/RES_summary!W$19)</f>
        <v>1.1439650127744754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7.6456981071372176</v>
      </c>
      <c r="C18" s="72">
        <f>IF(RES_hh_emih!C18=0,0,RES_hh_emih!C18/RES_summary!C$19)</f>
        <v>17.677028815096701</v>
      </c>
      <c r="D18" s="72">
        <f>IF(RES_hh_emih!D18=0,0,RES_hh_emih!D18/RES_summary!D$19)</f>
        <v>11.86561127194998</v>
      </c>
      <c r="E18" s="72">
        <f>IF(RES_hh_emih!E18=0,0,RES_hh_emih!E18/RES_summary!E$19)</f>
        <v>11.424536645926224</v>
      </c>
      <c r="F18" s="72">
        <f>IF(RES_hh_emih!F18=0,0,RES_hh_emih!F18/RES_summary!F$19)</f>
        <v>12.030944538674747</v>
      </c>
      <c r="G18" s="72">
        <f>IF(RES_hh_emih!G18=0,0,RES_hh_emih!G18/RES_summary!G$19)</f>
        <v>14.465244508818582</v>
      </c>
      <c r="H18" s="72">
        <f>IF(RES_hh_emih!H18=0,0,RES_hh_emih!H18/RES_summary!H$19)</f>
        <v>12.959266034293227</v>
      </c>
      <c r="I18" s="72">
        <f>IF(RES_hh_emih!I18=0,0,RES_hh_emih!I18/RES_summary!I$19)</f>
        <v>13.602751267321974</v>
      </c>
      <c r="J18" s="72">
        <f>IF(RES_hh_emih!J18=0,0,RES_hh_emih!J18/RES_summary!J$19)</f>
        <v>13.833844869429566</v>
      </c>
      <c r="K18" s="72">
        <f>IF(RES_hh_emih!K18=0,0,RES_hh_emih!K18/RES_summary!K$19)</f>
        <v>13.266981781693824</v>
      </c>
      <c r="L18" s="72">
        <f>IF(RES_hh_emih!L18=0,0,RES_hh_emih!L18/RES_summary!L$19)</f>
        <v>18.57510393056311</v>
      </c>
      <c r="M18" s="72">
        <f>IF(RES_hh_emih!M18=0,0,RES_hh_emih!M18/RES_summary!M$19)</f>
        <v>14.853114492247226</v>
      </c>
      <c r="N18" s="72">
        <f>IF(RES_hh_emih!N18=0,0,RES_hh_emih!N18/RES_summary!N$19)</f>
        <v>11.942655426119984</v>
      </c>
      <c r="O18" s="72">
        <f>IF(RES_hh_emih!O18=0,0,RES_hh_emih!O18/RES_summary!O$19)</f>
        <v>13.40794888045232</v>
      </c>
      <c r="P18" s="72">
        <f>IF(RES_hh_emih!P18=0,0,RES_hh_emih!P18/RES_summary!P$19)</f>
        <v>13.552720556715204</v>
      </c>
      <c r="Q18" s="72">
        <f>IF(RES_hh_emih!Q18=0,0,RES_hh_emih!Q18/RES_summary!Q$19)</f>
        <v>13.976762479765329</v>
      </c>
      <c r="R18" s="72">
        <f>IF(RES_hh_emih!R18=0,0,RES_hh_emih!R18/RES_summary!R$19)</f>
        <v>16.023764878969139</v>
      </c>
      <c r="S18" s="72">
        <f>IF(RES_hh_emih!S18=0,0,RES_hh_emih!S18/RES_summary!S$19)</f>
        <v>13.053143158793713</v>
      </c>
      <c r="T18" s="72">
        <f>IF(RES_hh_emih!T18=0,0,RES_hh_emih!T18/RES_summary!T$19)</f>
        <v>12.467445993866294</v>
      </c>
      <c r="U18" s="72">
        <f>IF(RES_hh_emih!U18=0,0,RES_hh_emih!U18/RES_summary!U$19)</f>
        <v>12.785978967233138</v>
      </c>
      <c r="V18" s="72">
        <f>IF(RES_hh_emih!V18=0,0,RES_hh_emih!V18/RES_summary!V$19)</f>
        <v>8.2780131704660587</v>
      </c>
      <c r="W18" s="72">
        <f>IF(RES_hh_emih!W18=0,0,RES_hh_emih!W18/RES_summary!W$19)</f>
        <v>12.711434333334878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9.5023621435131176</v>
      </c>
      <c r="C19" s="72">
        <f>IF(RES_hh_emih!C19=0,0,RES_hh_emih!C19/RES_summary!C$19)</f>
        <v>8.2459235899255408</v>
      </c>
      <c r="D19" s="72">
        <f>IF(RES_hh_emih!D19=0,0,RES_hh_emih!D19/RES_summary!D$19)</f>
        <v>8.2777119720146732</v>
      </c>
      <c r="E19" s="72">
        <f>IF(RES_hh_emih!E19=0,0,RES_hh_emih!E19/RES_summary!E$19)</f>
        <v>8.7506155654672</v>
      </c>
      <c r="F19" s="72">
        <f>IF(RES_hh_emih!F19=0,0,RES_hh_emih!F19/RES_summary!F$19)</f>
        <v>8.6727052932918909</v>
      </c>
      <c r="G19" s="72">
        <f>IF(RES_hh_emih!G19=0,0,RES_hh_emih!G19/RES_summary!G$19)</f>
        <v>9.3425389124107259</v>
      </c>
      <c r="H19" s="72">
        <f>IF(RES_hh_emih!H19=0,0,RES_hh_emih!H19/RES_summary!H$19)</f>
        <v>9.8714950401114674</v>
      </c>
      <c r="I19" s="72">
        <f>IF(RES_hh_emih!I19=0,0,RES_hh_emih!I19/RES_summary!I$19)</f>
        <v>9.3229358542172189</v>
      </c>
      <c r="J19" s="72">
        <f>IF(RES_hh_emih!J19=0,0,RES_hh_emih!J19/RES_summary!J$19)</f>
        <v>10.269186201896661</v>
      </c>
      <c r="K19" s="72">
        <f>IF(RES_hh_emih!K19=0,0,RES_hh_emih!K19/RES_summary!K$19)</f>
        <v>10.01941078491949</v>
      </c>
      <c r="L19" s="72">
        <f>IF(RES_hh_emih!L19=0,0,RES_hh_emih!L19/RES_summary!L$19)</f>
        <v>7.9028815317927927</v>
      </c>
      <c r="M19" s="72">
        <f>IF(RES_hh_emih!M19=0,0,RES_hh_emih!M19/RES_summary!M$19)</f>
        <v>9.9108485192745679</v>
      </c>
      <c r="N19" s="72">
        <f>IF(RES_hh_emih!N19=0,0,RES_hh_emih!N19/RES_summary!N$19)</f>
        <v>9.8804625072440828</v>
      </c>
      <c r="O19" s="72">
        <f>IF(RES_hh_emih!O19=0,0,RES_hh_emih!O19/RES_summary!O$19)</f>
        <v>9.5160583785748898</v>
      </c>
      <c r="P19" s="72">
        <f>IF(RES_hh_emih!P19=0,0,RES_hh_emih!P19/RES_summary!P$19)</f>
        <v>10.105295905543841</v>
      </c>
      <c r="Q19" s="72">
        <f>IF(RES_hh_emih!Q19=0,0,RES_hh_emih!Q19/RES_summary!Q$19)</f>
        <v>8.1933316554917859</v>
      </c>
      <c r="R19" s="72">
        <f>IF(RES_hh_emih!R19=0,0,RES_hh_emih!R19/RES_summary!R$19)</f>
        <v>8.5018806719023718</v>
      </c>
      <c r="S19" s="72">
        <f>IF(RES_hh_emih!S19=0,0,RES_hh_emih!S19/RES_summary!S$19)</f>
        <v>8.8164340963666223</v>
      </c>
      <c r="T19" s="72">
        <f>IF(RES_hh_emih!T19=0,0,RES_hh_emih!T19/RES_summary!T$19)</f>
        <v>7.7332384520685444</v>
      </c>
      <c r="U19" s="72">
        <f>IF(RES_hh_emih!U19=0,0,RES_hh_emih!U19/RES_summary!U$19)</f>
        <v>7.1393083930244918</v>
      </c>
      <c r="V19" s="72">
        <f>IF(RES_hh_emih!V19=0,0,RES_hh_emih!V19/RES_summary!V$19)</f>
        <v>7.4389662668626126</v>
      </c>
      <c r="W19" s="72">
        <f>IF(RES_hh_emih!W19=0,0,RES_hh_emih!W19/RES_summary!W$19)</f>
        <v>7.6538492496616852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10.794222772633384</v>
      </c>
      <c r="C20" s="72">
        <f>IF(RES_hh_emih!C20=0,0,RES_hh_emih!C20/RES_summary!C$19)</f>
        <v>11.368127130809256</v>
      </c>
      <c r="D20" s="72">
        <f>IF(RES_hh_emih!D20=0,0,RES_hh_emih!D20/RES_summary!D$19)</f>
        <v>12.080508881496723</v>
      </c>
      <c r="E20" s="72">
        <f>IF(RES_hh_emih!E20=0,0,RES_hh_emih!E20/RES_summary!E$19)</f>
        <v>10.34446075114103</v>
      </c>
      <c r="F20" s="72">
        <f>IF(RES_hh_emih!F20=0,0,RES_hh_emih!F20/RES_summary!F$19)</f>
        <v>9.713657173460053</v>
      </c>
      <c r="G20" s="72">
        <f>IF(RES_hh_emih!G20=0,0,RES_hh_emih!G20/RES_summary!G$19)</f>
        <v>11.838626163761834</v>
      </c>
      <c r="H20" s="72">
        <f>IF(RES_hh_emih!H20=0,0,RES_hh_emih!H20/RES_summary!H$19)</f>
        <v>12.337750901636998</v>
      </c>
      <c r="I20" s="72">
        <f>IF(RES_hh_emih!I20=0,0,RES_hh_emih!I20/RES_summary!I$19)</f>
        <v>10.050388930988937</v>
      </c>
      <c r="J20" s="72">
        <f>IF(RES_hh_emih!J20=0,0,RES_hh_emih!J20/RES_summary!J$19)</f>
        <v>8.4071704704124137</v>
      </c>
      <c r="K20" s="72">
        <f>IF(RES_hh_emih!K20=0,0,RES_hh_emih!K20/RES_summary!K$19)</f>
        <v>14.010640177713814</v>
      </c>
      <c r="L20" s="72">
        <f>IF(RES_hh_emih!L20=0,0,RES_hh_emih!L20/RES_summary!L$19)</f>
        <v>14.922736311656355</v>
      </c>
      <c r="M20" s="72">
        <f>IF(RES_hh_emih!M20=0,0,RES_hh_emih!M20/RES_summary!M$19)</f>
        <v>13.280899222870099</v>
      </c>
      <c r="N20" s="72">
        <f>IF(RES_hh_emih!N20=0,0,RES_hh_emih!N20/RES_summary!N$19)</f>
        <v>12.845928148013424</v>
      </c>
      <c r="O20" s="72">
        <f>IF(RES_hh_emih!O20=0,0,RES_hh_emih!O20/RES_summary!O$19)</f>
        <v>12.856572046631877</v>
      </c>
      <c r="P20" s="72">
        <f>IF(RES_hh_emih!P20=0,0,RES_hh_emih!P20/RES_summary!P$19)</f>
        <v>12.003807760415356</v>
      </c>
      <c r="Q20" s="72">
        <f>IF(RES_hh_emih!Q20=0,0,RES_hh_emih!Q20/RES_summary!Q$19)</f>
        <v>11.891610617699646</v>
      </c>
      <c r="R20" s="72">
        <f>IF(RES_hh_emih!R20=0,0,RES_hh_emih!R20/RES_summary!R$19)</f>
        <v>12.289967691860102</v>
      </c>
      <c r="S20" s="72">
        <f>IF(RES_hh_emih!S20=0,0,RES_hh_emih!S20/RES_summary!S$19)</f>
        <v>11.409032060434852</v>
      </c>
      <c r="T20" s="72">
        <f>IF(RES_hh_emih!T20=0,0,RES_hh_emih!T20/RES_summary!T$19)</f>
        <v>11.566306865032541</v>
      </c>
      <c r="U20" s="72">
        <f>IF(RES_hh_emih!U20=0,0,RES_hh_emih!U20/RES_summary!U$19)</f>
        <v>11.231228985915358</v>
      </c>
      <c r="V20" s="72">
        <f>IF(RES_hh_emih!V20=0,0,RES_hh_emih!V20/RES_summary!V$19)</f>
        <v>11.687280315602049</v>
      </c>
      <c r="W20" s="72">
        <f>IF(RES_hh_emih!W20=0,0,RES_hh_emih!W20/RES_summary!W$19)</f>
        <v>11.182684954729647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8.2277613070288478</v>
      </c>
      <c r="C21" s="72">
        <f>IF(RES_hh_emih!C21=0,0,RES_hh_emih!C21/RES_summary!C$19)</f>
        <v>8.208849587092061</v>
      </c>
      <c r="D21" s="72">
        <f>IF(RES_hh_emih!D21=0,0,RES_hh_emih!D21/RES_summary!D$19)</f>
        <v>8.3526220138251475</v>
      </c>
      <c r="E21" s="72">
        <f>IF(RES_hh_emih!E21=0,0,RES_hh_emih!E21/RES_summary!E$19)</f>
        <v>8.3017228542037191</v>
      </c>
      <c r="F21" s="72">
        <f>IF(RES_hh_emih!F21=0,0,RES_hh_emih!F21/RES_summary!F$19)</f>
        <v>8.0945003873177406</v>
      </c>
      <c r="G21" s="72">
        <f>IF(RES_hh_emih!G21=0,0,RES_hh_emih!G21/RES_summary!G$19)</f>
        <v>8.3533237446146522</v>
      </c>
      <c r="H21" s="72">
        <f>IF(RES_hh_emih!H21=0,0,RES_hh_emih!H21/RES_summary!H$19)</f>
        <v>8.4148165177316869</v>
      </c>
      <c r="I21" s="72">
        <f>IF(RES_hh_emih!I21=0,0,RES_hh_emih!I21/RES_summary!I$19)</f>
        <v>8.7528735505657167</v>
      </c>
      <c r="J21" s="72">
        <f>IF(RES_hh_emih!J21=0,0,RES_hh_emih!J21/RES_summary!J$19)</f>
        <v>9.4564732204081601</v>
      </c>
      <c r="K21" s="72">
        <f>IF(RES_hh_emih!K21=0,0,RES_hh_emih!K21/RES_summary!K$19)</f>
        <v>8.0064090425716525</v>
      </c>
      <c r="L21" s="72">
        <f>IF(RES_hh_emih!L21=0,0,RES_hh_emih!L21/RES_summary!L$19)</f>
        <v>9.8190233551717956</v>
      </c>
      <c r="M21" s="72">
        <f>IF(RES_hh_emih!M21=0,0,RES_hh_emih!M21/RES_summary!M$19)</f>
        <v>9.009062686247896</v>
      </c>
      <c r="N21" s="72">
        <f>IF(RES_hh_emih!N21=0,0,RES_hh_emih!N21/RES_summary!N$19)</f>
        <v>8.9123120107377467</v>
      </c>
      <c r="O21" s="72">
        <f>IF(RES_hh_emih!O21=0,0,RES_hh_emih!O21/RES_summary!O$19)</f>
        <v>8.6389224881614943</v>
      </c>
      <c r="P21" s="72">
        <f>IF(RES_hh_emih!P21=0,0,RES_hh_emih!P21/RES_summary!P$19)</f>
        <v>8.0404651675892005</v>
      </c>
      <c r="Q21" s="72">
        <f>IF(RES_hh_emih!Q21=0,0,RES_hh_emih!Q21/RES_summary!Q$19)</f>
        <v>7.9380321325697798</v>
      </c>
      <c r="R21" s="72">
        <f>IF(RES_hh_emih!R21=0,0,RES_hh_emih!R21/RES_summary!R$19)</f>
        <v>8.2835415811776958</v>
      </c>
      <c r="S21" s="72">
        <f>IF(RES_hh_emih!S21=0,0,RES_hh_emih!S21/RES_summary!S$19)</f>
        <v>7.5593717916677141</v>
      </c>
      <c r="T21" s="72">
        <f>IF(RES_hh_emih!T21=0,0,RES_hh_emih!T21/RES_summary!T$19)</f>
        <v>7.7411737210861578</v>
      </c>
      <c r="U21" s="72">
        <f>IF(RES_hh_emih!U21=0,0,RES_hh_emih!U21/RES_summary!U$19)</f>
        <v>7.0345119995686796</v>
      </c>
      <c r="V21" s="72">
        <f>IF(RES_hh_emih!V21=0,0,RES_hh_emih!V21/RES_summary!V$19)</f>
        <v>7.2506311857985599</v>
      </c>
      <c r="W21" s="72">
        <f>IF(RES_hh_emih!W21=0,0,RES_hh_emih!W21/RES_summary!W$19)</f>
        <v>7.6243827334748371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1.2440861223224622</v>
      </c>
      <c r="C27" s="69">
        <f>IF(RES_hh_emih!C27=0,0,RES_hh_emih!C27/RES_summary!C$19)</f>
        <v>1.2036688279203529</v>
      </c>
      <c r="D27" s="69">
        <f>IF(RES_hh_emih!D27=0,0,RES_hh_emih!D27/RES_summary!D$19)</f>
        <v>1.2419682270950572</v>
      </c>
      <c r="E27" s="69">
        <f>IF(RES_hh_emih!E27=0,0,RES_hh_emih!E27/RES_summary!E$19)</f>
        <v>1.2445620816757073</v>
      </c>
      <c r="F27" s="69">
        <f>IF(RES_hh_emih!F27=0,0,RES_hh_emih!F27/RES_summary!F$19)</f>
        <v>1.3136137719983809</v>
      </c>
      <c r="G27" s="69">
        <f>IF(RES_hh_emih!G27=0,0,RES_hh_emih!G27/RES_summary!G$19)</f>
        <v>1.3494789547483004</v>
      </c>
      <c r="H27" s="69">
        <f>IF(RES_hh_emih!H27=0,0,RES_hh_emih!H27/RES_summary!H$19)</f>
        <v>1.3816684710611922</v>
      </c>
      <c r="I27" s="69">
        <f>IF(RES_hh_emih!I27=0,0,RES_hh_emih!I27/RES_summary!I$19)</f>
        <v>1.217416267603449</v>
      </c>
      <c r="J27" s="69">
        <f>IF(RES_hh_emih!J27=0,0,RES_hh_emih!J27/RES_summary!J$19)</f>
        <v>1.1812500069904894</v>
      </c>
      <c r="K27" s="69">
        <f>IF(RES_hh_emih!K27=0,0,RES_hh_emih!K27/RES_summary!K$19)</f>
        <v>1.0480065066443709</v>
      </c>
      <c r="L27" s="69">
        <f>IF(RES_hh_emih!L27=0,0,RES_hh_emih!L27/RES_summary!L$19)</f>
        <v>1.1586973200229218</v>
      </c>
      <c r="M27" s="69">
        <f>IF(RES_hh_emih!M27=0,0,RES_hh_emih!M27/RES_summary!M$19)</f>
        <v>1.1149612535980686</v>
      </c>
      <c r="N27" s="69">
        <f>IF(RES_hh_emih!N27=0,0,RES_hh_emih!N27/RES_summary!N$19)</f>
        <v>1.1115140652272677</v>
      </c>
      <c r="O27" s="69">
        <f>IF(RES_hh_emih!O27=0,0,RES_hh_emih!O27/RES_summary!O$19)</f>
        <v>1.1103076145779527</v>
      </c>
      <c r="P27" s="69">
        <f>IF(RES_hh_emih!P27=0,0,RES_hh_emih!P27/RES_summary!P$19)</f>
        <v>1.1972678850981504</v>
      </c>
      <c r="Q27" s="69">
        <f>IF(RES_hh_emih!Q27=0,0,RES_hh_emih!Q27/RES_summary!Q$19)</f>
        <v>0.98602502055609964</v>
      </c>
      <c r="R27" s="69">
        <f>IF(RES_hh_emih!R27=0,0,RES_hh_emih!R27/RES_summary!R$19)</f>
        <v>1.0002413493066302</v>
      </c>
      <c r="S27" s="69">
        <f>IF(RES_hh_emih!S27=0,0,RES_hh_emih!S27/RES_summary!S$19)</f>
        <v>0.98846853589557238</v>
      </c>
      <c r="T27" s="69">
        <f>IF(RES_hh_emih!T27=0,0,RES_hh_emih!T27/RES_summary!T$19)</f>
        <v>0.87351412527459904</v>
      </c>
      <c r="U27" s="69">
        <f>IF(RES_hh_emih!U27=0,0,RES_hh_emih!U27/RES_summary!U$19)</f>
        <v>0.78816148646211914</v>
      </c>
      <c r="V27" s="69">
        <f>IF(RES_hh_emih!V27=0,0,RES_hh_emih!V27/RES_summary!V$19)</f>
        <v>0.84731099882714001</v>
      </c>
      <c r="W27" s="69">
        <f>IF(RES_hh_emih!W27=0,0,RES_hh_emih!W27/RES_summary!W$19)</f>
        <v>0.87055986872960545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2.3203859787620749</v>
      </c>
      <c r="C28" s="72">
        <f>IF(RES_hh_emih!C28=0,0,RES_hh_emih!C28/RES_summary!C$19)</f>
        <v>5.7811370262095307</v>
      </c>
      <c r="D28" s="72">
        <f>IF(RES_hh_emih!D28=0,0,RES_hh_emih!D28/RES_summary!D$19)</f>
        <v>4.3619016392356071</v>
      </c>
      <c r="E28" s="72">
        <f>IF(RES_hh_emih!E28=0,0,RES_hh_emih!E28/RES_summary!E$19)</f>
        <v>4.084025402430207</v>
      </c>
      <c r="F28" s="72">
        <f>IF(RES_hh_emih!F28=0,0,RES_hh_emih!F28/RES_summary!F$19)</f>
        <v>4.6277954147297597</v>
      </c>
      <c r="G28" s="72">
        <f>IF(RES_hh_emih!G28=0,0,RES_hh_emih!G28/RES_summary!G$19)</f>
        <v>5.4129977835996268</v>
      </c>
      <c r="H28" s="72">
        <f>IF(RES_hh_emih!H28=0,0,RES_hh_emih!H28/RES_summary!H$19)</f>
        <v>4.8722629674376599</v>
      </c>
      <c r="I28" s="72">
        <f>IF(RES_hh_emih!I28=0,0,RES_hh_emih!I28/RES_summary!I$19)</f>
        <v>5.093306502325941</v>
      </c>
      <c r="J28" s="72">
        <f>IF(RES_hh_emih!J28=0,0,RES_hh_emih!J28/RES_summary!J$19)</f>
        <v>4.9204118526771943</v>
      </c>
      <c r="K28" s="72">
        <f>IF(RES_hh_emih!K28=0,0,RES_hh_emih!K28/RES_summary!K$19)</f>
        <v>5.0753800657531158</v>
      </c>
      <c r="L28" s="72">
        <f>IF(RES_hh_emih!L28=0,0,RES_hh_emih!L28/RES_summary!L$19)</f>
        <v>8.1926977350677745</v>
      </c>
      <c r="M28" s="72">
        <f>IF(RES_hh_emih!M28=0,0,RES_hh_emih!M28/RES_summary!M$19)</f>
        <v>7.455615118506782</v>
      </c>
      <c r="N28" s="72">
        <f>IF(RES_hh_emih!N28=0,0,RES_hh_emih!N28/RES_summary!N$19)</f>
        <v>4.8567419524530182</v>
      </c>
      <c r="O28" s="72">
        <f>IF(RES_hh_emih!O28=0,0,RES_hh_emih!O28/RES_summary!O$19)</f>
        <v>4.428365676382116</v>
      </c>
      <c r="P28" s="72">
        <f>IF(RES_hh_emih!P28=0,0,RES_hh_emih!P28/RES_summary!P$19)</f>
        <v>4.8136536457602048</v>
      </c>
      <c r="Q28" s="72">
        <f>IF(RES_hh_emih!Q28=0,0,RES_hh_emih!Q28/RES_summary!Q$19)</f>
        <v>4.8810870992306903</v>
      </c>
      <c r="R28" s="72">
        <f>IF(RES_hh_emih!R28=0,0,RES_hh_emih!R28/RES_summary!R$19)</f>
        <v>5.1052928039031311</v>
      </c>
      <c r="S28" s="72">
        <f>IF(RES_hh_emih!S28=0,0,RES_hh_emih!S28/RES_summary!S$19)</f>
        <v>4.4883455508447625</v>
      </c>
      <c r="T28" s="72">
        <f>IF(RES_hh_emih!T28=0,0,RES_hh_emih!T28/RES_summary!T$19)</f>
        <v>4.0636185141078878</v>
      </c>
      <c r="U28" s="72">
        <f>IF(RES_hh_emih!U28=0,0,RES_hh_emih!U28/RES_summary!U$19)</f>
        <v>3.9812272042362578</v>
      </c>
      <c r="V28" s="72">
        <f>IF(RES_hh_emih!V28=0,0,RES_hh_emih!V28/RES_summary!V$19)</f>
        <v>3.3109689915092795</v>
      </c>
      <c r="W28" s="72">
        <f>IF(RES_hh_emih!W28=0,0,RES_hh_emih!W28/RES_summary!W$19)</f>
        <v>4.0815966278531883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2.6820431805826752</v>
      </c>
      <c r="C29" s="72">
        <f>IF(RES_hh_emih!C29=0,0,RES_hh_emih!C29/RES_summary!C$19)</f>
        <v>2.6728989121251563</v>
      </c>
      <c r="D29" s="72">
        <f>IF(RES_hh_emih!D29=0,0,RES_hh_emih!D29/RES_summary!D$19)</f>
        <v>2.8886111795447182</v>
      </c>
      <c r="E29" s="72">
        <f>IF(RES_hh_emih!E29=0,0,RES_hh_emih!E29/RES_summary!E$19)</f>
        <v>3.0180705245504331</v>
      </c>
      <c r="F29" s="72">
        <f>IF(RES_hh_emih!F29=0,0,RES_hh_emih!F29/RES_summary!F$19)</f>
        <v>3.2420263313164512</v>
      </c>
      <c r="G29" s="72">
        <f>IF(RES_hh_emih!G29=0,0,RES_hh_emih!G29/RES_summary!G$19)</f>
        <v>3.3763189150618547</v>
      </c>
      <c r="H29" s="72">
        <f>IF(RES_hh_emih!H29=0,0,RES_hh_emih!H29/RES_summary!H$19)</f>
        <v>3.5030543027336498</v>
      </c>
      <c r="I29" s="72">
        <f>IF(RES_hh_emih!I29=0,0,RES_hh_emih!I29/RES_summary!I$19)</f>
        <v>3.2108633739589099</v>
      </c>
      <c r="J29" s="72">
        <f>IF(RES_hh_emih!J29=0,0,RES_hh_emih!J29/RES_summary!J$19)</f>
        <v>3.3195857760711607</v>
      </c>
      <c r="K29" s="72">
        <f>IF(RES_hh_emih!K29=0,0,RES_hh_emih!K29/RES_summary!K$19)</f>
        <v>3.0758997047973851</v>
      </c>
      <c r="L29" s="72">
        <f>IF(RES_hh_emih!L29=0,0,RES_hh_emih!L29/RES_summary!L$19)</f>
        <v>3.081754593106921</v>
      </c>
      <c r="M29" s="72">
        <f>IF(RES_hh_emih!M29=0,0,RES_hh_emih!M29/RES_summary!M$19)</f>
        <v>3.1919084729065883</v>
      </c>
      <c r="N29" s="72">
        <f>IF(RES_hh_emih!N29=0,0,RES_hh_emih!N29/RES_summary!N$19)</f>
        <v>3.1999075239416022</v>
      </c>
      <c r="O29" s="72">
        <f>IF(RES_hh_emih!O29=0,0,RES_hh_emih!O29/RES_summary!O$19)</f>
        <v>3.1109427585615106</v>
      </c>
      <c r="P29" s="72">
        <f>IF(RES_hh_emih!P29=0,0,RES_hh_emih!P29/RES_summary!P$19)</f>
        <v>3.3573084095265764</v>
      </c>
      <c r="Q29" s="72">
        <f>IF(RES_hh_emih!Q29=0,0,RES_hh_emih!Q29/RES_summary!Q$19)</f>
        <v>2.6731894243785503</v>
      </c>
      <c r="R29" s="72">
        <f>IF(RES_hh_emih!R29=0,0,RES_hh_emih!R29/RES_summary!R$19)</f>
        <v>2.7642557484569545</v>
      </c>
      <c r="S29" s="72">
        <f>IF(RES_hh_emih!S29=0,0,RES_hh_emih!S29/RES_summary!S$19)</f>
        <v>3.1192314698489936</v>
      </c>
      <c r="T29" s="72">
        <f>IF(RES_hh_emih!T29=0,0,RES_hh_emih!T29/RES_summary!T$19)</f>
        <v>2.6182207359223328</v>
      </c>
      <c r="U29" s="72">
        <f>IF(RES_hh_emih!U29=0,0,RES_hh_emih!U29/RES_summary!U$19)</f>
        <v>2.4272432255742902</v>
      </c>
      <c r="V29" s="72">
        <f>IF(RES_hh_emih!V29=0,0,RES_hh_emih!V29/RES_summary!V$19)</f>
        <v>2.5184021434400741</v>
      </c>
      <c r="W29" s="72">
        <f>IF(RES_hh_emih!W29=0,0,RES_hh_emih!W29/RES_summary!W$19)</f>
        <v>2.5915727511201929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2.3167918649036938</v>
      </c>
      <c r="C30" s="72">
        <f>IF(RES_hh_emih!C30=0,0,RES_hh_emih!C30/RES_summary!C$19)</f>
        <v>2.3454625546326695</v>
      </c>
      <c r="D30" s="72">
        <f>IF(RES_hh_emih!D30=0,0,RES_hh_emih!D30/RES_summary!D$19)</f>
        <v>2.6264881153066302</v>
      </c>
      <c r="E30" s="72">
        <f>IF(RES_hh_emih!E30=0,0,RES_hh_emih!E30/RES_summary!E$19)</f>
        <v>2.7511750634091379</v>
      </c>
      <c r="F30" s="72">
        <f>IF(RES_hh_emih!F30=0,0,RES_hh_emih!F30/RES_summary!F$19)</f>
        <v>2.9799471621202227</v>
      </c>
      <c r="G30" s="72">
        <f>IF(RES_hh_emih!G30=0,0,RES_hh_emih!G30/RES_summary!G$19)</f>
        <v>2.9485498153932967</v>
      </c>
      <c r="H30" s="72">
        <f>IF(RES_hh_emih!H30=0,0,RES_hh_emih!H30/RES_summary!H$19)</f>
        <v>3.013725509375631</v>
      </c>
      <c r="I30" s="72">
        <f>IF(RES_hh_emih!I30=0,0,RES_hh_emih!I30/RES_summary!I$19)</f>
        <v>2.9668735374848962</v>
      </c>
      <c r="J30" s="72">
        <f>IF(RES_hh_emih!J30=0,0,RES_hh_emih!J30/RES_summary!J$19)</f>
        <v>3.1283906970109463</v>
      </c>
      <c r="K30" s="72">
        <f>IF(RES_hh_emih!K30=0,0,RES_hh_emih!K30/RES_summary!K$19)</f>
        <v>2.6170658070807025</v>
      </c>
      <c r="L30" s="72">
        <f>IF(RES_hh_emih!L30=0,0,RES_hh_emih!L30/RES_summary!L$19)</f>
        <v>3.460979944726271</v>
      </c>
      <c r="M30" s="72">
        <f>IF(RES_hh_emih!M30=0,0,RES_hh_emih!M30/RES_summary!M$19)</f>
        <v>2.8940548199300005</v>
      </c>
      <c r="N30" s="72">
        <f>IF(RES_hh_emih!N30=0,0,RES_hh_emih!N30/RES_summary!N$19)</f>
        <v>2.823902605791123</v>
      </c>
      <c r="O30" s="72">
        <f>IF(RES_hh_emih!O30=0,0,RES_hh_emih!O30/RES_summary!O$19)</f>
        <v>2.7619032268087516</v>
      </c>
      <c r="P30" s="72">
        <f>IF(RES_hh_emih!P30=0,0,RES_hh_emih!P30/RES_summary!P$19)</f>
        <v>2.7259458423368255</v>
      </c>
      <c r="Q30" s="72">
        <f>IF(RES_hh_emih!Q30=0,0,RES_hh_emih!Q30/RES_summary!Q$19)</f>
        <v>2.4998450786466795</v>
      </c>
      <c r="R30" s="72">
        <f>IF(RES_hh_emih!R30=0,0,RES_hh_emih!R30/RES_summary!R$19)</f>
        <v>2.5436207842657197</v>
      </c>
      <c r="S30" s="72">
        <f>IF(RES_hh_emih!S30=0,0,RES_hh_emih!S30/RES_summary!S$19)</f>
        <v>2.3983539433642513</v>
      </c>
      <c r="T30" s="72">
        <f>IF(RES_hh_emih!T30=0,0,RES_hh_emih!T30/RES_summary!T$19)</f>
        <v>2.4112221656216382</v>
      </c>
      <c r="U30" s="72">
        <f>IF(RES_hh_emih!U30=0,0,RES_hh_emih!U30/RES_summary!U$19)</f>
        <v>2.1450776405129526</v>
      </c>
      <c r="V30" s="72">
        <f>IF(RES_hh_emih!V30=0,0,RES_hh_emih!V30/RES_summary!V$19)</f>
        <v>2.2884125539763231</v>
      </c>
      <c r="W30" s="72">
        <f>IF(RES_hh_emih!W30=0,0,RES_hh_emih!W30/RES_summary!W$19)</f>
        <v>2.2739675133852542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20859</v>
      </c>
      <c r="D3" s="67">
        <f t="shared" si="0"/>
        <v>20336</v>
      </c>
      <c r="E3" s="67">
        <f t="shared" si="0"/>
        <v>23435</v>
      </c>
      <c r="F3" s="67">
        <f t="shared" si="0"/>
        <v>23087</v>
      </c>
      <c r="G3" s="67">
        <f t="shared" si="0"/>
        <v>21684</v>
      </c>
      <c r="H3" s="67">
        <f t="shared" si="0"/>
        <v>20477</v>
      </c>
      <c r="I3" s="67">
        <f t="shared" si="0"/>
        <v>20121</v>
      </c>
      <c r="J3" s="67">
        <f t="shared" si="0"/>
        <v>23069</v>
      </c>
      <c r="K3" s="67">
        <f t="shared" si="0"/>
        <v>32017</v>
      </c>
      <c r="L3" s="67">
        <f t="shared" si="0"/>
        <v>20323</v>
      </c>
      <c r="M3" s="67">
        <f t="shared" si="0"/>
        <v>20022</v>
      </c>
      <c r="N3" s="67">
        <f t="shared" si="0"/>
        <v>19978</v>
      </c>
      <c r="O3" s="67">
        <f t="shared" si="0"/>
        <v>19847</v>
      </c>
      <c r="P3" s="67">
        <f t="shared" si="0"/>
        <v>21038</v>
      </c>
      <c r="Q3" s="67">
        <f t="shared" si="0"/>
        <v>19756</v>
      </c>
      <c r="R3" s="67">
        <f t="shared" si="0"/>
        <v>19309</v>
      </c>
      <c r="S3" s="67">
        <f t="shared" si="0"/>
        <v>35057</v>
      </c>
      <c r="T3" s="67">
        <f t="shared" si="0"/>
        <v>27521</v>
      </c>
      <c r="U3" s="67">
        <f t="shared" si="0"/>
        <v>25130</v>
      </c>
      <c r="V3" s="67">
        <f t="shared" si="0"/>
        <v>19915</v>
      </c>
      <c r="W3" s="67">
        <f t="shared" si="0"/>
        <v>19467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20859</v>
      </c>
      <c r="D4" s="71">
        <f t="shared" si="1"/>
        <v>20336</v>
      </c>
      <c r="E4" s="71">
        <f t="shared" si="1"/>
        <v>23435</v>
      </c>
      <c r="F4" s="71">
        <f t="shared" si="1"/>
        <v>23087</v>
      </c>
      <c r="G4" s="71">
        <f t="shared" si="1"/>
        <v>21684</v>
      </c>
      <c r="H4" s="71">
        <f t="shared" si="1"/>
        <v>20477</v>
      </c>
      <c r="I4" s="71">
        <f t="shared" si="1"/>
        <v>20121</v>
      </c>
      <c r="J4" s="71">
        <f t="shared" si="1"/>
        <v>23069</v>
      </c>
      <c r="K4" s="71">
        <f t="shared" si="1"/>
        <v>32017</v>
      </c>
      <c r="L4" s="71">
        <f t="shared" si="1"/>
        <v>20323</v>
      </c>
      <c r="M4" s="71">
        <f t="shared" si="1"/>
        <v>20022</v>
      </c>
      <c r="N4" s="71">
        <f t="shared" si="1"/>
        <v>19978</v>
      </c>
      <c r="O4" s="71">
        <f t="shared" si="1"/>
        <v>19847</v>
      </c>
      <c r="P4" s="71">
        <f t="shared" si="1"/>
        <v>21038</v>
      </c>
      <c r="Q4" s="71">
        <f t="shared" si="1"/>
        <v>19756</v>
      </c>
      <c r="R4" s="71">
        <f t="shared" ref="R4:V4" si="2">SUM(R5:R13)</f>
        <v>19309</v>
      </c>
      <c r="S4" s="71">
        <f t="shared" si="2"/>
        <v>35057</v>
      </c>
      <c r="T4" s="71">
        <f t="shared" si="2"/>
        <v>27521</v>
      </c>
      <c r="U4" s="71">
        <f t="shared" si="2"/>
        <v>25130</v>
      </c>
      <c r="V4" s="71">
        <f t="shared" si="2"/>
        <v>19915</v>
      </c>
      <c r="W4" s="71">
        <f t="shared" ref="W4" si="3">SUM(W5:W13)</f>
        <v>19467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235</v>
      </c>
      <c r="D5" s="82">
        <v>274</v>
      </c>
      <c r="E5" s="82">
        <v>144</v>
      </c>
      <c r="F5" s="82">
        <v>293</v>
      </c>
      <c r="G5" s="82">
        <v>354</v>
      </c>
      <c r="H5" s="82">
        <v>357</v>
      </c>
      <c r="I5" s="82">
        <v>343</v>
      </c>
      <c r="J5" s="82">
        <v>505</v>
      </c>
      <c r="K5" s="82">
        <v>459</v>
      </c>
      <c r="L5" s="82">
        <v>364</v>
      </c>
      <c r="M5" s="82">
        <v>304</v>
      </c>
      <c r="N5" s="82">
        <v>180</v>
      </c>
      <c r="O5" s="82">
        <v>0</v>
      </c>
      <c r="P5" s="82">
        <v>0</v>
      </c>
      <c r="Q5" s="82">
        <v>149</v>
      </c>
      <c r="R5" s="82">
        <v>0</v>
      </c>
      <c r="S5" s="82">
        <v>0</v>
      </c>
      <c r="T5" s="82">
        <v>0</v>
      </c>
      <c r="U5" s="82">
        <v>1</v>
      </c>
      <c r="V5" s="82">
        <v>7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40</v>
      </c>
      <c r="D6" s="82">
        <v>51</v>
      </c>
      <c r="E6" s="82">
        <v>46</v>
      </c>
      <c r="F6" s="82">
        <v>50</v>
      </c>
      <c r="G6" s="82">
        <v>53</v>
      </c>
      <c r="H6" s="82">
        <v>41</v>
      </c>
      <c r="I6" s="82">
        <v>27</v>
      </c>
      <c r="J6" s="82">
        <v>11</v>
      </c>
      <c r="K6" s="82">
        <v>0</v>
      </c>
      <c r="L6" s="82">
        <v>21</v>
      </c>
      <c r="M6" s="82">
        <v>39</v>
      </c>
      <c r="N6" s="82">
        <v>54</v>
      </c>
      <c r="O6" s="82">
        <v>52</v>
      </c>
      <c r="P6" s="82">
        <v>40</v>
      </c>
      <c r="Q6" s="82">
        <v>58</v>
      </c>
      <c r="R6" s="82">
        <v>27</v>
      </c>
      <c r="S6" s="82">
        <v>12</v>
      </c>
      <c r="T6" s="82">
        <v>10</v>
      </c>
      <c r="U6" s="82">
        <v>25</v>
      </c>
      <c r="V6" s="82">
        <v>53</v>
      </c>
      <c r="W6" s="82">
        <v>37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121</v>
      </c>
      <c r="D7" s="82">
        <v>43</v>
      </c>
      <c r="E7" s="82">
        <v>59</v>
      </c>
      <c r="F7" s="82">
        <v>161</v>
      </c>
      <c r="G7" s="82">
        <v>258</v>
      </c>
      <c r="H7" s="82">
        <v>312</v>
      </c>
      <c r="I7" s="82">
        <v>487</v>
      </c>
      <c r="J7" s="82">
        <v>840</v>
      </c>
      <c r="K7" s="82">
        <v>1855</v>
      </c>
      <c r="L7" s="82">
        <v>1213</v>
      </c>
      <c r="M7" s="82">
        <v>590</v>
      </c>
      <c r="N7" s="82">
        <v>211</v>
      </c>
      <c r="O7" s="82">
        <v>294</v>
      </c>
      <c r="P7" s="82">
        <v>628</v>
      </c>
      <c r="Q7" s="82">
        <v>1036</v>
      </c>
      <c r="R7" s="82">
        <v>617</v>
      </c>
      <c r="S7" s="82">
        <v>876</v>
      </c>
      <c r="T7" s="82">
        <v>861</v>
      </c>
      <c r="U7" s="82">
        <v>759</v>
      </c>
      <c r="V7" s="82">
        <v>727</v>
      </c>
      <c r="W7" s="82">
        <v>499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1573</v>
      </c>
      <c r="D8" s="82">
        <v>2289</v>
      </c>
      <c r="E8" s="82">
        <v>2459</v>
      </c>
      <c r="F8" s="82">
        <v>2540</v>
      </c>
      <c r="G8" s="82">
        <v>2124</v>
      </c>
      <c r="H8" s="82">
        <v>2469</v>
      </c>
      <c r="I8" s="82">
        <v>1774</v>
      </c>
      <c r="J8" s="82">
        <v>1846</v>
      </c>
      <c r="K8" s="82">
        <v>2065</v>
      </c>
      <c r="L8" s="82">
        <v>1691</v>
      </c>
      <c r="M8" s="82">
        <v>1167</v>
      </c>
      <c r="N8" s="82">
        <v>1344</v>
      </c>
      <c r="O8" s="82">
        <v>1394</v>
      </c>
      <c r="P8" s="82">
        <v>3224</v>
      </c>
      <c r="Q8" s="82">
        <v>5023</v>
      </c>
      <c r="R8" s="82">
        <v>3448</v>
      </c>
      <c r="S8" s="82">
        <v>3875</v>
      </c>
      <c r="T8" s="82">
        <v>3304</v>
      </c>
      <c r="U8" s="82">
        <v>2415</v>
      </c>
      <c r="V8" s="82">
        <v>2878</v>
      </c>
      <c r="W8" s="82">
        <v>1646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10070</v>
      </c>
      <c r="D9" s="82">
        <v>11305</v>
      </c>
      <c r="E9" s="82">
        <v>13242</v>
      </c>
      <c r="F9" s="82">
        <v>14324</v>
      </c>
      <c r="G9" s="82">
        <v>12199</v>
      </c>
      <c r="H9" s="82">
        <v>9325</v>
      </c>
      <c r="I9" s="82">
        <v>10722</v>
      </c>
      <c r="J9" s="82">
        <v>10295</v>
      </c>
      <c r="K9" s="82">
        <v>12611</v>
      </c>
      <c r="L9" s="82">
        <v>9266</v>
      </c>
      <c r="M9" s="82">
        <v>7709</v>
      </c>
      <c r="N9" s="82">
        <v>9642</v>
      </c>
      <c r="O9" s="82">
        <v>8889</v>
      </c>
      <c r="P9" s="82">
        <v>8061</v>
      </c>
      <c r="Q9" s="82">
        <v>9536</v>
      </c>
      <c r="R9" s="82">
        <v>8071</v>
      </c>
      <c r="S9" s="82">
        <v>14613</v>
      </c>
      <c r="T9" s="82">
        <v>12674</v>
      </c>
      <c r="U9" s="82">
        <v>9397</v>
      </c>
      <c r="V9" s="82">
        <v>7920</v>
      </c>
      <c r="W9" s="82">
        <v>6255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8819</v>
      </c>
      <c r="D11" s="82">
        <v>6371</v>
      </c>
      <c r="E11" s="82">
        <v>7480</v>
      </c>
      <c r="F11" s="82">
        <v>5710</v>
      </c>
      <c r="G11" s="82">
        <v>6681</v>
      </c>
      <c r="H11" s="82">
        <v>7943</v>
      </c>
      <c r="I11" s="82">
        <v>6739</v>
      </c>
      <c r="J11" s="82">
        <v>9556</v>
      </c>
      <c r="K11" s="82">
        <v>15012</v>
      </c>
      <c r="L11" s="82">
        <v>7704</v>
      </c>
      <c r="M11" s="82">
        <v>10117</v>
      </c>
      <c r="N11" s="82">
        <v>8304</v>
      </c>
      <c r="O11" s="82">
        <v>9045</v>
      </c>
      <c r="P11" s="82">
        <v>9047</v>
      </c>
      <c r="Q11" s="82">
        <v>3927</v>
      </c>
      <c r="R11" s="82">
        <v>7122</v>
      </c>
      <c r="S11" s="82">
        <v>15568</v>
      </c>
      <c r="T11" s="82">
        <v>10572</v>
      </c>
      <c r="U11" s="82">
        <v>12407</v>
      </c>
      <c r="V11" s="82">
        <v>8164</v>
      </c>
      <c r="W11" s="82">
        <v>10927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24</v>
      </c>
      <c r="S12" s="82">
        <v>26</v>
      </c>
      <c r="T12" s="82">
        <v>34</v>
      </c>
      <c r="U12" s="82">
        <v>38</v>
      </c>
      <c r="V12" s="82">
        <v>50</v>
      </c>
      <c r="W12" s="82">
        <v>18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</v>
      </c>
      <c r="D13" s="83">
        <v>3</v>
      </c>
      <c r="E13" s="83">
        <v>5</v>
      </c>
      <c r="F13" s="83">
        <v>9</v>
      </c>
      <c r="G13" s="83">
        <v>15</v>
      </c>
      <c r="H13" s="83">
        <v>30</v>
      </c>
      <c r="I13" s="83">
        <v>29</v>
      </c>
      <c r="J13" s="83">
        <v>16</v>
      </c>
      <c r="K13" s="83">
        <v>15</v>
      </c>
      <c r="L13" s="83">
        <v>64</v>
      </c>
      <c r="M13" s="83">
        <v>96</v>
      </c>
      <c r="N13" s="83">
        <v>243</v>
      </c>
      <c r="O13" s="83">
        <v>173</v>
      </c>
      <c r="P13" s="83">
        <v>38</v>
      </c>
      <c r="Q13" s="83">
        <v>27</v>
      </c>
      <c r="R13" s="83">
        <v>0</v>
      </c>
      <c r="S13" s="83">
        <v>87</v>
      </c>
      <c r="T13" s="83">
        <v>66</v>
      </c>
      <c r="U13" s="83">
        <v>88</v>
      </c>
      <c r="V13" s="83">
        <v>116</v>
      </c>
      <c r="W13" s="83">
        <v>85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20858</v>
      </c>
      <c r="D14" s="85">
        <f t="shared" si="4"/>
        <v>20333</v>
      </c>
      <c r="E14" s="85">
        <f t="shared" si="4"/>
        <v>23430</v>
      </c>
      <c r="F14" s="85">
        <f t="shared" si="4"/>
        <v>23078</v>
      </c>
      <c r="G14" s="85">
        <f t="shared" si="4"/>
        <v>21669</v>
      </c>
      <c r="H14" s="85">
        <f t="shared" si="4"/>
        <v>20447</v>
      </c>
      <c r="I14" s="85">
        <f t="shared" si="4"/>
        <v>20092</v>
      </c>
      <c r="J14" s="85">
        <f t="shared" si="4"/>
        <v>23053</v>
      </c>
      <c r="K14" s="85">
        <f t="shared" si="4"/>
        <v>32002</v>
      </c>
      <c r="L14" s="85">
        <f t="shared" si="4"/>
        <v>20259</v>
      </c>
      <c r="M14" s="85">
        <f t="shared" si="4"/>
        <v>19926</v>
      </c>
      <c r="N14" s="85">
        <f t="shared" si="4"/>
        <v>19735</v>
      </c>
      <c r="O14" s="85">
        <f t="shared" si="4"/>
        <v>19674</v>
      </c>
      <c r="P14" s="85">
        <f t="shared" si="4"/>
        <v>21000</v>
      </c>
      <c r="Q14" s="85">
        <f t="shared" si="4"/>
        <v>19729</v>
      </c>
      <c r="R14" s="85">
        <f t="shared" ref="R14:V14" si="5">SUM(R5:R11)</f>
        <v>19285</v>
      </c>
      <c r="S14" s="85">
        <f t="shared" si="5"/>
        <v>34944</v>
      </c>
      <c r="T14" s="85">
        <f t="shared" si="5"/>
        <v>27421</v>
      </c>
      <c r="U14" s="85">
        <f t="shared" si="5"/>
        <v>25004</v>
      </c>
      <c r="V14" s="85">
        <f t="shared" si="5"/>
        <v>19749</v>
      </c>
      <c r="W14" s="85">
        <f t="shared" ref="W14" si="6">SUM(W5:W11)</f>
        <v>19364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</v>
      </c>
      <c r="D15" s="71">
        <f t="shared" si="7"/>
        <v>9</v>
      </c>
      <c r="E15" s="71">
        <f t="shared" si="7"/>
        <v>25</v>
      </c>
      <c r="F15" s="71">
        <f t="shared" si="7"/>
        <v>42</v>
      </c>
      <c r="G15" s="71">
        <f t="shared" si="7"/>
        <v>61</v>
      </c>
      <c r="H15" s="71">
        <f t="shared" si="7"/>
        <v>147</v>
      </c>
      <c r="I15" s="71">
        <f t="shared" si="7"/>
        <v>223</v>
      </c>
      <c r="J15" s="71">
        <f t="shared" si="7"/>
        <v>363</v>
      </c>
      <c r="K15" s="71">
        <f t="shared" si="7"/>
        <v>490</v>
      </c>
      <c r="L15" s="71">
        <f t="shared" si="7"/>
        <v>469</v>
      </c>
      <c r="M15" s="71">
        <f t="shared" si="7"/>
        <v>533</v>
      </c>
      <c r="N15" s="71">
        <f t="shared" si="7"/>
        <v>480</v>
      </c>
      <c r="O15" s="71">
        <f t="shared" si="7"/>
        <v>557</v>
      </c>
      <c r="P15" s="71">
        <f t="shared" si="7"/>
        <v>490</v>
      </c>
      <c r="Q15" s="71">
        <f t="shared" si="7"/>
        <v>409</v>
      </c>
      <c r="R15" s="71">
        <f t="shared" si="7"/>
        <v>525</v>
      </c>
      <c r="S15" s="71">
        <f t="shared" si="7"/>
        <v>735</v>
      </c>
      <c r="T15" s="71">
        <f t="shared" si="7"/>
        <v>574</v>
      </c>
      <c r="U15" s="71">
        <f t="shared" si="7"/>
        <v>579</v>
      </c>
      <c r="V15" s="71">
        <f t="shared" si="7"/>
        <v>1045</v>
      </c>
      <c r="W15" s="71">
        <f t="shared" si="7"/>
        <v>702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</v>
      </c>
      <c r="D16" s="82">
        <v>9</v>
      </c>
      <c r="E16" s="82">
        <v>25</v>
      </c>
      <c r="F16" s="82">
        <v>42</v>
      </c>
      <c r="G16" s="82">
        <v>61</v>
      </c>
      <c r="H16" s="82">
        <v>147</v>
      </c>
      <c r="I16" s="82">
        <v>223</v>
      </c>
      <c r="J16" s="82">
        <v>363</v>
      </c>
      <c r="K16" s="82">
        <v>490</v>
      </c>
      <c r="L16" s="82">
        <v>469</v>
      </c>
      <c r="M16" s="82">
        <v>533</v>
      </c>
      <c r="N16" s="82">
        <v>480</v>
      </c>
      <c r="O16" s="82">
        <v>557</v>
      </c>
      <c r="P16" s="82">
        <v>490</v>
      </c>
      <c r="Q16" s="82">
        <v>409</v>
      </c>
      <c r="R16" s="82">
        <v>525</v>
      </c>
      <c r="S16" s="82">
        <v>735</v>
      </c>
      <c r="T16" s="82">
        <v>574</v>
      </c>
      <c r="U16" s="82">
        <v>579</v>
      </c>
      <c r="V16" s="82">
        <v>1045</v>
      </c>
      <c r="W16" s="82">
        <v>702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20859</v>
      </c>
      <c r="D17" s="71">
        <f t="shared" si="8"/>
        <v>20336</v>
      </c>
      <c r="E17" s="71">
        <f t="shared" si="8"/>
        <v>23435</v>
      </c>
      <c r="F17" s="71">
        <f t="shared" si="8"/>
        <v>23087</v>
      </c>
      <c r="G17" s="71">
        <f t="shared" si="8"/>
        <v>21684</v>
      </c>
      <c r="H17" s="71">
        <f t="shared" si="8"/>
        <v>20477</v>
      </c>
      <c r="I17" s="71">
        <f t="shared" si="8"/>
        <v>20121</v>
      </c>
      <c r="J17" s="71">
        <f t="shared" si="8"/>
        <v>23069</v>
      </c>
      <c r="K17" s="71">
        <f t="shared" si="8"/>
        <v>32017</v>
      </c>
      <c r="L17" s="71">
        <f t="shared" si="8"/>
        <v>20323</v>
      </c>
      <c r="M17" s="71">
        <f t="shared" si="8"/>
        <v>20022</v>
      </c>
      <c r="N17" s="71">
        <f t="shared" si="8"/>
        <v>19978</v>
      </c>
      <c r="O17" s="71">
        <f t="shared" si="8"/>
        <v>19847</v>
      </c>
      <c r="P17" s="71">
        <f t="shared" si="8"/>
        <v>21038</v>
      </c>
      <c r="Q17" s="71">
        <f t="shared" si="8"/>
        <v>19756</v>
      </c>
      <c r="R17" s="71">
        <f t="shared" ref="R17:V17" si="9">SUM(R18:R25)</f>
        <v>19309</v>
      </c>
      <c r="S17" s="71">
        <f t="shared" si="9"/>
        <v>35057</v>
      </c>
      <c r="T17" s="71">
        <f t="shared" si="9"/>
        <v>27521</v>
      </c>
      <c r="U17" s="71">
        <f t="shared" si="9"/>
        <v>25130</v>
      </c>
      <c r="V17" s="71">
        <f t="shared" si="9"/>
        <v>19915</v>
      </c>
      <c r="W17" s="71">
        <f t="shared" ref="W17" si="10">SUM(W18:W25)</f>
        <v>19467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129</v>
      </c>
      <c r="D18" s="82">
        <v>136</v>
      </c>
      <c r="E18" s="82">
        <v>72</v>
      </c>
      <c r="F18" s="82">
        <v>140</v>
      </c>
      <c r="G18" s="82">
        <v>97</v>
      </c>
      <c r="H18" s="82">
        <v>83</v>
      </c>
      <c r="I18" s="82">
        <v>196</v>
      </c>
      <c r="J18" s="82">
        <v>326</v>
      </c>
      <c r="K18" s="82">
        <v>440</v>
      </c>
      <c r="L18" s="82">
        <v>199</v>
      </c>
      <c r="M18" s="82">
        <v>88</v>
      </c>
      <c r="N18" s="82">
        <v>38</v>
      </c>
      <c r="O18" s="82">
        <v>0</v>
      </c>
      <c r="P18" s="82">
        <v>0</v>
      </c>
      <c r="Q18" s="82">
        <v>26</v>
      </c>
      <c r="R18" s="82">
        <v>0</v>
      </c>
      <c r="S18" s="82">
        <v>0</v>
      </c>
      <c r="T18" s="82">
        <v>0</v>
      </c>
      <c r="U18" s="82">
        <v>1</v>
      </c>
      <c r="V18" s="82">
        <v>7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241</v>
      </c>
      <c r="D19" s="82">
        <v>149</v>
      </c>
      <c r="E19" s="82">
        <v>213</v>
      </c>
      <c r="F19" s="82">
        <v>297</v>
      </c>
      <c r="G19" s="82">
        <v>270</v>
      </c>
      <c r="H19" s="82">
        <v>273</v>
      </c>
      <c r="I19" s="82">
        <v>74</v>
      </c>
      <c r="J19" s="82">
        <v>23</v>
      </c>
      <c r="K19" s="82">
        <v>93</v>
      </c>
      <c r="L19" s="82">
        <v>233</v>
      </c>
      <c r="M19" s="82">
        <v>1</v>
      </c>
      <c r="N19" s="82">
        <v>140</v>
      </c>
      <c r="O19" s="82">
        <v>143</v>
      </c>
      <c r="P19" s="82">
        <v>147</v>
      </c>
      <c r="Q19" s="82">
        <v>55</v>
      </c>
      <c r="R19" s="82">
        <v>72</v>
      </c>
      <c r="S19" s="82">
        <v>167</v>
      </c>
      <c r="T19" s="82">
        <v>140</v>
      </c>
      <c r="U19" s="82">
        <v>110</v>
      </c>
      <c r="V19" s="82">
        <v>141</v>
      </c>
      <c r="W19" s="82">
        <v>92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114</v>
      </c>
      <c r="D20" s="82">
        <v>39</v>
      </c>
      <c r="E20" s="82">
        <v>55</v>
      </c>
      <c r="F20" s="82">
        <v>153</v>
      </c>
      <c r="G20" s="82">
        <v>248</v>
      </c>
      <c r="H20" s="82">
        <v>297</v>
      </c>
      <c r="I20" s="82">
        <v>472</v>
      </c>
      <c r="J20" s="82">
        <v>661</v>
      </c>
      <c r="K20" s="82">
        <v>1855</v>
      </c>
      <c r="L20" s="82">
        <v>1181</v>
      </c>
      <c r="M20" s="82">
        <v>583</v>
      </c>
      <c r="N20" s="82">
        <v>211</v>
      </c>
      <c r="O20" s="82">
        <v>293</v>
      </c>
      <c r="P20" s="82">
        <v>593</v>
      </c>
      <c r="Q20" s="82">
        <v>927</v>
      </c>
      <c r="R20" s="82">
        <v>520</v>
      </c>
      <c r="S20" s="82">
        <v>854</v>
      </c>
      <c r="T20" s="82">
        <v>814</v>
      </c>
      <c r="U20" s="82">
        <v>551</v>
      </c>
      <c r="V20" s="82">
        <v>653</v>
      </c>
      <c r="W20" s="82">
        <v>498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1482</v>
      </c>
      <c r="D21" s="82">
        <v>2183</v>
      </c>
      <c r="E21" s="82">
        <v>2352</v>
      </c>
      <c r="F21" s="82">
        <v>2434</v>
      </c>
      <c r="G21" s="82">
        <v>2026</v>
      </c>
      <c r="H21" s="82">
        <v>2335</v>
      </c>
      <c r="I21" s="82">
        <v>1698</v>
      </c>
      <c r="J21" s="82">
        <v>1564</v>
      </c>
      <c r="K21" s="82">
        <v>1702</v>
      </c>
      <c r="L21" s="82">
        <v>1691</v>
      </c>
      <c r="M21" s="82">
        <v>1167</v>
      </c>
      <c r="N21" s="82">
        <v>1258</v>
      </c>
      <c r="O21" s="82">
        <v>1394</v>
      </c>
      <c r="P21" s="82">
        <v>3120</v>
      </c>
      <c r="Q21" s="82">
        <v>4729</v>
      </c>
      <c r="R21" s="82">
        <v>3166</v>
      </c>
      <c r="S21" s="82">
        <v>3733</v>
      </c>
      <c r="T21" s="82">
        <v>3241</v>
      </c>
      <c r="U21" s="82">
        <v>2320</v>
      </c>
      <c r="V21" s="82">
        <v>2644</v>
      </c>
      <c r="W21" s="82">
        <v>1534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6592</v>
      </c>
      <c r="D22" s="82">
        <v>5789</v>
      </c>
      <c r="E22" s="82">
        <v>7178</v>
      </c>
      <c r="F22" s="82">
        <v>7183</v>
      </c>
      <c r="G22" s="82">
        <v>4262</v>
      </c>
      <c r="H22" s="82">
        <v>1153</v>
      </c>
      <c r="I22" s="82">
        <v>5810</v>
      </c>
      <c r="J22" s="82">
        <v>6065</v>
      </c>
      <c r="K22" s="82">
        <v>6957</v>
      </c>
      <c r="L22" s="82">
        <v>5939</v>
      </c>
      <c r="M22" s="82">
        <v>7411</v>
      </c>
      <c r="N22" s="82">
        <v>6076</v>
      </c>
      <c r="O22" s="82">
        <v>5191</v>
      </c>
      <c r="P22" s="82">
        <v>1271</v>
      </c>
      <c r="Q22" s="82">
        <v>3157</v>
      </c>
      <c r="R22" s="82">
        <v>3227</v>
      </c>
      <c r="S22" s="82">
        <v>9950</v>
      </c>
      <c r="T22" s="82">
        <v>11385</v>
      </c>
      <c r="U22" s="82">
        <v>6649</v>
      </c>
      <c r="V22" s="82">
        <v>2048</v>
      </c>
      <c r="W22" s="82">
        <v>1596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7597</v>
      </c>
      <c r="D24" s="82">
        <v>6159</v>
      </c>
      <c r="E24" s="82">
        <v>6641</v>
      </c>
      <c r="F24" s="82">
        <v>5710</v>
      </c>
      <c r="G24" s="82">
        <v>6681</v>
      </c>
      <c r="H24" s="82">
        <v>3617</v>
      </c>
      <c r="I24" s="82">
        <v>5394</v>
      </c>
      <c r="J24" s="82">
        <v>8087</v>
      </c>
      <c r="K24" s="82">
        <v>13230</v>
      </c>
      <c r="L24" s="82">
        <v>7704</v>
      </c>
      <c r="M24" s="82">
        <v>9747</v>
      </c>
      <c r="N24" s="82">
        <v>8304</v>
      </c>
      <c r="O24" s="82">
        <v>9045</v>
      </c>
      <c r="P24" s="82">
        <v>9047</v>
      </c>
      <c r="Q24" s="82">
        <v>3927</v>
      </c>
      <c r="R24" s="82">
        <v>7122</v>
      </c>
      <c r="S24" s="82">
        <v>14382</v>
      </c>
      <c r="T24" s="82">
        <v>8162</v>
      </c>
      <c r="U24" s="82">
        <v>10125</v>
      </c>
      <c r="V24" s="82">
        <v>6135</v>
      </c>
      <c r="W24" s="82">
        <v>10927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4704</v>
      </c>
      <c r="D25" s="83">
        <v>5881</v>
      </c>
      <c r="E25" s="83">
        <v>6924</v>
      </c>
      <c r="F25" s="83">
        <v>7170</v>
      </c>
      <c r="G25" s="83">
        <v>8100</v>
      </c>
      <c r="H25" s="83">
        <v>12719</v>
      </c>
      <c r="I25" s="83">
        <v>6477</v>
      </c>
      <c r="J25" s="83">
        <v>6343</v>
      </c>
      <c r="K25" s="83">
        <v>7740</v>
      </c>
      <c r="L25" s="83">
        <v>3376</v>
      </c>
      <c r="M25" s="83">
        <v>1025</v>
      </c>
      <c r="N25" s="83">
        <v>3951</v>
      </c>
      <c r="O25" s="83">
        <v>3781</v>
      </c>
      <c r="P25" s="83">
        <v>6860</v>
      </c>
      <c r="Q25" s="83">
        <v>6935</v>
      </c>
      <c r="R25" s="83">
        <v>5202</v>
      </c>
      <c r="S25" s="83">
        <v>5971</v>
      </c>
      <c r="T25" s="83">
        <v>3779</v>
      </c>
      <c r="U25" s="83">
        <v>5374</v>
      </c>
      <c r="V25" s="83">
        <v>8287</v>
      </c>
      <c r="W25" s="83">
        <v>4820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20859</v>
      </c>
      <c r="D27" s="71">
        <f t="shared" si="11"/>
        <v>20336</v>
      </c>
      <c r="E27" s="71">
        <f t="shared" si="11"/>
        <v>23435</v>
      </c>
      <c r="F27" s="71">
        <f t="shared" si="11"/>
        <v>23087</v>
      </c>
      <c r="G27" s="71">
        <f t="shared" si="11"/>
        <v>21684</v>
      </c>
      <c r="H27" s="71">
        <f t="shared" si="11"/>
        <v>20477</v>
      </c>
      <c r="I27" s="71">
        <f t="shared" si="11"/>
        <v>20121</v>
      </c>
      <c r="J27" s="71">
        <f t="shared" si="11"/>
        <v>23069</v>
      </c>
      <c r="K27" s="71">
        <f t="shared" si="11"/>
        <v>32017</v>
      </c>
      <c r="L27" s="71">
        <f t="shared" si="11"/>
        <v>20323</v>
      </c>
      <c r="M27" s="71">
        <f t="shared" si="11"/>
        <v>20022</v>
      </c>
      <c r="N27" s="71">
        <f t="shared" si="11"/>
        <v>19978</v>
      </c>
      <c r="O27" s="71">
        <f t="shared" si="11"/>
        <v>19847</v>
      </c>
      <c r="P27" s="71">
        <f t="shared" si="11"/>
        <v>21038</v>
      </c>
      <c r="Q27" s="71">
        <f t="shared" si="11"/>
        <v>19756</v>
      </c>
      <c r="R27" s="71">
        <f t="shared" ref="R27:V27" si="12">SUM(R28:R32)</f>
        <v>19309</v>
      </c>
      <c r="S27" s="71">
        <f t="shared" si="12"/>
        <v>35057</v>
      </c>
      <c r="T27" s="71">
        <f t="shared" si="12"/>
        <v>27521</v>
      </c>
      <c r="U27" s="71">
        <f t="shared" si="12"/>
        <v>25130</v>
      </c>
      <c r="V27" s="71">
        <f t="shared" si="12"/>
        <v>19915</v>
      </c>
      <c r="W27" s="71">
        <f t="shared" ref="W27" si="13">SUM(W28:W32)</f>
        <v>19467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1</v>
      </c>
      <c r="K28" s="82">
        <v>1</v>
      </c>
      <c r="L28" s="82">
        <v>1</v>
      </c>
      <c r="M28" s="82">
        <v>1</v>
      </c>
      <c r="N28" s="82">
        <v>1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6473</v>
      </c>
      <c r="D29" s="82">
        <v>4475</v>
      </c>
      <c r="E29" s="82">
        <v>5898</v>
      </c>
      <c r="F29" s="82">
        <v>7682</v>
      </c>
      <c r="G29" s="82">
        <v>8795</v>
      </c>
      <c r="H29" s="82">
        <v>8012</v>
      </c>
      <c r="I29" s="82">
        <v>4066</v>
      </c>
      <c r="J29" s="82">
        <v>2966</v>
      </c>
      <c r="K29" s="82">
        <v>9420</v>
      </c>
      <c r="L29" s="82">
        <v>8946</v>
      </c>
      <c r="M29" s="82">
        <v>6747</v>
      </c>
      <c r="N29" s="82">
        <v>6980</v>
      </c>
      <c r="O29" s="82">
        <v>7910</v>
      </c>
      <c r="P29" s="82">
        <v>6314</v>
      </c>
      <c r="Q29" s="82">
        <v>3211</v>
      </c>
      <c r="R29" s="82">
        <v>3376</v>
      </c>
      <c r="S29" s="82">
        <v>8496</v>
      </c>
      <c r="T29" s="82">
        <v>8836</v>
      </c>
      <c r="U29" s="82">
        <v>6492</v>
      </c>
      <c r="V29" s="82">
        <v>5878</v>
      </c>
      <c r="W29" s="82">
        <v>5398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1556</v>
      </c>
      <c r="D30" s="82">
        <v>2010</v>
      </c>
      <c r="E30" s="82">
        <v>2096</v>
      </c>
      <c r="F30" s="82">
        <v>2179</v>
      </c>
      <c r="G30" s="82">
        <v>1986</v>
      </c>
      <c r="H30" s="82">
        <v>2290</v>
      </c>
      <c r="I30" s="82">
        <v>1648</v>
      </c>
      <c r="J30" s="82">
        <v>1674</v>
      </c>
      <c r="K30" s="82">
        <v>1834</v>
      </c>
      <c r="L30" s="82">
        <v>1619</v>
      </c>
      <c r="M30" s="82">
        <v>1151</v>
      </c>
      <c r="N30" s="82">
        <v>1104</v>
      </c>
      <c r="O30" s="82">
        <v>1329</v>
      </c>
      <c r="P30" s="82">
        <v>2981</v>
      </c>
      <c r="Q30" s="82">
        <v>4713</v>
      </c>
      <c r="R30" s="82">
        <v>3213</v>
      </c>
      <c r="S30" s="82">
        <v>3674</v>
      </c>
      <c r="T30" s="82">
        <v>3128</v>
      </c>
      <c r="U30" s="82">
        <v>2365</v>
      </c>
      <c r="V30" s="82">
        <v>2326</v>
      </c>
      <c r="W30" s="82">
        <v>1512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9099</v>
      </c>
      <c r="D31" s="82">
        <v>10244</v>
      </c>
      <c r="E31" s="82">
        <v>11782</v>
      </c>
      <c r="F31" s="82">
        <v>9708</v>
      </c>
      <c r="G31" s="82">
        <v>6344</v>
      </c>
      <c r="H31" s="82">
        <v>3880</v>
      </c>
      <c r="I31" s="82">
        <v>6204</v>
      </c>
      <c r="J31" s="82">
        <v>10144</v>
      </c>
      <c r="K31" s="82">
        <v>12296</v>
      </c>
      <c r="L31" s="82">
        <v>8697</v>
      </c>
      <c r="M31" s="82">
        <v>7316</v>
      </c>
      <c r="N31" s="82">
        <v>7468</v>
      </c>
      <c r="O31" s="82">
        <v>4451</v>
      </c>
      <c r="P31" s="82">
        <v>4453</v>
      </c>
      <c r="Q31" s="82">
        <v>5458</v>
      </c>
      <c r="R31" s="82">
        <v>7923</v>
      </c>
      <c r="S31" s="82">
        <v>10340</v>
      </c>
      <c r="T31" s="82">
        <v>10985</v>
      </c>
      <c r="U31" s="82">
        <v>6886</v>
      </c>
      <c r="V31" s="82">
        <v>7733</v>
      </c>
      <c r="W31" s="82">
        <v>5864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3731</v>
      </c>
      <c r="D32" s="86">
        <v>3607</v>
      </c>
      <c r="E32" s="86">
        <v>3659</v>
      </c>
      <c r="F32" s="86">
        <v>3518</v>
      </c>
      <c r="G32" s="86">
        <v>4559</v>
      </c>
      <c r="H32" s="86">
        <v>6295</v>
      </c>
      <c r="I32" s="86">
        <v>8203</v>
      </c>
      <c r="J32" s="86">
        <v>8284</v>
      </c>
      <c r="K32" s="86">
        <v>8466</v>
      </c>
      <c r="L32" s="86">
        <v>1060</v>
      </c>
      <c r="M32" s="86">
        <v>4807</v>
      </c>
      <c r="N32" s="86">
        <v>4425</v>
      </c>
      <c r="O32" s="86">
        <v>6157</v>
      </c>
      <c r="P32" s="86">
        <v>7290</v>
      </c>
      <c r="Q32" s="86">
        <v>6374</v>
      </c>
      <c r="R32" s="86">
        <v>4797</v>
      </c>
      <c r="S32" s="86">
        <v>12547</v>
      </c>
      <c r="T32" s="86">
        <v>4572</v>
      </c>
      <c r="U32" s="86">
        <v>9387</v>
      </c>
      <c r="V32" s="86">
        <v>3978</v>
      </c>
      <c r="W32" s="86">
        <v>6693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27.938018219233403</v>
      </c>
      <c r="D3" s="65">
        <f t="shared" si="0"/>
        <v>28.079323087773616</v>
      </c>
      <c r="E3" s="65">
        <f t="shared" si="0"/>
        <v>33.918536503693652</v>
      </c>
      <c r="F3" s="65">
        <f t="shared" si="0"/>
        <v>33.212365043993842</v>
      </c>
      <c r="G3" s="65">
        <f t="shared" si="0"/>
        <v>30.81059697914985</v>
      </c>
      <c r="H3" s="65">
        <f t="shared" si="0"/>
        <v>28.557708190778094</v>
      </c>
      <c r="I3" s="65">
        <f t="shared" si="0"/>
        <v>27.572926612761467</v>
      </c>
      <c r="J3" s="65">
        <f t="shared" si="0"/>
        <v>30.772865299971162</v>
      </c>
      <c r="K3" s="65">
        <f t="shared" si="0"/>
        <v>44.18832557459416</v>
      </c>
      <c r="L3" s="65">
        <f t="shared" si="0"/>
        <v>26.400745105146544</v>
      </c>
      <c r="M3" s="65">
        <f t="shared" si="0"/>
        <v>23.637014634878366</v>
      </c>
      <c r="N3" s="65">
        <f t="shared" si="0"/>
        <v>24.889203116724968</v>
      </c>
      <c r="O3" s="65">
        <f t="shared" si="0"/>
        <v>22.449134612860071</v>
      </c>
      <c r="P3" s="65">
        <f t="shared" si="0"/>
        <v>22.230729341793136</v>
      </c>
      <c r="Q3" s="65">
        <f t="shared" si="0"/>
        <v>19.235891419322549</v>
      </c>
      <c r="R3" s="65">
        <f t="shared" ref="R3:V3" si="1">SUM(R4,R15,R17,R27)</f>
        <v>18.646088907552532</v>
      </c>
      <c r="S3" s="65">
        <f t="shared" si="1"/>
        <v>32.897440878417989</v>
      </c>
      <c r="T3" s="65">
        <f t="shared" si="1"/>
        <v>25.815790430503544</v>
      </c>
      <c r="U3" s="65">
        <f t="shared" si="1"/>
        <v>20.947556853143446</v>
      </c>
      <c r="V3" s="65">
        <f t="shared" si="1"/>
        <v>15.573791034549817</v>
      </c>
      <c r="W3" s="65">
        <f t="shared" ref="W3" si="2">SUM(W4,W15,W17,W27)</f>
        <v>14.295522077018274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22.861017371785586</v>
      </c>
      <c r="D4" s="69">
        <f t="shared" si="3"/>
        <v>22.93386086143034</v>
      </c>
      <c r="E4" s="69">
        <f t="shared" si="3"/>
        <v>27.749428027598576</v>
      </c>
      <c r="F4" s="69">
        <f t="shared" si="3"/>
        <v>27.26584070525865</v>
      </c>
      <c r="G4" s="69">
        <f t="shared" si="3"/>
        <v>25.182212185799834</v>
      </c>
      <c r="H4" s="69">
        <f t="shared" si="3"/>
        <v>22.834792031267678</v>
      </c>
      <c r="I4" s="69">
        <f t="shared" si="3"/>
        <v>22.232899022657595</v>
      </c>
      <c r="J4" s="69">
        <f t="shared" si="3"/>
        <v>24.08586585206552</v>
      </c>
      <c r="K4" s="69">
        <f t="shared" si="3"/>
        <v>35.208387704908375</v>
      </c>
      <c r="L4" s="69">
        <f t="shared" si="3"/>
        <v>20.457180154076063</v>
      </c>
      <c r="M4" s="69">
        <f t="shared" si="3"/>
        <v>18.273000700425069</v>
      </c>
      <c r="N4" s="69">
        <f t="shared" si="3"/>
        <v>19.312888061090668</v>
      </c>
      <c r="O4" s="69">
        <f t="shared" si="3"/>
        <v>17.140646564788703</v>
      </c>
      <c r="P4" s="69">
        <f t="shared" si="3"/>
        <v>17.018088335785063</v>
      </c>
      <c r="Q4" s="69">
        <f t="shared" si="3"/>
        <v>14.136566389094163</v>
      </c>
      <c r="R4" s="69">
        <f t="shared" ref="R4:V4" si="4">SUM(R5:R14)</f>
        <v>13.5357404006725</v>
      </c>
      <c r="S4" s="69">
        <f t="shared" si="4"/>
        <v>24.688758632603509</v>
      </c>
      <c r="T4" s="69">
        <f t="shared" si="4"/>
        <v>19.087588165396458</v>
      </c>
      <c r="U4" s="69">
        <f t="shared" si="4"/>
        <v>15.367799180700379</v>
      </c>
      <c r="V4" s="69">
        <f t="shared" si="4"/>
        <v>10.754382573761093</v>
      </c>
      <c r="W4" s="69">
        <f t="shared" ref="W4" si="5">SUM(W5:W14)</f>
        <v>9.5102993853309563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0.38031138695406724</v>
      </c>
      <c r="D5" s="72">
        <v>0.29306706767353757</v>
      </c>
      <c r="E5" s="72">
        <v>0.15011838094438987</v>
      </c>
      <c r="F5" s="72">
        <v>0.31258893086717005</v>
      </c>
      <c r="G5" s="72">
        <v>0.45374782816434911</v>
      </c>
      <c r="H5" s="72">
        <v>0.39771756262488739</v>
      </c>
      <c r="I5" s="72">
        <v>0.38309814883010551</v>
      </c>
      <c r="J5" s="72">
        <v>0.54838268084925779</v>
      </c>
      <c r="K5" s="72">
        <v>0.50010224288692329</v>
      </c>
      <c r="L5" s="72">
        <v>0.52261647362643171</v>
      </c>
      <c r="M5" s="72">
        <v>0.41148281418036892</v>
      </c>
      <c r="N5" s="72">
        <v>0.1487124110435209</v>
      </c>
      <c r="O5" s="72">
        <v>0</v>
      </c>
      <c r="P5" s="72">
        <v>0</v>
      </c>
      <c r="Q5" s="72">
        <v>0.11946131934268138</v>
      </c>
      <c r="R5" s="72">
        <v>0</v>
      </c>
      <c r="S5" s="72">
        <v>0</v>
      </c>
      <c r="T5" s="72">
        <v>0</v>
      </c>
      <c r="U5" s="72">
        <v>6.4277209286190188E-4</v>
      </c>
      <c r="V5" s="72">
        <v>2.357991950620877E-3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4.892588938681644E-2</v>
      </c>
      <c r="D6" s="72">
        <v>5.7669915756059231E-2</v>
      </c>
      <c r="E6" s="72">
        <v>5.5708039269054828E-2</v>
      </c>
      <c r="F6" s="72">
        <v>6.0394603521894255E-2</v>
      </c>
      <c r="G6" s="72">
        <v>7.0775206172111735E-2</v>
      </c>
      <c r="H6" s="72">
        <v>5.6358434662656706E-2</v>
      </c>
      <c r="I6" s="72">
        <v>3.2425043309200895E-2</v>
      </c>
      <c r="J6" s="72">
        <v>1.3790106781966552E-2</v>
      </c>
      <c r="K6" s="72">
        <v>0</v>
      </c>
      <c r="L6" s="72">
        <v>2.204636305326808E-2</v>
      </c>
      <c r="M6" s="72">
        <v>4.1209421131850645E-2</v>
      </c>
      <c r="N6" s="72">
        <v>5.5028228520092044E-2</v>
      </c>
      <c r="O6" s="72">
        <v>5.0833949806604467E-2</v>
      </c>
      <c r="P6" s="72">
        <v>4.025454345364271E-2</v>
      </c>
      <c r="Q6" s="72">
        <v>4.2989542994077874E-2</v>
      </c>
      <c r="R6" s="72">
        <v>1.9578175653273661E-2</v>
      </c>
      <c r="S6" s="72">
        <v>9.1416225986677892E-3</v>
      </c>
      <c r="T6" s="72">
        <v>6.6809822013191552E-3</v>
      </c>
      <c r="U6" s="72">
        <v>1.4998916276083043E-2</v>
      </c>
      <c r="V6" s="72">
        <v>3.1161997212277009E-2</v>
      </c>
      <c r="W6" s="72">
        <v>1.9198930128749136E-2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0.16718250886312228</v>
      </c>
      <c r="D7" s="72">
        <v>6.2468466636423123E-2</v>
      </c>
      <c r="E7" s="72">
        <v>7.6378564077600755E-2</v>
      </c>
      <c r="F7" s="72">
        <v>0.20010603649528572</v>
      </c>
      <c r="G7" s="72">
        <v>0.37607389546412051</v>
      </c>
      <c r="H7" s="72">
        <v>0.45441739783208879</v>
      </c>
      <c r="I7" s="72">
        <v>0.56613225820388302</v>
      </c>
      <c r="J7" s="72">
        <v>0.69417076301723157</v>
      </c>
      <c r="K7" s="72">
        <v>2.8592161850309123</v>
      </c>
      <c r="L7" s="72">
        <v>1.6871395390200259</v>
      </c>
      <c r="M7" s="72">
        <v>0.7117303064667595</v>
      </c>
      <c r="N7" s="72">
        <v>0.23649247424005254</v>
      </c>
      <c r="O7" s="72">
        <v>0.29814694294117799</v>
      </c>
      <c r="P7" s="72">
        <v>0.57590986644875153</v>
      </c>
      <c r="Q7" s="72">
        <v>0.81608603518394729</v>
      </c>
      <c r="R7" s="72">
        <v>0.47386436780489</v>
      </c>
      <c r="S7" s="72">
        <v>0.67884182048349928</v>
      </c>
      <c r="T7" s="72">
        <v>0.65787530916896109</v>
      </c>
      <c r="U7" s="72">
        <v>0.53181015876333426</v>
      </c>
      <c r="V7" s="72">
        <v>0.46304441617273734</v>
      </c>
      <c r="W7" s="72">
        <v>0.26467478529643229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1.7983725610886665</v>
      </c>
      <c r="D8" s="72">
        <v>2.6674015161479905</v>
      </c>
      <c r="E8" s="72">
        <v>2.9800702110793269</v>
      </c>
      <c r="F8" s="72">
        <v>3.0885485899244292</v>
      </c>
      <c r="G8" s="72">
        <v>2.5479953389146064</v>
      </c>
      <c r="H8" s="72">
        <v>2.8596850484544283</v>
      </c>
      <c r="I8" s="72">
        <v>2.0891269662305572</v>
      </c>
      <c r="J8" s="72">
        <v>2.0973037962289585</v>
      </c>
      <c r="K8" s="72">
        <v>2.1132594402868707</v>
      </c>
      <c r="L8" s="72">
        <v>2.0044143783650159</v>
      </c>
      <c r="M8" s="72">
        <v>1.1497384623807543</v>
      </c>
      <c r="N8" s="72">
        <v>1.2857682786371525</v>
      </c>
      <c r="O8" s="72">
        <v>1.2163171805103865</v>
      </c>
      <c r="P8" s="72">
        <v>2.6051657887500204</v>
      </c>
      <c r="Q8" s="72">
        <v>3.5661622747905626</v>
      </c>
      <c r="R8" s="72">
        <v>2.4539164783381588</v>
      </c>
      <c r="S8" s="72">
        <v>2.7706246421638401</v>
      </c>
      <c r="T8" s="72">
        <v>2.3684237548232603</v>
      </c>
      <c r="U8" s="72">
        <v>1.5163574577616408</v>
      </c>
      <c r="V8" s="72">
        <v>1.6289055022713923</v>
      </c>
      <c r="W8" s="72">
        <v>0.8359461086677118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12.510515002209642</v>
      </c>
      <c r="D9" s="72">
        <v>13.832663115686719</v>
      </c>
      <c r="E9" s="72">
        <v>17.011998083559352</v>
      </c>
      <c r="F9" s="72">
        <v>18.116422230772699</v>
      </c>
      <c r="G9" s="72">
        <v>15.155320833006371</v>
      </c>
      <c r="H9" s="72">
        <v>11.351510560700815</v>
      </c>
      <c r="I9" s="72">
        <v>12.625436181776724</v>
      </c>
      <c r="J9" s="72">
        <v>12.098330796164333</v>
      </c>
      <c r="K9" s="72">
        <v>16.455860242413902</v>
      </c>
      <c r="L9" s="72">
        <v>8.6976321338514051</v>
      </c>
      <c r="M9" s="72">
        <v>7.6715729121596627</v>
      </c>
      <c r="N9" s="72">
        <v>10.225620928920387</v>
      </c>
      <c r="O9" s="72">
        <v>8.2777055877921235</v>
      </c>
      <c r="P9" s="72">
        <v>7.2171159641231215</v>
      </c>
      <c r="Q9" s="72">
        <v>6.846332486065851</v>
      </c>
      <c r="R9" s="72">
        <v>5.5422258453102362</v>
      </c>
      <c r="S9" s="72">
        <v>10.796354598904843</v>
      </c>
      <c r="T9" s="72">
        <v>9.4565958069856979</v>
      </c>
      <c r="U9" s="72">
        <v>6.3874557483681764</v>
      </c>
      <c r="V9" s="72">
        <v>4.6045569426876174</v>
      </c>
      <c r="W9" s="72">
        <v>3.2098757427282347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7.8361841628511053</v>
      </c>
      <c r="D11" s="72">
        <v>5.89155429288496</v>
      </c>
      <c r="E11" s="72">
        <v>7.3199970643116901</v>
      </c>
      <c r="F11" s="72">
        <v>5.3272436118481004</v>
      </c>
      <c r="G11" s="72">
        <v>6.4317730549207024</v>
      </c>
      <c r="H11" s="72">
        <v>7.5617352472875137</v>
      </c>
      <c r="I11" s="72">
        <v>6.3823857128412653</v>
      </c>
      <c r="J11" s="72">
        <v>8.4933159679658345</v>
      </c>
      <c r="K11" s="72">
        <v>13.077661238227229</v>
      </c>
      <c r="L11" s="72">
        <v>7.3676091385461788</v>
      </c>
      <c r="M11" s="72">
        <v>8.1665921410297546</v>
      </c>
      <c r="N11" s="72">
        <v>6.9975837825947789</v>
      </c>
      <c r="O11" s="72">
        <v>7.0824148222004499</v>
      </c>
      <c r="P11" s="72">
        <v>6.4292352038151117</v>
      </c>
      <c r="Q11" s="72">
        <v>2.616281386719312</v>
      </c>
      <c r="R11" s="72">
        <v>4.9582316536825566</v>
      </c>
      <c r="S11" s="72">
        <v>10.24500180069542</v>
      </c>
      <c r="T11" s="72">
        <v>6.4468321360862921</v>
      </c>
      <c r="U11" s="72">
        <v>6.7874843595011498</v>
      </c>
      <c r="V11" s="72">
        <v>3.8852677032592533</v>
      </c>
      <c r="W11" s="72">
        <v>5.091944125679146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3.6612620126192279E-3</v>
      </c>
      <c r="S12" s="72">
        <v>4.0847864533162552E-3</v>
      </c>
      <c r="T12" s="72">
        <v>5.8011790073217249E-3</v>
      </c>
      <c r="U12" s="72">
        <v>6.3404024915201303E-3</v>
      </c>
      <c r="V12" s="72">
        <v>7.7857471020881652E-3</v>
      </c>
      <c r="W12" s="72">
        <v>2.5410612597325105E-3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9.7608004927181215E-4</v>
      </c>
      <c r="D13" s="74">
        <v>2.6379773153262054E-3</v>
      </c>
      <c r="E13" s="74">
        <v>4.9785124608344635E-3</v>
      </c>
      <c r="F13" s="74">
        <v>9.3256457989839246E-3</v>
      </c>
      <c r="G13" s="74">
        <v>1.012492829555618E-2</v>
      </c>
      <c r="H13" s="74">
        <v>2.8330122263976153E-2</v>
      </c>
      <c r="I13" s="74">
        <v>3.6397521383225058E-2</v>
      </c>
      <c r="J13" s="74">
        <v>1.5600290273861506E-2</v>
      </c>
      <c r="K13" s="74">
        <v>1.6243049609080674E-2</v>
      </c>
      <c r="L13" s="74">
        <v>4.4686983302519537E-2</v>
      </c>
      <c r="M13" s="74">
        <v>3.1614260507888133E-2</v>
      </c>
      <c r="N13" s="74">
        <v>0.26915782992468934</v>
      </c>
      <c r="O13" s="74">
        <v>0.13076190460107542</v>
      </c>
      <c r="P13" s="74">
        <v>5.0770972533585743E-2</v>
      </c>
      <c r="Q13" s="74">
        <v>2.5469665084426919E-2</v>
      </c>
      <c r="R13" s="74">
        <v>0</v>
      </c>
      <c r="S13" s="74">
        <v>4.9819438780137823E-2</v>
      </c>
      <c r="T13" s="74">
        <v>3.4223508090735176E-2</v>
      </c>
      <c r="U13" s="74">
        <v>3.9097192920595318E-2</v>
      </c>
      <c r="V13" s="74">
        <v>6.4832827215511174E-2</v>
      </c>
      <c r="W13" s="74">
        <v>3.7072625815952429E-2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0.11854978038289127</v>
      </c>
      <c r="D14" s="76">
        <v>0.12639850932932495</v>
      </c>
      <c r="E14" s="76">
        <v>0.15017917189632882</v>
      </c>
      <c r="F14" s="76">
        <v>0.15121105603008755</v>
      </c>
      <c r="G14" s="76">
        <v>0.13640110086201374</v>
      </c>
      <c r="H14" s="76">
        <v>0.12503765744131198</v>
      </c>
      <c r="I14" s="76">
        <v>0.11789719008263394</v>
      </c>
      <c r="J14" s="76">
        <v>0.12497145078407497</v>
      </c>
      <c r="K14" s="76">
        <v>0.18604530645346029</v>
      </c>
      <c r="L14" s="76">
        <v>0.11103514431121723</v>
      </c>
      <c r="M14" s="76">
        <v>8.9060382568031324E-2</v>
      </c>
      <c r="N14" s="76">
        <v>9.4524127209994965E-2</v>
      </c>
      <c r="O14" s="76">
        <v>8.446617693688302E-2</v>
      </c>
      <c r="P14" s="76">
        <v>9.9635996660831144E-2</v>
      </c>
      <c r="Q14" s="76">
        <v>0.10378367891330435</v>
      </c>
      <c r="R14" s="76">
        <v>8.4262617870766193E-2</v>
      </c>
      <c r="S14" s="76">
        <v>0.13488992252378493</v>
      </c>
      <c r="T14" s="76">
        <v>0.1111554890328664</v>
      </c>
      <c r="U14" s="76">
        <v>8.3612172525017792E-2</v>
      </c>
      <c r="V14" s="76">
        <v>6.6469445889594678E-2</v>
      </c>
      <c r="W14" s="76">
        <v>4.9046005754997124E-2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9.4641968132069532E-6</v>
      </c>
      <c r="D15" s="69">
        <f t="shared" si="6"/>
        <v>5.2317975811671952E-5</v>
      </c>
      <c r="E15" s="69">
        <f t="shared" si="6"/>
        <v>1.26920399519636E-4</v>
      </c>
      <c r="F15" s="69">
        <f t="shared" si="6"/>
        <v>1.8460335049105386E-4</v>
      </c>
      <c r="G15" s="69">
        <f t="shared" si="6"/>
        <v>2.6800231245102359E-4</v>
      </c>
      <c r="H15" s="69">
        <f t="shared" si="6"/>
        <v>9.0702234055505513E-4</v>
      </c>
      <c r="I15" s="69">
        <f t="shared" si="6"/>
        <v>9.9246294519771822E-4</v>
      </c>
      <c r="J15" s="69">
        <f t="shared" si="6"/>
        <v>1.55964753286659E-3</v>
      </c>
      <c r="K15" s="69">
        <f t="shared" si="6"/>
        <v>2.0528519229813685E-3</v>
      </c>
      <c r="L15" s="69">
        <f t="shared" si="6"/>
        <v>4.4479825527227327E-3</v>
      </c>
      <c r="M15" s="69">
        <f t="shared" si="6"/>
        <v>2.3437062971787361E-3</v>
      </c>
      <c r="N15" s="69">
        <f t="shared" si="6"/>
        <v>2.0889856157135451E-3</v>
      </c>
      <c r="O15" s="69">
        <f t="shared" si="6"/>
        <v>2.0174958602271389E-3</v>
      </c>
      <c r="P15" s="69">
        <f t="shared" si="6"/>
        <v>2.2955554240515967E-3</v>
      </c>
      <c r="Q15" s="69">
        <f t="shared" si="6"/>
        <v>1.3514455787507589E-3</v>
      </c>
      <c r="R15" s="69">
        <f t="shared" si="6"/>
        <v>1.722710933108754E-3</v>
      </c>
      <c r="S15" s="69">
        <f t="shared" si="6"/>
        <v>2.3414834027075267E-3</v>
      </c>
      <c r="T15" s="69">
        <f t="shared" si="6"/>
        <v>2.4156505588325949E-3</v>
      </c>
      <c r="U15" s="69">
        <f t="shared" si="6"/>
        <v>1.7367220893275694E-3</v>
      </c>
      <c r="V15" s="69">
        <f t="shared" si="6"/>
        <v>2.9952194187414672E-3</v>
      </c>
      <c r="W15" s="69">
        <f t="shared" si="6"/>
        <v>3.2400778045730684E-3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9.4641968132069532E-6</v>
      </c>
      <c r="D16" s="72">
        <v>5.2317975811671952E-5</v>
      </c>
      <c r="E16" s="72">
        <v>1.26920399519636E-4</v>
      </c>
      <c r="F16" s="72">
        <v>1.8460335049105386E-4</v>
      </c>
      <c r="G16" s="72">
        <v>2.6800231245102359E-4</v>
      </c>
      <c r="H16" s="72">
        <v>9.0702234055505513E-4</v>
      </c>
      <c r="I16" s="72">
        <v>9.9246294519771822E-4</v>
      </c>
      <c r="J16" s="72">
        <v>1.55964753286659E-3</v>
      </c>
      <c r="K16" s="72">
        <v>2.0528519229813685E-3</v>
      </c>
      <c r="L16" s="72">
        <v>4.4479825527227327E-3</v>
      </c>
      <c r="M16" s="72">
        <v>2.3437062971787361E-3</v>
      </c>
      <c r="N16" s="72">
        <v>2.0889856157135451E-3</v>
      </c>
      <c r="O16" s="72">
        <v>2.0174958602271389E-3</v>
      </c>
      <c r="P16" s="72">
        <v>2.2955554240515967E-3</v>
      </c>
      <c r="Q16" s="72">
        <v>1.3514455787507589E-3</v>
      </c>
      <c r="R16" s="72">
        <v>1.722710933108754E-3</v>
      </c>
      <c r="S16" s="72">
        <v>2.3414834027075267E-3</v>
      </c>
      <c r="T16" s="72">
        <v>2.4156505588325949E-3</v>
      </c>
      <c r="U16" s="72">
        <v>1.7367220893275694E-3</v>
      </c>
      <c r="V16" s="72">
        <v>2.9952194187414672E-3</v>
      </c>
      <c r="W16" s="72">
        <v>3.2400778045730684E-3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3.7562757295339715</v>
      </c>
      <c r="D17" s="69">
        <f t="shared" si="7"/>
        <v>3.731126425984634</v>
      </c>
      <c r="E17" s="69">
        <f t="shared" si="7"/>
        <v>4.4057618220784978</v>
      </c>
      <c r="F17" s="69">
        <f t="shared" si="7"/>
        <v>4.1008108108333374</v>
      </c>
      <c r="G17" s="69">
        <f t="shared" si="7"/>
        <v>3.9385139823308872</v>
      </c>
      <c r="H17" s="69">
        <f t="shared" si="7"/>
        <v>4.0939630377250946</v>
      </c>
      <c r="I17" s="69">
        <f t="shared" si="7"/>
        <v>3.8662401937181592</v>
      </c>
      <c r="J17" s="69">
        <f t="shared" si="7"/>
        <v>4.8483947838659471</v>
      </c>
      <c r="K17" s="69">
        <f t="shared" si="7"/>
        <v>6.4261969066769753</v>
      </c>
      <c r="L17" s="69">
        <f t="shared" si="7"/>
        <v>4.2761149001115086</v>
      </c>
      <c r="M17" s="69">
        <f t="shared" si="7"/>
        <v>3.8099945175456504</v>
      </c>
      <c r="N17" s="69">
        <f t="shared" si="7"/>
        <v>3.9767661598592596</v>
      </c>
      <c r="O17" s="69">
        <f t="shared" si="7"/>
        <v>3.8237317010413481</v>
      </c>
      <c r="P17" s="69">
        <f t="shared" si="7"/>
        <v>3.678665535916354</v>
      </c>
      <c r="Q17" s="69">
        <f t="shared" si="7"/>
        <v>3.7695080876416958</v>
      </c>
      <c r="R17" s="69">
        <f t="shared" ref="R17:V17" si="8">SUM(R18:R26)</f>
        <v>3.7768442394497339</v>
      </c>
      <c r="S17" s="69">
        <f t="shared" si="8"/>
        <v>5.9703889674648902</v>
      </c>
      <c r="T17" s="69">
        <f t="shared" si="8"/>
        <v>4.8632968913062999</v>
      </c>
      <c r="U17" s="69">
        <f t="shared" si="8"/>
        <v>4.1336779612985479</v>
      </c>
      <c r="V17" s="69">
        <f t="shared" si="8"/>
        <v>3.5498862805933618</v>
      </c>
      <c r="W17" s="69">
        <f t="shared" ref="W17" si="9">SUM(W18:W26)</f>
        <v>3.5661525842245552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3.6592042915177966E-2</v>
      </c>
      <c r="D18" s="72">
        <v>2.5795056949630399E-2</v>
      </c>
      <c r="E18" s="72">
        <v>1.2746554650738554E-2</v>
      </c>
      <c r="F18" s="72">
        <v>2.6040381215392646E-2</v>
      </c>
      <c r="G18" s="72">
        <v>2.1635983252081135E-2</v>
      </c>
      <c r="H18" s="72">
        <v>1.6542732174229E-2</v>
      </c>
      <c r="I18" s="72">
        <v>4.0919178839379421E-2</v>
      </c>
      <c r="J18" s="72">
        <v>6.943303754033793E-2</v>
      </c>
      <c r="K18" s="72">
        <v>9.0425447263036099E-2</v>
      </c>
      <c r="L18" s="72">
        <v>5.724345006874771E-2</v>
      </c>
      <c r="M18" s="72">
        <v>2.0260847905442268E-2</v>
      </c>
      <c r="N18" s="72">
        <v>7.1118288719126573E-3</v>
      </c>
      <c r="O18" s="72">
        <v>0</v>
      </c>
      <c r="P18" s="72">
        <v>0</v>
      </c>
      <c r="Q18" s="72">
        <v>5.4919324166798188E-3</v>
      </c>
      <c r="R18" s="72">
        <v>0</v>
      </c>
      <c r="S18" s="72">
        <v>0</v>
      </c>
      <c r="T18" s="72">
        <v>0</v>
      </c>
      <c r="U18" s="72">
        <v>1.8933330362546228E-4</v>
      </c>
      <c r="V18" s="72">
        <v>8.6967757473476349E-4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4.7468039811465641E-2</v>
      </c>
      <c r="D19" s="72">
        <v>2.9415678412505166E-2</v>
      </c>
      <c r="E19" s="72">
        <v>4.4467397396969296E-2</v>
      </c>
      <c r="F19" s="72">
        <v>6.1645290358722446E-2</v>
      </c>
      <c r="G19" s="72">
        <v>6.0510832373501633E-2</v>
      </c>
      <c r="H19" s="72">
        <v>6.4788008738730682E-2</v>
      </c>
      <c r="I19" s="72">
        <v>1.6518916309471672E-2</v>
      </c>
      <c r="J19" s="72">
        <v>5.6109886707043973E-3</v>
      </c>
      <c r="K19" s="72">
        <v>2.2038960006898315E-2</v>
      </c>
      <c r="L19" s="72">
        <v>4.3561669612710831E-2</v>
      </c>
      <c r="M19" s="72">
        <v>2.2945726491933142E-4</v>
      </c>
      <c r="N19" s="72">
        <v>3.1580798914092517E-2</v>
      </c>
      <c r="O19" s="72">
        <v>3.0398784122199443E-2</v>
      </c>
      <c r="P19" s="72">
        <v>3.2174040920639489E-2</v>
      </c>
      <c r="Q19" s="72">
        <v>9.36967858226888E-3</v>
      </c>
      <c r="R19" s="72">
        <v>1.2559845238000236E-2</v>
      </c>
      <c r="S19" s="72">
        <v>3.0697841263342716E-2</v>
      </c>
      <c r="T19" s="72">
        <v>2.3215894566438723E-2</v>
      </c>
      <c r="U19" s="72">
        <v>1.7068047274055288E-2</v>
      </c>
      <c r="V19" s="72">
        <v>2.3785593506592716E-2</v>
      </c>
      <c r="W19" s="72">
        <v>1.6344843294408072E-2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2.7028359906908835E-2</v>
      </c>
      <c r="D20" s="72">
        <v>9.7733193589411467E-3</v>
      </c>
      <c r="E20" s="72">
        <v>1.1800562356464648E-2</v>
      </c>
      <c r="F20" s="72">
        <v>3.081150726420516E-2</v>
      </c>
      <c r="G20" s="72">
        <v>6.1506875894099193E-2</v>
      </c>
      <c r="H20" s="72">
        <v>7.7027628083028543E-2</v>
      </c>
      <c r="I20" s="72">
        <v>0.10009143487573918</v>
      </c>
      <c r="J20" s="72">
        <v>0.11763581808707867</v>
      </c>
      <c r="K20" s="72">
        <v>0.53881164261482584</v>
      </c>
      <c r="L20" s="72">
        <v>0.36297086910552578</v>
      </c>
      <c r="M20" s="72">
        <v>0.15632331768214153</v>
      </c>
      <c r="N20" s="72">
        <v>5.2641688232024551E-2</v>
      </c>
      <c r="O20" s="72">
        <v>6.9441076679909175E-2</v>
      </c>
      <c r="P20" s="72">
        <v>0.12371527010207156</v>
      </c>
      <c r="Q20" s="72">
        <v>0.1839664148262401</v>
      </c>
      <c r="R20" s="72">
        <v>0.10433689767444139</v>
      </c>
      <c r="S20" s="72">
        <v>0.15786981736810768</v>
      </c>
      <c r="T20" s="72">
        <v>0.15224038961699587</v>
      </c>
      <c r="U20" s="72">
        <v>9.9902892396039333E-2</v>
      </c>
      <c r="V20" s="72">
        <v>0.12433564146675079</v>
      </c>
      <c r="W20" s="72">
        <v>9.1950075985506946E-2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0.30701454190331395</v>
      </c>
      <c r="D21" s="72">
        <v>0.46122794515489496</v>
      </c>
      <c r="E21" s="72">
        <v>0.4946379017595926</v>
      </c>
      <c r="F21" s="72">
        <v>0.5000426116290172</v>
      </c>
      <c r="G21" s="72">
        <v>0.42934626296942568</v>
      </c>
      <c r="H21" s="72">
        <v>0.49792833939997683</v>
      </c>
      <c r="I21" s="72">
        <v>0.37572334016207554</v>
      </c>
      <c r="J21" s="72">
        <v>0.37302002224333441</v>
      </c>
      <c r="K21" s="72">
        <v>0.34309177333153051</v>
      </c>
      <c r="L21" s="72">
        <v>0.41734563436231314</v>
      </c>
      <c r="M21" s="72">
        <v>0.26183297274048317</v>
      </c>
      <c r="N21" s="72">
        <v>0.27485366388338794</v>
      </c>
      <c r="O21" s="72">
        <v>0.28848064265021456</v>
      </c>
      <c r="P21" s="72">
        <v>0.58258300368420024</v>
      </c>
      <c r="Q21" s="72">
        <v>0.86053414118229565</v>
      </c>
      <c r="R21" s="72">
        <v>0.6015616750410846</v>
      </c>
      <c r="S21" s="72">
        <v>0.65490984537918195</v>
      </c>
      <c r="T21" s="72">
        <v>0.58969816101246308</v>
      </c>
      <c r="U21" s="72">
        <v>0.38750249514159307</v>
      </c>
      <c r="V21" s="72">
        <v>0.46154861299968258</v>
      </c>
      <c r="W21" s="72">
        <v>0.28292483091902804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1.3602820637685389</v>
      </c>
      <c r="D22" s="72">
        <v>1.1638204106409393</v>
      </c>
      <c r="E22" s="72">
        <v>1.419270784987954</v>
      </c>
      <c r="F22" s="72">
        <v>1.3915943082504381</v>
      </c>
      <c r="G22" s="72">
        <v>0.86170449970745344</v>
      </c>
      <c r="H22" s="72">
        <v>0.22368879416297457</v>
      </c>
      <c r="I22" s="72">
        <v>1.097286699732005</v>
      </c>
      <c r="J22" s="72">
        <v>1.0803806797276978</v>
      </c>
      <c r="K22" s="72">
        <v>1.4133986251273634</v>
      </c>
      <c r="L22" s="72">
        <v>1.1589947172893627</v>
      </c>
      <c r="M22" s="72">
        <v>1.4960978221114185</v>
      </c>
      <c r="N22" s="72">
        <v>1.3334695086549377</v>
      </c>
      <c r="O22" s="72">
        <v>1.0157788497333819</v>
      </c>
      <c r="P22" s="72">
        <v>0.25110530701672118</v>
      </c>
      <c r="Q22" s="72">
        <v>0.52113817338511359</v>
      </c>
      <c r="R22" s="72">
        <v>0.53076032961388775</v>
      </c>
      <c r="S22" s="72">
        <v>1.8113425317745107</v>
      </c>
      <c r="T22" s="72">
        <v>2.1258228249969511</v>
      </c>
      <c r="U22" s="72">
        <v>1.1825272356884282</v>
      </c>
      <c r="V22" s="72">
        <v>0.34416359964128451</v>
      </c>
      <c r="W22" s="72">
        <v>0.28796802149583606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1.1298962188804602</v>
      </c>
      <c r="D24" s="72">
        <v>0.94683090600611186</v>
      </c>
      <c r="E24" s="72">
        <v>1.031331509058933</v>
      </c>
      <c r="F24" s="72">
        <v>0.81513824517689759</v>
      </c>
      <c r="G24" s="72">
        <v>1.0185579594685727</v>
      </c>
      <c r="H24" s="72">
        <v>0.581911019900479</v>
      </c>
      <c r="I24" s="72">
        <v>0.88829702228511465</v>
      </c>
      <c r="J24" s="72">
        <v>1.3973551049604283</v>
      </c>
      <c r="K24" s="72">
        <v>2.0973168323107716</v>
      </c>
      <c r="L24" s="72">
        <v>1.4385679485703875</v>
      </c>
      <c r="M24" s="72">
        <v>1.6726290120749701</v>
      </c>
      <c r="N24" s="72">
        <v>1.4778932361088737</v>
      </c>
      <c r="O24" s="72">
        <v>1.5808660839968205</v>
      </c>
      <c r="P24" s="72">
        <v>1.4035109784828421</v>
      </c>
      <c r="Q24" s="72">
        <v>0.63355872316909667</v>
      </c>
      <c r="R24" s="72">
        <v>1.2625332720156381</v>
      </c>
      <c r="S24" s="72">
        <v>2.2650098047855676</v>
      </c>
      <c r="T24" s="72">
        <v>1.273718947133027</v>
      </c>
      <c r="U24" s="72">
        <v>1.5209666271853344</v>
      </c>
      <c r="V24" s="72">
        <v>0.95121742394354469</v>
      </c>
      <c r="W24" s="72">
        <v>1.919610124951916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0.84799446234810572</v>
      </c>
      <c r="D25" s="74">
        <v>1.0942631094616113</v>
      </c>
      <c r="E25" s="74">
        <v>1.3915071118678457</v>
      </c>
      <c r="F25" s="74">
        <v>1.275538466938664</v>
      </c>
      <c r="G25" s="74">
        <v>1.4852515686657537</v>
      </c>
      <c r="H25" s="74">
        <v>2.6320765152656764</v>
      </c>
      <c r="I25" s="74">
        <v>1.3474036015143738</v>
      </c>
      <c r="J25" s="74">
        <v>1.8049591326363656</v>
      </c>
      <c r="K25" s="74">
        <v>1.9211136260225492</v>
      </c>
      <c r="L25" s="74">
        <v>0.79743061110246116</v>
      </c>
      <c r="M25" s="74">
        <v>0.2026210877662756</v>
      </c>
      <c r="N25" s="74">
        <v>0.79921543519403049</v>
      </c>
      <c r="O25" s="74">
        <v>0.83876626385882225</v>
      </c>
      <c r="P25" s="74">
        <v>1.2855769357098796</v>
      </c>
      <c r="Q25" s="74">
        <v>1.5554490240800014</v>
      </c>
      <c r="R25" s="74">
        <v>1.2650922198666819</v>
      </c>
      <c r="S25" s="74">
        <v>1.0505591268941807</v>
      </c>
      <c r="T25" s="74">
        <v>0.69860067398042447</v>
      </c>
      <c r="U25" s="74">
        <v>0.92552133030947203</v>
      </c>
      <c r="V25" s="74">
        <v>1.6439657314607714</v>
      </c>
      <c r="W25" s="74">
        <v>0.96735468757786025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1.3207156537170299</v>
      </c>
      <c r="D27" s="69">
        <f t="shared" si="10"/>
        <v>1.414283482382833</v>
      </c>
      <c r="E27" s="69">
        <f t="shared" si="10"/>
        <v>1.7632197336170596</v>
      </c>
      <c r="F27" s="69">
        <f t="shared" si="10"/>
        <v>1.8455289245513644</v>
      </c>
      <c r="G27" s="69">
        <f t="shared" si="10"/>
        <v>1.6896028087066741</v>
      </c>
      <c r="H27" s="69">
        <f t="shared" si="10"/>
        <v>1.6280460994447656</v>
      </c>
      <c r="I27" s="69">
        <f t="shared" si="10"/>
        <v>1.472794933440513</v>
      </c>
      <c r="J27" s="69">
        <f t="shared" si="10"/>
        <v>1.8370450165068304</v>
      </c>
      <c r="K27" s="69">
        <f t="shared" si="10"/>
        <v>2.5516881110858214</v>
      </c>
      <c r="L27" s="69">
        <f t="shared" si="10"/>
        <v>1.6630020684062514</v>
      </c>
      <c r="M27" s="69">
        <f t="shared" si="10"/>
        <v>1.5516757106104662</v>
      </c>
      <c r="N27" s="69">
        <f t="shared" si="10"/>
        <v>1.5974599101593279</v>
      </c>
      <c r="O27" s="69">
        <f t="shared" si="10"/>
        <v>1.4827388511697901</v>
      </c>
      <c r="P27" s="69">
        <f t="shared" si="10"/>
        <v>1.5316799146676654</v>
      </c>
      <c r="Q27" s="69">
        <f t="shared" si="10"/>
        <v>1.3284654970079419</v>
      </c>
      <c r="R27" s="69">
        <f t="shared" ref="R27:V27" si="11">SUM(R28:R32)</f>
        <v>1.3317815564971878</v>
      </c>
      <c r="S27" s="69">
        <f t="shared" si="11"/>
        <v>2.2359517949468826</v>
      </c>
      <c r="T27" s="69">
        <f t="shared" si="11"/>
        <v>1.8624897232419542</v>
      </c>
      <c r="U27" s="69">
        <f t="shared" si="11"/>
        <v>1.4443429890551909</v>
      </c>
      <c r="V27" s="69">
        <f t="shared" si="11"/>
        <v>1.266526960776619</v>
      </c>
      <c r="W27" s="69">
        <f t="shared" ref="W27" si="12">SUM(W28:W32)</f>
        <v>1.2158300296581888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8.1929790588301782E-5</v>
      </c>
      <c r="K28" s="72">
        <v>8.4906446581919546E-5</v>
      </c>
      <c r="L28" s="72">
        <v>1.3724932937554541E-4</v>
      </c>
      <c r="M28" s="72">
        <v>1.2520871767027208E-4</v>
      </c>
      <c r="N28" s="72">
        <v>8.2264860568864633E-5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0.42191950295464348</v>
      </c>
      <c r="D29" s="72">
        <v>0.31537261343858014</v>
      </c>
      <c r="E29" s="72">
        <v>0.4349883004599116</v>
      </c>
      <c r="F29" s="72">
        <v>0.61035414641357033</v>
      </c>
      <c r="G29" s="72">
        <v>0.73025154647332047</v>
      </c>
      <c r="H29" s="72">
        <v>0.69294524426982007</v>
      </c>
      <c r="I29" s="72">
        <v>0.32318945255862563</v>
      </c>
      <c r="J29" s="72">
        <v>0.2443324786366072</v>
      </c>
      <c r="K29" s="72">
        <v>0.72235945774665244</v>
      </c>
      <c r="L29" s="72">
        <v>0.68996687211729402</v>
      </c>
      <c r="M29" s="72">
        <v>0.54130910693335899</v>
      </c>
      <c r="N29" s="72">
        <v>0.56420910539901981</v>
      </c>
      <c r="O29" s="72">
        <v>0.62488366449730171</v>
      </c>
      <c r="P29" s="72">
        <v>0.5410839739777874</v>
      </c>
      <c r="Q29" s="72">
        <v>0.22043756235903514</v>
      </c>
      <c r="R29" s="72">
        <v>0.24043331415424177</v>
      </c>
      <c r="S29" s="72">
        <v>0.687105179912465</v>
      </c>
      <c r="T29" s="72">
        <v>0.60314216511490326</v>
      </c>
      <c r="U29" s="72">
        <v>0.41298016553916378</v>
      </c>
      <c r="V29" s="72">
        <v>0.39056526482769727</v>
      </c>
      <c r="W29" s="72">
        <v>0.37126099255732331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0.10016939597130092</v>
      </c>
      <c r="D30" s="72">
        <v>0.14510259134448047</v>
      </c>
      <c r="E30" s="72">
        <v>0.15879889465653199</v>
      </c>
      <c r="F30" s="72">
        <v>0.17927925748010612</v>
      </c>
      <c r="G30" s="72">
        <v>0.16211550414433695</v>
      </c>
      <c r="H30" s="72">
        <v>0.1916276229263098</v>
      </c>
      <c r="I30" s="72">
        <v>0.13606701911826699</v>
      </c>
      <c r="J30" s="72">
        <v>0.14612789738468424</v>
      </c>
      <c r="K30" s="72">
        <v>0.13454632066831174</v>
      </c>
      <c r="L30" s="72">
        <v>0.15767190145130885</v>
      </c>
      <c r="M30" s="72">
        <v>9.4133080408732792E-2</v>
      </c>
      <c r="N30" s="72">
        <v>8.8542088424236429E-2</v>
      </c>
      <c r="O30" s="72">
        <v>0.10479516438670694</v>
      </c>
      <c r="P30" s="72">
        <v>0.23323895755418272</v>
      </c>
      <c r="Q30" s="72">
        <v>0.34029197251091636</v>
      </c>
      <c r="R30" s="72">
        <v>0.23673813731511614</v>
      </c>
      <c r="S30" s="72">
        <v>0.25662830598046521</v>
      </c>
      <c r="T30" s="72">
        <v>0.22053694716307215</v>
      </c>
      <c r="U30" s="72">
        <v>0.14895229012261832</v>
      </c>
      <c r="V30" s="72">
        <v>0.15718246118833212</v>
      </c>
      <c r="W30" s="72">
        <v>0.10211268131531084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0.60831072068880032</v>
      </c>
      <c r="D31" s="72">
        <v>0.74621197932119732</v>
      </c>
      <c r="E31" s="72">
        <v>0.93914773552619679</v>
      </c>
      <c r="F31" s="72">
        <v>0.84593119479892198</v>
      </c>
      <c r="G31" s="72">
        <v>0.52412733845856752</v>
      </c>
      <c r="H31" s="72">
        <v>0.32849307203558609</v>
      </c>
      <c r="I31" s="72">
        <v>0.52655756879863003</v>
      </c>
      <c r="J31" s="72">
        <v>0.81396472337426673</v>
      </c>
      <c r="K31" s="72">
        <v>1.1172402894640316</v>
      </c>
      <c r="L31" s="72">
        <v>0.72930742407471794</v>
      </c>
      <c r="M31" s="72">
        <v>0.62452599528812125</v>
      </c>
      <c r="N31" s="72">
        <v>0.67759856705228494</v>
      </c>
      <c r="O31" s="72">
        <v>0.36322468690922682</v>
      </c>
      <c r="P31" s="72">
        <v>0.36693296869265885</v>
      </c>
      <c r="Q31" s="72">
        <v>0.38401424384775518</v>
      </c>
      <c r="R31" s="72">
        <v>0.5508908882862622</v>
      </c>
      <c r="S31" s="72">
        <v>0.75907015289702073</v>
      </c>
      <c r="T31" s="72">
        <v>0.83628924242124136</v>
      </c>
      <c r="U31" s="72">
        <v>0.50528469445974433</v>
      </c>
      <c r="V31" s="72">
        <v>0.52481284750631085</v>
      </c>
      <c r="W31" s="72">
        <v>0.41835496588741389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0.19031603410228523</v>
      </c>
      <c r="D32" s="77">
        <v>0.20759629827857504</v>
      </c>
      <c r="E32" s="77">
        <v>0.23028480297441942</v>
      </c>
      <c r="F32" s="77">
        <v>0.20996432585876595</v>
      </c>
      <c r="G32" s="77">
        <v>0.27310841963044924</v>
      </c>
      <c r="H32" s="77">
        <v>0.41498016021304951</v>
      </c>
      <c r="I32" s="77">
        <v>0.48698089296499031</v>
      </c>
      <c r="J32" s="77">
        <v>0.63253798732068389</v>
      </c>
      <c r="K32" s="77">
        <v>0.57745713676024379</v>
      </c>
      <c r="L32" s="77">
        <v>8.5918621433555109E-2</v>
      </c>
      <c r="M32" s="77">
        <v>0.29158231926258288</v>
      </c>
      <c r="N32" s="77">
        <v>0.26702788442321784</v>
      </c>
      <c r="O32" s="77">
        <v>0.38983533537655457</v>
      </c>
      <c r="P32" s="77">
        <v>0.39042401444303648</v>
      </c>
      <c r="Q32" s="77">
        <v>0.38372171829023516</v>
      </c>
      <c r="R32" s="77">
        <v>0.3037192167415676</v>
      </c>
      <c r="S32" s="77">
        <v>0.53314815615693156</v>
      </c>
      <c r="T32" s="77">
        <v>0.20252136854273733</v>
      </c>
      <c r="U32" s="77">
        <v>0.37712583893366453</v>
      </c>
      <c r="V32" s="77">
        <v>0.19396638725427862</v>
      </c>
      <c r="W32" s="77">
        <v>0.32410138989814052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17.762865636560328</v>
      </c>
      <c r="D3" s="65">
        <f t="shared" si="0"/>
        <v>17.660893423006033</v>
      </c>
      <c r="E3" s="65">
        <f t="shared" si="0"/>
        <v>21.618185564462745</v>
      </c>
      <c r="F3" s="65">
        <f t="shared" si="0"/>
        <v>21.054518961829622</v>
      </c>
      <c r="G3" s="65">
        <f t="shared" si="0"/>
        <v>20.135827844863346</v>
      </c>
      <c r="H3" s="65">
        <f t="shared" si="0"/>
        <v>19.159347848137418</v>
      </c>
      <c r="I3" s="65">
        <f t="shared" si="0"/>
        <v>18.625579734187625</v>
      </c>
      <c r="J3" s="65">
        <f t="shared" si="0"/>
        <v>21.338254393672994</v>
      </c>
      <c r="K3" s="65">
        <f t="shared" si="0"/>
        <v>30.857573448649617</v>
      </c>
      <c r="L3" s="65">
        <f t="shared" si="0"/>
        <v>18.592878665859807</v>
      </c>
      <c r="M3" s="65">
        <f t="shared" si="0"/>
        <v>17.290519032765921</v>
      </c>
      <c r="N3" s="65">
        <f t="shared" si="0"/>
        <v>18.221899247541025</v>
      </c>
      <c r="O3" s="65">
        <f t="shared" si="0"/>
        <v>16.820044536188583</v>
      </c>
      <c r="P3" s="65">
        <f t="shared" si="0"/>
        <v>16.802461280730647</v>
      </c>
      <c r="Q3" s="65">
        <f t="shared" si="0"/>
        <v>14.353652607331803</v>
      </c>
      <c r="R3" s="65">
        <f t="shared" ref="R3:V3" si="1">SUM(R4,R15,R17,R27)</f>
        <v>14.519640547426192</v>
      </c>
      <c r="S3" s="65">
        <f t="shared" si="1"/>
        <v>26.148954983409762</v>
      </c>
      <c r="T3" s="65">
        <f t="shared" si="1"/>
        <v>20.495378108066831</v>
      </c>
      <c r="U3" s="65">
        <f t="shared" si="1"/>
        <v>17.146636499689524</v>
      </c>
      <c r="V3" s="65">
        <f t="shared" si="1"/>
        <v>12.670473614392144</v>
      </c>
      <c r="W3" s="65">
        <f t="shared" ref="W3" si="2">SUM(W4,W15,W17,W27)</f>
        <v>12.085866072887852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14.463087112383679</v>
      </c>
      <c r="D4" s="69">
        <f t="shared" si="3"/>
        <v>14.322262506924618</v>
      </c>
      <c r="E4" s="69">
        <f t="shared" si="3"/>
        <v>17.605005596075799</v>
      </c>
      <c r="F4" s="69">
        <f t="shared" si="3"/>
        <v>17.199158845240522</v>
      </c>
      <c r="G4" s="69">
        <f t="shared" si="3"/>
        <v>16.394533663973508</v>
      </c>
      <c r="H4" s="69">
        <f t="shared" si="3"/>
        <v>15.385834165935307</v>
      </c>
      <c r="I4" s="69">
        <f t="shared" si="3"/>
        <v>14.989995121194779</v>
      </c>
      <c r="J4" s="69">
        <f t="shared" si="3"/>
        <v>16.704014929462552</v>
      </c>
      <c r="K4" s="69">
        <f t="shared" si="3"/>
        <v>24.643068510082959</v>
      </c>
      <c r="L4" s="69">
        <f t="shared" si="3"/>
        <v>14.471189105773508</v>
      </c>
      <c r="M4" s="69">
        <f t="shared" si="3"/>
        <v>13.386019388831311</v>
      </c>
      <c r="N4" s="69">
        <f t="shared" si="3"/>
        <v>14.176018888318291</v>
      </c>
      <c r="O4" s="69">
        <f t="shared" si="3"/>
        <v>12.86969222544905</v>
      </c>
      <c r="P4" s="69">
        <f t="shared" si="3"/>
        <v>12.925984800500535</v>
      </c>
      <c r="Q4" s="69">
        <f t="shared" si="3"/>
        <v>10.567715370962057</v>
      </c>
      <c r="R4" s="69">
        <f t="shared" ref="R4:V4" si="4">SUM(R5:R14)</f>
        <v>10.596572400014084</v>
      </c>
      <c r="S4" s="69">
        <f t="shared" si="4"/>
        <v>19.688544224716015</v>
      </c>
      <c r="T4" s="69">
        <f t="shared" si="4"/>
        <v>15.232576938648057</v>
      </c>
      <c r="U4" s="69">
        <f t="shared" si="4"/>
        <v>12.628353313272152</v>
      </c>
      <c r="V4" s="69">
        <f t="shared" si="4"/>
        <v>8.8419786688927324</v>
      </c>
      <c r="W4" s="69">
        <f t="shared" ref="W4" si="5">SUM(W5:W14)</f>
        <v>8.0847978174462174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0.23697975407560243</v>
      </c>
      <c r="D5" s="72">
        <v>0.18390617253724839</v>
      </c>
      <c r="E5" s="72">
        <v>9.4895864100723232E-2</v>
      </c>
      <c r="F5" s="72">
        <v>0.19909285986161895</v>
      </c>
      <c r="G5" s="72">
        <v>0.2912524503533081</v>
      </c>
      <c r="H5" s="72">
        <v>0.2573312194025103</v>
      </c>
      <c r="I5" s="72">
        <v>0.24990439301949396</v>
      </c>
      <c r="J5" s="72">
        <v>0.36072806198879248</v>
      </c>
      <c r="K5" s="72">
        <v>0.33179093187995334</v>
      </c>
      <c r="L5" s="72">
        <v>0.34974592997315307</v>
      </c>
      <c r="M5" s="72">
        <v>0.27780185931945495</v>
      </c>
      <c r="N5" s="72">
        <v>0.10125389471658328</v>
      </c>
      <c r="O5" s="72">
        <v>0</v>
      </c>
      <c r="P5" s="72">
        <v>0</v>
      </c>
      <c r="Q5" s="72">
        <v>8.3684984704864435E-2</v>
      </c>
      <c r="R5" s="72">
        <v>0</v>
      </c>
      <c r="S5" s="72">
        <v>0</v>
      </c>
      <c r="T5" s="72">
        <v>0</v>
      </c>
      <c r="U5" s="72">
        <v>4.9508411835815663E-4</v>
      </c>
      <c r="V5" s="72">
        <v>1.8493812686066152E-3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2.7022183610217864E-2</v>
      </c>
      <c r="D6" s="72">
        <v>3.2201314253802502E-2</v>
      </c>
      <c r="E6" s="72">
        <v>3.1455379819642561E-2</v>
      </c>
      <c r="F6" s="72">
        <v>3.4478669281082605E-2</v>
      </c>
      <c r="G6" s="72">
        <v>4.0859341158860869E-2</v>
      </c>
      <c r="H6" s="72">
        <v>3.2906559112920612E-2</v>
      </c>
      <c r="I6" s="72">
        <v>1.9151549041432139E-2</v>
      </c>
      <c r="J6" s="72">
        <v>8.2436492456098923E-3</v>
      </c>
      <c r="K6" s="72">
        <v>0</v>
      </c>
      <c r="L6" s="72">
        <v>1.3532057642095951E-2</v>
      </c>
      <c r="M6" s="72">
        <v>2.5840549094975983E-2</v>
      </c>
      <c r="N6" s="72">
        <v>3.557820932862537E-2</v>
      </c>
      <c r="O6" s="72">
        <v>3.4210867135586985E-2</v>
      </c>
      <c r="P6" s="72">
        <v>2.8311007099105129E-2</v>
      </c>
      <c r="Q6" s="72">
        <v>3.131265361325402E-2</v>
      </c>
      <c r="R6" s="72">
        <v>1.4500112763676189E-2</v>
      </c>
      <c r="S6" s="72">
        <v>6.8503369216648688E-3</v>
      </c>
      <c r="T6" s="72">
        <v>5.0490575244707212E-3</v>
      </c>
      <c r="U6" s="72">
        <v>1.140989821820085E-2</v>
      </c>
      <c r="V6" s="72">
        <v>2.3841388025066568E-2</v>
      </c>
      <c r="W6" s="72">
        <v>1.4744213838733923E-2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8.3449018801024011E-2</v>
      </c>
      <c r="D7" s="72">
        <v>3.1577258041279137E-2</v>
      </c>
      <c r="E7" s="72">
        <v>3.9110272964979084E-2</v>
      </c>
      <c r="F7" s="72">
        <v>0.10377379234302722</v>
      </c>
      <c r="G7" s="72">
        <v>0.19755977292470822</v>
      </c>
      <c r="H7" s="72">
        <v>0.24184422041346962</v>
      </c>
      <c r="I7" s="72">
        <v>0.30531446105430488</v>
      </c>
      <c r="J7" s="72">
        <v>0.37957920083244012</v>
      </c>
      <c r="K7" s="72">
        <v>1.5866138120726605</v>
      </c>
      <c r="L7" s="72">
        <v>0.95093630775856475</v>
      </c>
      <c r="M7" s="72">
        <v>0.41111404587996547</v>
      </c>
      <c r="N7" s="72">
        <v>0.14147653679458636</v>
      </c>
      <c r="O7" s="72">
        <v>0.18670277821263989</v>
      </c>
      <c r="P7" s="72">
        <v>0.37911469813333593</v>
      </c>
      <c r="Q7" s="72">
        <v>0.55888495558735884</v>
      </c>
      <c r="R7" s="72">
        <v>0.33067251152448035</v>
      </c>
      <c r="S7" s="72">
        <v>0.48001702560959264</v>
      </c>
      <c r="T7" s="72">
        <v>0.46966905568306389</v>
      </c>
      <c r="U7" s="72">
        <v>0.38248842642389186</v>
      </c>
      <c r="V7" s="72">
        <v>0.33516068241324415</v>
      </c>
      <c r="W7" s="72">
        <v>0.19236363496460354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1.0488133493226501</v>
      </c>
      <c r="D8" s="72">
        <v>1.5806465243915058</v>
      </c>
      <c r="E8" s="72">
        <v>1.7938862300702472</v>
      </c>
      <c r="F8" s="72">
        <v>1.887805572318995</v>
      </c>
      <c r="G8" s="72">
        <v>1.5810020731538701</v>
      </c>
      <c r="H8" s="72">
        <v>1.8008359421680364</v>
      </c>
      <c r="I8" s="72">
        <v>1.3349244626933818</v>
      </c>
      <c r="J8" s="72">
        <v>1.3598196558502618</v>
      </c>
      <c r="K8" s="72">
        <v>1.3904545717636974</v>
      </c>
      <c r="L8" s="72">
        <v>1.3385862232028103</v>
      </c>
      <c r="M8" s="72">
        <v>0.782313122090743</v>
      </c>
      <c r="N8" s="72">
        <v>0.89569160240814061</v>
      </c>
      <c r="O8" s="72">
        <v>0.87195446479146799</v>
      </c>
      <c r="P8" s="72">
        <v>1.9262641024574034</v>
      </c>
      <c r="Q8" s="72">
        <v>2.7050484220209188</v>
      </c>
      <c r="R8" s="72">
        <v>1.8882051076074171</v>
      </c>
      <c r="S8" s="72">
        <v>2.1554392653278849</v>
      </c>
      <c r="T8" s="72">
        <v>1.8587219292655031</v>
      </c>
      <c r="U8" s="72">
        <v>1.1987462403921185</v>
      </c>
      <c r="V8" s="72">
        <v>1.2959472342086797</v>
      </c>
      <c r="W8" s="72">
        <v>0.66808726426218423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6.921558324132933</v>
      </c>
      <c r="D9" s="72">
        <v>7.8139763434247724</v>
      </c>
      <c r="E9" s="72">
        <v>9.8097575758269588</v>
      </c>
      <c r="F9" s="72">
        <v>10.66117676662304</v>
      </c>
      <c r="G9" s="72">
        <v>9.0994548510842623</v>
      </c>
      <c r="H9" s="72">
        <v>6.9518895700784631</v>
      </c>
      <c r="I9" s="72">
        <v>7.8843762510607833</v>
      </c>
      <c r="J9" s="72">
        <v>7.7013907895418967</v>
      </c>
      <c r="K9" s="72">
        <v>10.673573472149483</v>
      </c>
      <c r="L9" s="72">
        <v>5.7456117639622155</v>
      </c>
      <c r="M9" s="72">
        <v>5.1524191660910059</v>
      </c>
      <c r="N9" s="72">
        <v>6.966107198355143</v>
      </c>
      <c r="O9" s="72">
        <v>5.7049023797468843</v>
      </c>
      <c r="P9" s="72">
        <v>5.0242015237608086</v>
      </c>
      <c r="Q9" s="72">
        <v>4.8228256618572836</v>
      </c>
      <c r="R9" s="72">
        <v>3.9718934274574584</v>
      </c>
      <c r="S9" s="72">
        <v>7.8851965872166705</v>
      </c>
      <c r="T9" s="72">
        <v>7.0368490633227436</v>
      </c>
      <c r="U9" s="72">
        <v>4.8340182110054677</v>
      </c>
      <c r="V9" s="72">
        <v>3.5336553567666589</v>
      </c>
      <c r="W9" s="72">
        <v>2.4907790222227555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6.0260290678782882</v>
      </c>
      <c r="D11" s="72">
        <v>4.551691948810709</v>
      </c>
      <c r="E11" s="72">
        <v>5.6821803369818582</v>
      </c>
      <c r="F11" s="72">
        <v>4.154946078205997</v>
      </c>
      <c r="G11" s="72">
        <v>5.0407118420811017</v>
      </c>
      <c r="H11" s="72">
        <v>5.9554531613695785</v>
      </c>
      <c r="I11" s="72">
        <v>5.0518697241865205</v>
      </c>
      <c r="J11" s="72">
        <v>6.7578220768328707</v>
      </c>
      <c r="K11" s="72">
        <v>10.462573088474247</v>
      </c>
      <c r="L11" s="72">
        <v>5.9284329575471961</v>
      </c>
      <c r="M11" s="72">
        <v>6.6236730391268379</v>
      </c>
      <c r="N11" s="72">
        <v>5.7361885267173296</v>
      </c>
      <c r="O11" s="72">
        <v>5.8861302804928695</v>
      </c>
      <c r="P11" s="72">
        <v>5.4283558932183524</v>
      </c>
      <c r="Q11" s="72">
        <v>2.2416525111124113</v>
      </c>
      <c r="R11" s="72">
        <v>4.2956900023745943</v>
      </c>
      <c r="S11" s="72">
        <v>8.9713665436819774</v>
      </c>
      <c r="T11" s="72">
        <v>5.7033000383314052</v>
      </c>
      <c r="U11" s="72">
        <v>6.0630396610033594</v>
      </c>
      <c r="V11" s="72">
        <v>3.5022643218829934</v>
      </c>
      <c r="W11" s="72">
        <v>4.6282364515146046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1.1348620415690788E-2</v>
      </c>
      <c r="S12" s="72">
        <v>1.2798030730731597E-2</v>
      </c>
      <c r="T12" s="72">
        <v>1.8300109253173855E-2</v>
      </c>
      <c r="U12" s="72">
        <v>2.0109372288809192E-2</v>
      </c>
      <c r="V12" s="72">
        <v>2.4853929082226323E-2</v>
      </c>
      <c r="W12" s="72">
        <v>8.1715351445103886E-3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6.8563418007492564E-4</v>
      </c>
      <c r="D13" s="74">
        <v>1.8644361359754218E-3</v>
      </c>
      <c r="E13" s="74">
        <v>3.540764415060143E-3</v>
      </c>
      <c r="F13" s="74">
        <v>6.6740505766690779E-3</v>
      </c>
      <c r="G13" s="74">
        <v>7.2922323553833643E-3</v>
      </c>
      <c r="H13" s="74">
        <v>2.053583594901677E-2</v>
      </c>
      <c r="I13" s="74">
        <v>2.6557090056229925E-2</v>
      </c>
      <c r="J13" s="74">
        <v>1.1460044386607743E-2</v>
      </c>
      <c r="K13" s="74">
        <v>1.2017327289456732E-2</v>
      </c>
      <c r="L13" s="74">
        <v>3.3308721376256116E-2</v>
      </c>
      <c r="M13" s="74">
        <v>2.3797224660297704E-2</v>
      </c>
      <c r="N13" s="74">
        <v>0.20519879278788808</v>
      </c>
      <c r="O13" s="74">
        <v>0.10132527813271865</v>
      </c>
      <c r="P13" s="74">
        <v>4.0101579170698988E-2</v>
      </c>
      <c r="Q13" s="74">
        <v>2.0522503152661853E-2</v>
      </c>
      <c r="R13" s="74">
        <v>0</v>
      </c>
      <c r="S13" s="74">
        <v>4.1986512703703655E-2</v>
      </c>
      <c r="T13" s="74">
        <v>2.9532196234830551E-2</v>
      </c>
      <c r="U13" s="74">
        <v>3.4434247296929822E-2</v>
      </c>
      <c r="V13" s="74">
        <v>5.7936929355661651E-2</v>
      </c>
      <c r="W13" s="74">
        <v>3.3369689743828118E-2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0.11854978038289127</v>
      </c>
      <c r="D14" s="76">
        <v>0.12639850932932495</v>
      </c>
      <c r="E14" s="76">
        <v>0.15017917189632882</v>
      </c>
      <c r="F14" s="76">
        <v>0.15121105603008755</v>
      </c>
      <c r="G14" s="76">
        <v>0.13640110086201374</v>
      </c>
      <c r="H14" s="76">
        <v>0.12503765744131198</v>
      </c>
      <c r="I14" s="76">
        <v>0.11789719008263394</v>
      </c>
      <c r="J14" s="76">
        <v>0.12497145078407497</v>
      </c>
      <c r="K14" s="76">
        <v>0.18604530645346029</v>
      </c>
      <c r="L14" s="76">
        <v>0.11103514431121723</v>
      </c>
      <c r="M14" s="76">
        <v>8.9060382568031324E-2</v>
      </c>
      <c r="N14" s="76">
        <v>9.4524127209994965E-2</v>
      </c>
      <c r="O14" s="76">
        <v>8.446617693688302E-2</v>
      </c>
      <c r="P14" s="76">
        <v>9.9635996660831144E-2</v>
      </c>
      <c r="Q14" s="76">
        <v>0.10378367891330435</v>
      </c>
      <c r="R14" s="76">
        <v>8.4262617870766193E-2</v>
      </c>
      <c r="S14" s="76">
        <v>0.13488992252378493</v>
      </c>
      <c r="T14" s="76">
        <v>0.1111554890328664</v>
      </c>
      <c r="U14" s="76">
        <v>8.3612172525017792E-2</v>
      </c>
      <c r="V14" s="76">
        <v>6.6469445889594678E-2</v>
      </c>
      <c r="W14" s="76">
        <v>4.9046005754997124E-2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2.5367360106398937E-5</v>
      </c>
      <c r="D15" s="69">
        <f t="shared" si="6"/>
        <v>1.4538491931726582E-4</v>
      </c>
      <c r="E15" s="69">
        <f t="shared" si="6"/>
        <v>3.6533183436727583E-4</v>
      </c>
      <c r="F15" s="69">
        <f t="shared" si="6"/>
        <v>5.4976745280810909E-4</v>
      </c>
      <c r="G15" s="69">
        <f t="shared" si="6"/>
        <v>8.2510318822040377E-4</v>
      </c>
      <c r="H15" s="69">
        <f t="shared" si="6"/>
        <v>2.8844861408933546E-3</v>
      </c>
      <c r="I15" s="69">
        <f t="shared" si="6"/>
        <v>3.2579238424229203E-3</v>
      </c>
      <c r="J15" s="69">
        <f t="shared" si="6"/>
        <v>5.2825848289870161E-3</v>
      </c>
      <c r="K15" s="69">
        <f t="shared" si="6"/>
        <v>7.1726472719757231E-3</v>
      </c>
      <c r="L15" s="69">
        <f t="shared" si="6"/>
        <v>1.6029201136355798E-2</v>
      </c>
      <c r="M15" s="69">
        <f t="shared" si="6"/>
        <v>8.7531326460158418E-3</v>
      </c>
      <c r="N15" s="69">
        <f t="shared" si="6"/>
        <v>8.1328051748109122E-3</v>
      </c>
      <c r="O15" s="69">
        <f t="shared" si="6"/>
        <v>8.2362142856554597E-3</v>
      </c>
      <c r="P15" s="69">
        <f t="shared" si="6"/>
        <v>9.8423995819357357E-3</v>
      </c>
      <c r="Q15" s="69">
        <f t="shared" si="6"/>
        <v>6.0327595388794527E-3</v>
      </c>
      <c r="R15" s="69">
        <f t="shared" si="6"/>
        <v>7.8806443363294773E-3</v>
      </c>
      <c r="S15" s="69">
        <f t="shared" si="6"/>
        <v>1.0917436141934621E-2</v>
      </c>
      <c r="T15" s="69">
        <f t="shared" si="6"/>
        <v>1.1440977105538099E-2</v>
      </c>
      <c r="U15" s="69">
        <f t="shared" si="6"/>
        <v>8.3417681321414118E-3</v>
      </c>
      <c r="V15" s="69">
        <f t="shared" si="6"/>
        <v>1.4591094055484212E-2</v>
      </c>
      <c r="W15" s="69">
        <f t="shared" si="6"/>
        <v>1.6000542179324201E-2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2.5367360106398937E-5</v>
      </c>
      <c r="D16" s="72">
        <v>1.4538491931726582E-4</v>
      </c>
      <c r="E16" s="72">
        <v>3.6533183436727583E-4</v>
      </c>
      <c r="F16" s="72">
        <v>5.4976745280810909E-4</v>
      </c>
      <c r="G16" s="72">
        <v>8.2510318822040377E-4</v>
      </c>
      <c r="H16" s="72">
        <v>2.8844861408933546E-3</v>
      </c>
      <c r="I16" s="72">
        <v>3.2579238424229203E-3</v>
      </c>
      <c r="J16" s="72">
        <v>5.2825848289870161E-3</v>
      </c>
      <c r="K16" s="72">
        <v>7.1726472719757231E-3</v>
      </c>
      <c r="L16" s="72">
        <v>1.6029201136355798E-2</v>
      </c>
      <c r="M16" s="72">
        <v>8.7531326460158418E-3</v>
      </c>
      <c r="N16" s="72">
        <v>8.1328051748109122E-3</v>
      </c>
      <c r="O16" s="72">
        <v>8.2362142856554597E-3</v>
      </c>
      <c r="P16" s="72">
        <v>9.8423995819357357E-3</v>
      </c>
      <c r="Q16" s="72">
        <v>6.0327595388794527E-3</v>
      </c>
      <c r="R16" s="72">
        <v>7.8806443363294773E-3</v>
      </c>
      <c r="S16" s="72">
        <v>1.0917436141934621E-2</v>
      </c>
      <c r="T16" s="72">
        <v>1.1440977105538099E-2</v>
      </c>
      <c r="U16" s="72">
        <v>8.3417681321414118E-3</v>
      </c>
      <c r="V16" s="72">
        <v>1.4591094055484212E-2</v>
      </c>
      <c r="W16" s="72">
        <v>1.6000542179324201E-2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2.4977180965538235</v>
      </c>
      <c r="D17" s="69">
        <f t="shared" si="7"/>
        <v>2.4802988638447641</v>
      </c>
      <c r="E17" s="69">
        <f t="shared" si="7"/>
        <v>2.9465092239244028</v>
      </c>
      <c r="F17" s="69">
        <f t="shared" si="7"/>
        <v>2.7398322009035585</v>
      </c>
      <c r="G17" s="69">
        <f t="shared" si="7"/>
        <v>2.7000750633957944</v>
      </c>
      <c r="H17" s="69">
        <f t="shared" si="7"/>
        <v>2.7383703378792736</v>
      </c>
      <c r="I17" s="69">
        <f t="shared" si="7"/>
        <v>2.6836658252125796</v>
      </c>
      <c r="J17" s="69">
        <f t="shared" si="7"/>
        <v>3.4432329918509348</v>
      </c>
      <c r="K17" s="69">
        <f t="shared" si="7"/>
        <v>4.608177643057271</v>
      </c>
      <c r="L17" s="69">
        <f t="shared" si="7"/>
        <v>3.111800207459531</v>
      </c>
      <c r="M17" s="69">
        <f t="shared" si="7"/>
        <v>2.9299941937589944</v>
      </c>
      <c r="N17" s="69">
        <f t="shared" si="7"/>
        <v>3.0489987437713553</v>
      </c>
      <c r="O17" s="69">
        <f t="shared" si="7"/>
        <v>2.9916467842195367</v>
      </c>
      <c r="P17" s="69">
        <f t="shared" si="7"/>
        <v>2.8847978034741253</v>
      </c>
      <c r="Q17" s="69">
        <f t="shared" si="7"/>
        <v>2.9187197832006673</v>
      </c>
      <c r="R17" s="69">
        <f t="shared" ref="R17:V17" si="8">SUM(R18:R26)</f>
        <v>3.0661132556852948</v>
      </c>
      <c r="S17" s="69">
        <f t="shared" si="8"/>
        <v>5.003454576153322</v>
      </c>
      <c r="T17" s="69">
        <f t="shared" si="8"/>
        <v>4.0963196786654015</v>
      </c>
      <c r="U17" s="69">
        <f t="shared" si="8"/>
        <v>3.5520536546241424</v>
      </c>
      <c r="V17" s="69">
        <f t="shared" si="8"/>
        <v>3.0035674007402906</v>
      </c>
      <c r="W17" s="69">
        <f t="shared" ref="W17" si="9">SUM(W18:W26)</f>
        <v>3.1656471768246237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2.2416169739997861E-2</v>
      </c>
      <c r="D18" s="72">
        <v>1.5919514225166735E-2</v>
      </c>
      <c r="E18" s="72">
        <v>7.9275114103395349E-3</v>
      </c>
      <c r="F18" s="72">
        <v>1.6324120354563054E-2</v>
      </c>
      <c r="G18" s="72">
        <v>1.3674320224052778E-2</v>
      </c>
      <c r="H18" s="72">
        <v>1.0543283909787461E-2</v>
      </c>
      <c r="I18" s="72">
        <v>2.6303970399469568E-2</v>
      </c>
      <c r="J18" s="72">
        <v>4.5027237922178366E-2</v>
      </c>
      <c r="K18" s="72">
        <v>5.9168959335995974E-2</v>
      </c>
      <c r="L18" s="72">
        <v>3.7798847926506604E-2</v>
      </c>
      <c r="M18" s="72">
        <v>1.3502389655589591E-2</v>
      </c>
      <c r="N18" s="72">
        <v>4.7818248994672165E-3</v>
      </c>
      <c r="O18" s="72">
        <v>0</v>
      </c>
      <c r="P18" s="72">
        <v>0</v>
      </c>
      <c r="Q18" s="72">
        <v>3.8043477668266959E-3</v>
      </c>
      <c r="R18" s="72">
        <v>0</v>
      </c>
      <c r="S18" s="72">
        <v>0</v>
      </c>
      <c r="T18" s="72">
        <v>0</v>
      </c>
      <c r="U18" s="72">
        <v>1.4481698007917085E-4</v>
      </c>
      <c r="V18" s="72">
        <v>6.7786468328101849E-4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2.7223505917314691E-2</v>
      </c>
      <c r="D19" s="72">
        <v>1.6950035045556904E-2</v>
      </c>
      <c r="E19" s="72">
        <v>2.5763773810311804E-2</v>
      </c>
      <c r="F19" s="72">
        <v>3.5915045101919729E-2</v>
      </c>
      <c r="G19" s="72">
        <v>3.5474111546449603E-2</v>
      </c>
      <c r="H19" s="72">
        <v>3.8241138685557001E-2</v>
      </c>
      <c r="I19" s="72">
        <v>9.8240258395577394E-3</v>
      </c>
      <c r="J19" s="72">
        <v>3.3665365400662355E-3</v>
      </c>
      <c r="K19" s="72">
        <v>1.3364010946449902E-2</v>
      </c>
      <c r="L19" s="72">
        <v>2.674549180229183E-2</v>
      </c>
      <c r="M19" s="72">
        <v>1.4454116463410568E-4</v>
      </c>
      <c r="N19" s="72">
        <v>2.0733800668776052E-2</v>
      </c>
      <c r="O19" s="72">
        <v>2.1148012140245451E-2</v>
      </c>
      <c r="P19" s="72">
        <v>2.3917982944587975E-2</v>
      </c>
      <c r="Q19" s="72">
        <v>7.3712208358256166E-3</v>
      </c>
      <c r="R19" s="72">
        <v>1.0248121645908563E-2</v>
      </c>
      <c r="S19" s="72">
        <v>2.5912461615588207E-2</v>
      </c>
      <c r="T19" s="72">
        <v>2.0189147625577161E-2</v>
      </c>
      <c r="U19" s="72">
        <v>1.5205694587628452E-2</v>
      </c>
      <c r="V19" s="72">
        <v>2.1556894521577975E-2</v>
      </c>
      <c r="W19" s="72">
        <v>1.4931847423382941E-2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1.3972642582542265E-2</v>
      </c>
      <c r="D20" s="72">
        <v>5.0774674638577339E-3</v>
      </c>
      <c r="E20" s="72">
        <v>6.1658924302512245E-3</v>
      </c>
      <c r="F20" s="72">
        <v>1.6193024306235558E-2</v>
      </c>
      <c r="G20" s="72">
        <v>3.2536182331366591E-2</v>
      </c>
      <c r="H20" s="72">
        <v>4.1037816414193649E-2</v>
      </c>
      <c r="I20" s="72">
        <v>5.3747320440769818E-2</v>
      </c>
      <c r="J20" s="72">
        <v>6.3754425835571893E-2</v>
      </c>
      <c r="K20" s="72">
        <v>0.29526853487330929</v>
      </c>
      <c r="L20" s="72">
        <v>0.20150836795876353</v>
      </c>
      <c r="M20" s="72">
        <v>8.9140651826028761E-2</v>
      </c>
      <c r="N20" s="72">
        <v>3.1340522794886846E-2</v>
      </c>
      <c r="O20" s="72">
        <v>4.3909535707901501E-2</v>
      </c>
      <c r="P20" s="72">
        <v>8.3801900513332112E-2</v>
      </c>
      <c r="Q20" s="72">
        <v>0.13213933861772703</v>
      </c>
      <c r="R20" s="72">
        <v>7.7823209515459638E-2</v>
      </c>
      <c r="S20" s="72">
        <v>0.12195195142942071</v>
      </c>
      <c r="T20" s="72">
        <v>0.12127091937452929</v>
      </c>
      <c r="U20" s="72">
        <v>8.1585794738635087E-2</v>
      </c>
      <c r="V20" s="72">
        <v>0.10334852046211855</v>
      </c>
      <c r="W20" s="72">
        <v>7.7058980268761651E-2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0.17562488347601563</v>
      </c>
      <c r="D21" s="72">
        <v>0.26712904679780081</v>
      </c>
      <c r="E21" s="72">
        <v>0.29015745878679705</v>
      </c>
      <c r="F21" s="72">
        <v>0.29707653455653926</v>
      </c>
      <c r="G21" s="72">
        <v>0.25841510199470186</v>
      </c>
      <c r="H21" s="72">
        <v>0.3036913447465498</v>
      </c>
      <c r="I21" s="72">
        <v>0.23228797033825779</v>
      </c>
      <c r="J21" s="72">
        <v>0.23391914313868203</v>
      </c>
      <c r="K21" s="72">
        <v>0.21842993594949064</v>
      </c>
      <c r="L21" s="72">
        <v>0.27000305641378175</v>
      </c>
      <c r="M21" s="72">
        <v>0.17347261784432147</v>
      </c>
      <c r="N21" s="72">
        <v>0.18821484259698754</v>
      </c>
      <c r="O21" s="72">
        <v>0.20618701045439305</v>
      </c>
      <c r="P21" s="72">
        <v>0.43669756766797774</v>
      </c>
      <c r="Q21" s="72">
        <v>0.67169937623719167</v>
      </c>
      <c r="R21" s="72">
        <v>0.48180645958158036</v>
      </c>
      <c r="S21" s="72">
        <v>0.5367038567931931</v>
      </c>
      <c r="T21" s="72">
        <v>0.49288401192693204</v>
      </c>
      <c r="U21" s="72">
        <v>0.3291203458772653</v>
      </c>
      <c r="V21" s="72">
        <v>0.39668146545454303</v>
      </c>
      <c r="W21" s="72">
        <v>0.24463967295561828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0.8027905063417945</v>
      </c>
      <c r="D22" s="72">
        <v>0.70358415138390351</v>
      </c>
      <c r="E22" s="72">
        <v>0.87862230361952187</v>
      </c>
      <c r="F22" s="72">
        <v>0.8818641373717292</v>
      </c>
      <c r="G22" s="72">
        <v>0.55877955469349794</v>
      </c>
      <c r="H22" s="72">
        <v>0.14837310443699947</v>
      </c>
      <c r="I22" s="72">
        <v>0.744196425166745</v>
      </c>
      <c r="J22" s="72">
        <v>0.74886860033076263</v>
      </c>
      <c r="K22" s="72">
        <v>1.0007593129615819</v>
      </c>
      <c r="L22" s="72">
        <v>0.83778817767090641</v>
      </c>
      <c r="M22" s="72">
        <v>1.1018660238863232</v>
      </c>
      <c r="N22" s="72">
        <v>0.99794265549904271</v>
      </c>
      <c r="O22" s="72">
        <v>0.7701702606472477</v>
      </c>
      <c r="P22" s="72">
        <v>0.19255090717624876</v>
      </c>
      <c r="Q22" s="72">
        <v>0.40495556888583151</v>
      </c>
      <c r="R22" s="72">
        <v>0.42045137218711348</v>
      </c>
      <c r="S22" s="72">
        <v>1.46555875270248</v>
      </c>
      <c r="T22" s="72">
        <v>1.756175732216255</v>
      </c>
      <c r="U22" s="72">
        <v>0.99543816905285842</v>
      </c>
      <c r="V22" s="72">
        <v>0.29423452656919624</v>
      </c>
      <c r="W22" s="72">
        <v>0.24923450294981342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0.910573022259901</v>
      </c>
      <c r="D24" s="72">
        <v>0.76633502123318809</v>
      </c>
      <c r="E24" s="72">
        <v>0.83841048117244832</v>
      </c>
      <c r="F24" s="72">
        <v>0.66558001734686112</v>
      </c>
      <c r="G24" s="72">
        <v>0.83541594405386421</v>
      </c>
      <c r="H24" s="72">
        <v>0.47946148676739064</v>
      </c>
      <c r="I24" s="72">
        <v>0.73532046982828847</v>
      </c>
      <c r="J24" s="72">
        <v>1.1623205545806066</v>
      </c>
      <c r="K24" s="72">
        <v>1.753456050227941</v>
      </c>
      <c r="L24" s="72">
        <v>1.209180013713143</v>
      </c>
      <c r="M24" s="72">
        <v>1.4163334883584364</v>
      </c>
      <c r="N24" s="72">
        <v>1.2638867455728295</v>
      </c>
      <c r="O24" s="72">
        <v>1.3693880281135047</v>
      </c>
      <c r="P24" s="72">
        <v>1.2338059195544497</v>
      </c>
      <c r="Q24" s="72">
        <v>0.56463855284117004</v>
      </c>
      <c r="R24" s="72">
        <v>1.1369286111942107</v>
      </c>
      <c r="S24" s="72">
        <v>2.0601569155341584</v>
      </c>
      <c r="T24" s="72">
        <v>1.1696414160169779</v>
      </c>
      <c r="U24" s="72">
        <v>1.409397494212679</v>
      </c>
      <c r="V24" s="72">
        <v>0.88897879674262725</v>
      </c>
      <c r="W24" s="72">
        <v>1.8080206329088235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0.54511736623625773</v>
      </c>
      <c r="D25" s="74">
        <v>0.7053036276952902</v>
      </c>
      <c r="E25" s="74">
        <v>0.89946180269473297</v>
      </c>
      <c r="F25" s="74">
        <v>0.82687932186571056</v>
      </c>
      <c r="G25" s="74">
        <v>0.9657798485518615</v>
      </c>
      <c r="H25" s="74">
        <v>1.7170221629187958</v>
      </c>
      <c r="I25" s="74">
        <v>0.88198564319949124</v>
      </c>
      <c r="J25" s="74">
        <v>1.1859764935030668</v>
      </c>
      <c r="K25" s="74">
        <v>1.2677308387625026</v>
      </c>
      <c r="L25" s="74">
        <v>0.52877625197413824</v>
      </c>
      <c r="M25" s="74">
        <v>0.13553448102366056</v>
      </c>
      <c r="N25" s="74">
        <v>0.54209835173936538</v>
      </c>
      <c r="O25" s="74">
        <v>0.58084393715624461</v>
      </c>
      <c r="P25" s="74">
        <v>0.91402352561752875</v>
      </c>
      <c r="Q25" s="74">
        <v>1.134111378016095</v>
      </c>
      <c r="R25" s="74">
        <v>0.93885548156102194</v>
      </c>
      <c r="S25" s="74">
        <v>0.79317063807848187</v>
      </c>
      <c r="T25" s="74">
        <v>0.53615845150513064</v>
      </c>
      <c r="U25" s="74">
        <v>0.7211613391749967</v>
      </c>
      <c r="V25" s="74">
        <v>1.2980893323069465</v>
      </c>
      <c r="W25" s="74">
        <v>0.77176154031822419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0.80203506026271798</v>
      </c>
      <c r="D27" s="69">
        <f t="shared" si="10"/>
        <v>0.85818666731733539</v>
      </c>
      <c r="E27" s="69">
        <f t="shared" si="10"/>
        <v>1.066305412628179</v>
      </c>
      <c r="F27" s="69">
        <f t="shared" si="10"/>
        <v>1.1149781482327388</v>
      </c>
      <c r="G27" s="69">
        <f t="shared" si="10"/>
        <v>1.0403940143058257</v>
      </c>
      <c r="H27" s="69">
        <f t="shared" si="10"/>
        <v>1.0322588581819423</v>
      </c>
      <c r="I27" s="69">
        <f t="shared" si="10"/>
        <v>0.94866086393784377</v>
      </c>
      <c r="J27" s="69">
        <f t="shared" si="10"/>
        <v>1.185723887530522</v>
      </c>
      <c r="K27" s="69">
        <f t="shared" si="10"/>
        <v>1.5991546482374142</v>
      </c>
      <c r="L27" s="69">
        <f t="shared" si="10"/>
        <v>0.99386015149041163</v>
      </c>
      <c r="M27" s="69">
        <f t="shared" si="10"/>
        <v>0.96575231752959789</v>
      </c>
      <c r="N27" s="69">
        <f t="shared" si="10"/>
        <v>0.98874881027656925</v>
      </c>
      <c r="O27" s="69">
        <f t="shared" si="10"/>
        <v>0.95046931223434084</v>
      </c>
      <c r="P27" s="69">
        <f t="shared" si="10"/>
        <v>0.98183627717405142</v>
      </c>
      <c r="Q27" s="69">
        <f t="shared" si="10"/>
        <v>0.86118469363020034</v>
      </c>
      <c r="R27" s="69">
        <f t="shared" ref="R27:V27" si="11">SUM(R28:R32)</f>
        <v>0.84907424739048276</v>
      </c>
      <c r="S27" s="69">
        <f t="shared" si="11"/>
        <v>1.4460387463984887</v>
      </c>
      <c r="T27" s="69">
        <f t="shared" si="11"/>
        <v>1.1550405136478326</v>
      </c>
      <c r="U27" s="69">
        <f t="shared" si="11"/>
        <v>0.95788776366108841</v>
      </c>
      <c r="V27" s="69">
        <f t="shared" si="11"/>
        <v>0.81033645070363636</v>
      </c>
      <c r="W27" s="69">
        <f t="shared" ref="W27" si="12">SUM(W28:W32)</f>
        <v>0.81942053643768631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4.7772181544186249E-5</v>
      </c>
      <c r="K28" s="72">
        <v>4.9537137505902617E-5</v>
      </c>
      <c r="L28" s="72">
        <v>8.012101199504893E-5</v>
      </c>
      <c r="M28" s="72">
        <v>7.3114423609663248E-5</v>
      </c>
      <c r="N28" s="72">
        <v>4.8037772255293331E-5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0.25065928770757068</v>
      </c>
      <c r="D29" s="72">
        <v>0.18754136650223202</v>
      </c>
      <c r="E29" s="72">
        <v>0.25891861253774989</v>
      </c>
      <c r="F29" s="72">
        <v>0.36364615057166877</v>
      </c>
      <c r="G29" s="72">
        <v>0.43548697401380349</v>
      </c>
      <c r="H29" s="72">
        <v>0.41362040893459978</v>
      </c>
      <c r="I29" s="72">
        <v>0.19308752865245318</v>
      </c>
      <c r="J29" s="72">
        <v>0.14610371628241028</v>
      </c>
      <c r="K29" s="72">
        <v>0.43231622309648637</v>
      </c>
      <c r="L29" s="72">
        <v>0.41326496507745686</v>
      </c>
      <c r="M29" s="72">
        <v>0.32436582062554398</v>
      </c>
      <c r="N29" s="72">
        <v>0.33808806674979441</v>
      </c>
      <c r="O29" s="72">
        <v>0.37444576496866105</v>
      </c>
      <c r="P29" s="72">
        <v>0.32423091538388349</v>
      </c>
      <c r="Q29" s="72">
        <v>0.1320916457813921</v>
      </c>
      <c r="R29" s="72">
        <v>0.14447046466388488</v>
      </c>
      <c r="S29" s="72">
        <v>0.41471921822124158</v>
      </c>
      <c r="T29" s="72">
        <v>0.36594059321285505</v>
      </c>
      <c r="U29" s="72">
        <v>0.25191175315429104</v>
      </c>
      <c r="V29" s="72">
        <v>0.23942497616356276</v>
      </c>
      <c r="W29" s="72">
        <v>0.22863489052025956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5.9016288785015462E-2</v>
      </c>
      <c r="D30" s="72">
        <v>8.5593984914986029E-2</v>
      </c>
      <c r="E30" s="72">
        <v>9.3786140032251289E-2</v>
      </c>
      <c r="F30" s="72">
        <v>0.10600898909116614</v>
      </c>
      <c r="G30" s="72">
        <v>9.5973462798363052E-2</v>
      </c>
      <c r="H30" s="72">
        <v>0.11357740362851926</v>
      </c>
      <c r="I30" s="72">
        <v>8.0739440319965272E-2</v>
      </c>
      <c r="J30" s="72">
        <v>8.6806252459572755E-2</v>
      </c>
      <c r="K30" s="72">
        <v>8.0012109379297022E-2</v>
      </c>
      <c r="L30" s="72">
        <v>9.386073661642122E-2</v>
      </c>
      <c r="M30" s="72">
        <v>5.6067554278291763E-2</v>
      </c>
      <c r="N30" s="72">
        <v>5.2737447102375282E-2</v>
      </c>
      <c r="O30" s="72">
        <v>6.2418105748179839E-2</v>
      </c>
      <c r="P30" s="72">
        <v>0.13892181001300954</v>
      </c>
      <c r="Q30" s="72">
        <v>0.20268473693178712</v>
      </c>
      <c r="R30" s="72">
        <v>0.14149750932287017</v>
      </c>
      <c r="S30" s="72">
        <v>0.15425706062727199</v>
      </c>
      <c r="T30" s="72">
        <v>0.13343638430269864</v>
      </c>
      <c r="U30" s="72">
        <v>9.0734982148803461E-2</v>
      </c>
      <c r="V30" s="72">
        <v>9.6348780357579822E-2</v>
      </c>
      <c r="W30" s="72">
        <v>6.2953555343758849E-2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0.34882483081184024</v>
      </c>
      <c r="D31" s="72">
        <v>0.42818952948589367</v>
      </c>
      <c r="E31" s="72">
        <v>0.53925643748883689</v>
      </c>
      <c r="F31" s="72">
        <v>0.48605264219700756</v>
      </c>
      <c r="G31" s="72">
        <v>0.30134775084040488</v>
      </c>
      <c r="H31" s="72">
        <v>0.18898905756163201</v>
      </c>
      <c r="I31" s="72">
        <v>0.30313162764418461</v>
      </c>
      <c r="J31" s="72">
        <v>0.46887634959498142</v>
      </c>
      <c r="K31" s="72">
        <v>0.64395622394658092</v>
      </c>
      <c r="L31" s="72">
        <v>0.42059716815542564</v>
      </c>
      <c r="M31" s="72">
        <v>0.36027865085139243</v>
      </c>
      <c r="N31" s="72">
        <v>0.39089533405860671</v>
      </c>
      <c r="O31" s="72">
        <v>0.20953827565688957</v>
      </c>
      <c r="P31" s="72">
        <v>0.21167752168986745</v>
      </c>
      <c r="Q31" s="72">
        <v>0.22153142499274023</v>
      </c>
      <c r="R31" s="72">
        <v>0.31841130910901577</v>
      </c>
      <c r="S31" s="72">
        <v>0.440115426894853</v>
      </c>
      <c r="T31" s="72">
        <v>0.48665876984285683</v>
      </c>
      <c r="U31" s="72">
        <v>0.29514677342359086</v>
      </c>
      <c r="V31" s="72">
        <v>0.30762528023712055</v>
      </c>
      <c r="W31" s="72">
        <v>0.24601477353006071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0.14353465295829154</v>
      </c>
      <c r="D32" s="77">
        <v>0.15686178641422363</v>
      </c>
      <c r="E32" s="77">
        <v>0.17434422256934096</v>
      </c>
      <c r="F32" s="77">
        <v>0.15927036637289635</v>
      </c>
      <c r="G32" s="77">
        <v>0.2075858266532544</v>
      </c>
      <c r="H32" s="77">
        <v>0.31607198805719133</v>
      </c>
      <c r="I32" s="77">
        <v>0.37170226732124073</v>
      </c>
      <c r="J32" s="77">
        <v>0.4838897970120134</v>
      </c>
      <c r="K32" s="77">
        <v>0.44282055467754389</v>
      </c>
      <c r="L32" s="77">
        <v>6.6057160629112807E-2</v>
      </c>
      <c r="M32" s="77">
        <v>0.22496717735075999</v>
      </c>
      <c r="N32" s="77">
        <v>0.20697992459353751</v>
      </c>
      <c r="O32" s="77">
        <v>0.30406716586061028</v>
      </c>
      <c r="P32" s="77">
        <v>0.30700603008729105</v>
      </c>
      <c r="Q32" s="77">
        <v>0.3048768859242808</v>
      </c>
      <c r="R32" s="77">
        <v>0.24469496429471196</v>
      </c>
      <c r="S32" s="77">
        <v>0.43694704065512208</v>
      </c>
      <c r="T32" s="77">
        <v>0.16900476628942204</v>
      </c>
      <c r="U32" s="77">
        <v>0.32009425493440302</v>
      </c>
      <c r="V32" s="77">
        <v>0.16693741394537315</v>
      </c>
      <c r="W32" s="77">
        <v>0.28181731704360713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0.6357954775880208</v>
      </c>
      <c r="D3" s="66">
        <f>IF(RES_hh_tes_in!D3=0,"",RES_hh_tes_in!D3/RES_hh_fec_in!D3)</f>
        <v>0.62896435814351925</v>
      </c>
      <c r="E3" s="66">
        <f>IF(RES_hh_tes_in!E3=0,"",RES_hh_tes_in!E3/RES_hh_fec_in!E3)</f>
        <v>0.63735608292263946</v>
      </c>
      <c r="F3" s="66">
        <f>IF(RES_hh_tes_in!F3=0,"",RES_hh_tes_in!F3/RES_hh_fec_in!F3)</f>
        <v>0.63393615401794889</v>
      </c>
      <c r="G3" s="66">
        <f>IF(RES_hh_tes_in!G3=0,"",RES_hh_tes_in!G3/RES_hh_fec_in!G3)</f>
        <v>0.65353579025066166</v>
      </c>
      <c r="H3" s="66">
        <f>IF(RES_hh_tes_in!H3=0,"",RES_hh_tes_in!H3/RES_hh_fec_in!H3)</f>
        <v>0.67089934949067054</v>
      </c>
      <c r="I3" s="66">
        <f>IF(RES_hh_tes_in!I3=0,"",RES_hh_tes_in!I3/RES_hh_fec_in!I3)</f>
        <v>0.67550245919732088</v>
      </c>
      <c r="J3" s="66">
        <f>IF(RES_hh_tes_in!J3=0,"",RES_hh_tes_in!J3/RES_hh_fec_in!J3)</f>
        <v>0.69341136048494612</v>
      </c>
      <c r="K3" s="66">
        <f>IF(RES_hh_tes_in!K3=0,"",RES_hh_tes_in!K3/RES_hh_fec_in!K3)</f>
        <v>0.69831959114538189</v>
      </c>
      <c r="L3" s="66">
        <f>IF(RES_hh_tes_in!L3=0,"",RES_hh_tes_in!L3/RES_hh_fec_in!L3)</f>
        <v>0.70425583034909578</v>
      </c>
      <c r="M3" s="66">
        <f>IF(RES_hh_tes_in!M3=0,"",RES_hh_tes_in!M3/RES_hh_fec_in!M3)</f>
        <v>0.73150181187654439</v>
      </c>
      <c r="N3" s="66">
        <f>IF(RES_hh_tes_in!N3=0,"",RES_hh_tes_in!N3/RES_hh_fec_in!N3)</f>
        <v>0.73212063729337851</v>
      </c>
      <c r="O3" s="66">
        <f>IF(RES_hh_tes_in!O3=0,"",RES_hh_tes_in!O3/RES_hh_fec_in!O3)</f>
        <v>0.74925135539759991</v>
      </c>
      <c r="P3" s="66">
        <f>IF(RES_hh_tes_in!P3=0,"",RES_hh_tes_in!P3/RES_hh_fec_in!P3)</f>
        <v>0.75582141379151691</v>
      </c>
      <c r="Q3" s="66">
        <f>IF(RES_hh_tes_in!Q3=0,"",RES_hh_tes_in!Q3/RES_hh_fec_in!Q3)</f>
        <v>0.74619118472011581</v>
      </c>
      <c r="R3" s="66">
        <f>IF(RES_hh_tes_in!R3=0,"",RES_hh_tes_in!R3/RES_hh_fec_in!R3)</f>
        <v>0.77869630566574544</v>
      </c>
      <c r="S3" s="66">
        <f>IF(RES_hh_tes_in!S3=0,"",RES_hh_tes_in!S3/RES_hh_fec_in!S3)</f>
        <v>0.79486289161673063</v>
      </c>
      <c r="T3" s="66">
        <f>IF(RES_hh_tes_in!T3=0,"",RES_hh_tes_in!T3/RES_hh_fec_in!T3)</f>
        <v>0.79390860269185504</v>
      </c>
      <c r="U3" s="66">
        <f>IF(RES_hh_tes_in!U3=0,"",RES_hh_tes_in!U3/RES_hh_fec_in!U3)</f>
        <v>0.81855066058056569</v>
      </c>
      <c r="V3" s="66">
        <f>IF(RES_hh_tes_in!V3=0,"",RES_hh_tes_in!V3/RES_hh_fec_in!V3)</f>
        <v>0.81357670629349121</v>
      </c>
      <c r="W3" s="66">
        <f>IF(RES_hh_tes_in!W3=0,"",RES_hh_tes_in!W3/RES_hh_fec_in!W3)</f>
        <v>0.84543019889544968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0.63265282017735602</v>
      </c>
      <c r="D4" s="70">
        <f>IF(RES_hh_tes_in!D4=0,"",RES_hh_tes_in!D4/RES_hh_fec_in!D4)</f>
        <v>0.62450289523694991</v>
      </c>
      <c r="E4" s="70">
        <f>IF(RES_hh_tes_in!E4=0,"",RES_hh_tes_in!E4/RES_hh_fec_in!E4)</f>
        <v>0.63442769265609722</v>
      </c>
      <c r="F4" s="70">
        <f>IF(RES_hh_tes_in!F4=0,"",RES_hh_tes_in!F4/RES_hh_fec_in!F4)</f>
        <v>0.63079510480391643</v>
      </c>
      <c r="G4" s="70">
        <f>IF(RES_hh_tes_in!G4=0,"",RES_hh_tes_in!G4/RES_hh_fec_in!G4)</f>
        <v>0.65103627683743892</v>
      </c>
      <c r="H4" s="70">
        <f>IF(RES_hh_tes_in!H4=0,"",RES_hh_tes_in!H4/RES_hh_fec_in!H4)</f>
        <v>0.67378910851771656</v>
      </c>
      <c r="I4" s="70">
        <f>IF(RES_hh_tes_in!I4=0,"",RES_hh_tes_in!I4/RES_hh_fec_in!I4)</f>
        <v>0.67422584458816837</v>
      </c>
      <c r="J4" s="70">
        <f>IF(RES_hh_tes_in!J4=0,"",RES_hh_tes_in!J4/RES_hh_fec_in!J4)</f>
        <v>0.69351938734766616</v>
      </c>
      <c r="K4" s="70">
        <f>IF(RES_hh_tes_in!K4=0,"",RES_hh_tes_in!K4/RES_hh_fec_in!K4)</f>
        <v>0.69992039160167185</v>
      </c>
      <c r="L4" s="70">
        <f>IF(RES_hh_tes_in!L4=0,"",RES_hh_tes_in!L4/RES_hh_fec_in!L4)</f>
        <v>0.70738923921976338</v>
      </c>
      <c r="M4" s="70">
        <f>IF(RES_hh_tes_in!M4=0,"",RES_hh_tes_in!M4/RES_hh_fec_in!M4)</f>
        <v>0.73255726348874517</v>
      </c>
      <c r="N4" s="70">
        <f>IF(RES_hh_tes_in!N4=0,"",RES_hh_tes_in!N4/RES_hh_fec_in!N4)</f>
        <v>0.73401859128870861</v>
      </c>
      <c r="O4" s="70">
        <f>IF(RES_hh_tes_in!O4=0,"",RES_hh_tes_in!O4/RES_hh_fec_in!O4)</f>
        <v>0.75082886615763422</v>
      </c>
      <c r="P4" s="70">
        <f>IF(RES_hh_tes_in!P4=0,"",RES_hh_tes_in!P4/RES_hh_fec_in!P4)</f>
        <v>0.75954387740015483</v>
      </c>
      <c r="Q4" s="70">
        <f>IF(RES_hh_tes_in!Q4=0,"",RES_hh_tes_in!Q4/RES_hh_fec_in!Q4)</f>
        <v>0.74754470640866921</v>
      </c>
      <c r="R4" s="70">
        <f>IF(RES_hh_tes_in!R4=0,"",RES_hh_tes_in!R4/RES_hh_fec_in!R4)</f>
        <v>0.78285871968168153</v>
      </c>
      <c r="S4" s="70">
        <f>IF(RES_hh_tes_in!S4=0,"",RES_hh_tes_in!S4/RES_hh_fec_in!S4)</f>
        <v>0.79746999505741434</v>
      </c>
      <c r="T4" s="70">
        <f>IF(RES_hh_tes_in!T4=0,"",RES_hh_tes_in!T4/RES_hh_fec_in!T4)</f>
        <v>0.79803570816049563</v>
      </c>
      <c r="U4" s="70">
        <f>IF(RES_hh_tes_in!U4=0,"",RES_hh_tes_in!U4/RES_hh_fec_in!U4)</f>
        <v>0.82174117222532717</v>
      </c>
      <c r="V4" s="70">
        <f>IF(RES_hh_tes_in!V4=0,"",RES_hh_tes_in!V4/RES_hh_fec_in!V4)</f>
        <v>0.82217445848222759</v>
      </c>
      <c r="W4" s="70">
        <f>IF(RES_hh_tes_in!W4=0,"",RES_hh_tes_in!W4/RES_hh_fec_in!W4)</f>
        <v>0.85010970631655547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0.62312032246413929</v>
      </c>
      <c r="D5" s="78">
        <f>IF(RES_hh_tes_in!D5=0,"",RES_hh_tes_in!D5/RES_hh_fec_in!D5)</f>
        <v>0.62752247803602046</v>
      </c>
      <c r="E5" s="78">
        <f>IF(RES_hh_tes_in!E5=0,"",RES_hh_tes_in!E5/RES_hh_fec_in!E5)</f>
        <v>0.63214020497514312</v>
      </c>
      <c r="F5" s="78">
        <f>IF(RES_hh_tes_in!F5=0,"",RES_hh_tes_in!F5/RES_hh_fec_in!F5)</f>
        <v>0.63691589881095456</v>
      </c>
      <c r="G5" s="78">
        <f>IF(RES_hh_tes_in!G5=0,"",RES_hh_tes_in!G5/RES_hh_fec_in!G5)</f>
        <v>0.6418817507768112</v>
      </c>
      <c r="H5" s="78">
        <f>IF(RES_hh_tes_in!H5=0,"",RES_hh_tes_in!H5/RES_hh_fec_in!H5)</f>
        <v>0.64702000511155622</v>
      </c>
      <c r="I5" s="78">
        <f>IF(RES_hh_tes_in!I5=0,"",RES_hh_tes_in!I5/RES_hh_fec_in!I5)</f>
        <v>0.65232472091719851</v>
      </c>
      <c r="J5" s="78">
        <f>IF(RES_hh_tes_in!J5=0,"",RES_hh_tes_in!J5/RES_hh_fec_in!J5)</f>
        <v>0.65780352769374062</v>
      </c>
      <c r="K5" s="78">
        <f>IF(RES_hh_tes_in!K5=0,"",RES_hh_tes_in!K5/RES_hh_fec_in!K5)</f>
        <v>0.66344619845061092</v>
      </c>
      <c r="L5" s="78">
        <f>IF(RES_hh_tes_in!L5=0,"",RES_hh_tes_in!L5/RES_hh_fec_in!L5)</f>
        <v>0.66922102081143509</v>
      </c>
      <c r="M5" s="78">
        <f>IF(RES_hh_tes_in!M5=0,"",RES_hh_tes_in!M5/RES_hh_fec_in!M5)</f>
        <v>0.67512384417027826</v>
      </c>
      <c r="N5" s="78">
        <f>IF(RES_hh_tes_in!N5=0,"",RES_hh_tes_in!N5/RES_hh_fec_in!N5)</f>
        <v>0.68087050708196228</v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>
        <f>IF(RES_hh_tes_in!Q5=0,"",RES_hh_tes_in!Q5/RES_hh_fec_in!Q5)</f>
        <v>0.70051950845117861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0.77023275256681734</v>
      </c>
      <c r="V5" s="78">
        <f>IF(RES_hh_tes_in!V5=0,"",RES_hh_tes_in!V5/RES_hh_fec_in!V5)</f>
        <v>0.78430346978905474</v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 t="str">
        <f>IF(RES_hh_tes_in!K6=0,"",RES_hh_tes_in!K6/RES_hh_fec_in!K6)</f>
        <v/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0.67299250335141636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0.72837837837837838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0.49914921942789137</v>
      </c>
      <c r="D7" s="78">
        <f>IF(RES_hh_tes_in!D7=0,"",RES_hh_tes_in!D7/RES_hh_fec_in!D7)</f>
        <v>0.50549116604804845</v>
      </c>
      <c r="E7" s="78">
        <f>IF(RES_hh_tes_in!E7=0,"",RES_hh_tes_in!E7/RES_hh_fec_in!E7)</f>
        <v>0.51205823829370478</v>
      </c>
      <c r="F7" s="78">
        <f>IF(RES_hh_tes_in!F7=0,"",RES_hh_tes_in!F7/RES_hh_fec_in!F7)</f>
        <v>0.51859401225745638</v>
      </c>
      <c r="G7" s="78">
        <f>IF(RES_hh_tes_in!G7=0,"",RES_hh_tes_in!G7/RES_hh_fec_in!G7)</f>
        <v>0.52532168626300335</v>
      </c>
      <c r="H7" s="78">
        <f>IF(RES_hh_tes_in!H7=0,"",RES_hh_tes_in!H7/RES_hh_fec_in!H7)</f>
        <v>0.5322072208662072</v>
      </c>
      <c r="I7" s="78">
        <f>IF(RES_hh_tes_in!I7=0,"",RES_hh_tes_in!I7/RES_hh_fec_in!I7)</f>
        <v>0.53929882395846629</v>
      </c>
      <c r="J7" s="78">
        <f>IF(RES_hh_tes_in!J7=0,"",RES_hh_tes_in!J7/RES_hh_fec_in!J7)</f>
        <v>0.54680954752774247</v>
      </c>
      <c r="K7" s="78">
        <f>IF(RES_hh_tes_in!K7=0,"",RES_hh_tes_in!K7/RES_hh_fec_in!K7)</f>
        <v>0.55491215402990135</v>
      </c>
      <c r="L7" s="78">
        <f>IF(RES_hh_tes_in!L7=0,"",RES_hh_tes_in!L7/RES_hh_fec_in!L7)</f>
        <v>0.56363820879387105</v>
      </c>
      <c r="M7" s="78">
        <f>IF(RES_hh_tes_in!M7=0,"",RES_hh_tes_in!M7/RES_hh_fec_in!M7)</f>
        <v>0.57762616280998014</v>
      </c>
      <c r="N7" s="78">
        <f>IF(RES_hh_tes_in!N7=0,"",RES_hh_tes_in!N7/RES_hh_fec_in!N7)</f>
        <v>0.59822849437052317</v>
      </c>
      <c r="O7" s="78">
        <f>IF(RES_hh_tes_in!O7=0,"",RES_hh_tes_in!O7/RES_hh_fec_in!O7)</f>
        <v>0.62621060732953704</v>
      </c>
      <c r="P7" s="78">
        <f>IF(RES_hh_tes_in!P7=0,"",RES_hh_tes_in!P7/RES_hh_fec_in!P7)</f>
        <v>0.65828824998446556</v>
      </c>
      <c r="Q7" s="78">
        <f>IF(RES_hh_tes_in!Q7=0,"",RES_hh_tes_in!Q7/RES_hh_fec_in!Q7)</f>
        <v>0.68483582795456754</v>
      </c>
      <c r="R7" s="78">
        <f>IF(RES_hh_tes_in!R7=0,"",RES_hh_tes_in!R7/RES_hh_fec_in!R7)</f>
        <v>0.6978210095354378</v>
      </c>
      <c r="S7" s="78">
        <f>IF(RES_hh_tes_in!S7=0,"",RES_hh_tes_in!S7/RES_hh_fec_in!S7)</f>
        <v>0.70711174698651391</v>
      </c>
      <c r="T7" s="78">
        <f>IF(RES_hh_tes_in!T7=0,"",RES_hh_tes_in!T7/RES_hh_fec_in!T7)</f>
        <v>0.71391804668328041</v>
      </c>
      <c r="U7" s="78">
        <f>IF(RES_hh_tes_in!U7=0,"",RES_hh_tes_in!U7/RES_hh_fec_in!U7)</f>
        <v>0.7192198571635533</v>
      </c>
      <c r="V7" s="78">
        <f>IF(RES_hh_tes_in!V7=0,"",RES_hh_tes_in!V7/RES_hh_fec_in!V7)</f>
        <v>0.72381972594225918</v>
      </c>
      <c r="W7" s="78">
        <f>IF(RES_hh_tes_in!W7=0,"",RES_hh_tes_in!W7/RES_hh_fec_in!W7)</f>
        <v>0.72679244737710391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0.58320137440694619</v>
      </c>
      <c r="D8" s="78">
        <f>IF(RES_hh_tes_in!D8=0,"",RES_hh_tes_in!D8/RES_hh_fec_in!D8)</f>
        <v>0.59257915046630338</v>
      </c>
      <c r="E8" s="78">
        <f>IF(RES_hh_tes_in!E8=0,"",RES_hh_tes_in!E8/RES_hh_fec_in!E8)</f>
        <v>0.60196106232696256</v>
      </c>
      <c r="F8" s="78">
        <f>IF(RES_hh_tes_in!F8=0,"",RES_hh_tes_in!F8/RES_hh_fec_in!F8)</f>
        <v>0.61122741551726278</v>
      </c>
      <c r="G8" s="78">
        <f>IF(RES_hh_tes_in!G8=0,"",RES_hh_tes_in!G8/RES_hh_fec_in!G8)</f>
        <v>0.62048860490747382</v>
      </c>
      <c r="H8" s="78">
        <f>IF(RES_hh_tes_in!H8=0,"",RES_hh_tes_in!H8/RES_hh_fec_in!H8)</f>
        <v>0.62973226479654909</v>
      </c>
      <c r="I8" s="78">
        <f>IF(RES_hh_tes_in!I8=0,"",RES_hh_tes_in!I8/RES_hh_fec_in!I8)</f>
        <v>0.63898675584184617</v>
      </c>
      <c r="J8" s="78">
        <f>IF(RES_hh_tes_in!J8=0,"",RES_hh_tes_in!J8/RES_hh_fec_in!J8)</f>
        <v>0.64836561031133177</v>
      </c>
      <c r="K8" s="78">
        <f>IF(RES_hh_tes_in!K8=0,"",RES_hh_tes_in!K8/RES_hh_fec_in!K8)</f>
        <v>0.65796680959103915</v>
      </c>
      <c r="L8" s="78">
        <f>IF(RES_hh_tes_in!L8=0,"",RES_hh_tes_in!L8/RES_hh_fec_in!L8)</f>
        <v>0.6678191084892755</v>
      </c>
      <c r="M8" s="78">
        <f>IF(RES_hh_tes_in!M8=0,"",RES_hh_tes_in!M8/RES_hh_fec_in!M8)</f>
        <v>0.68042702552614742</v>
      </c>
      <c r="N8" s="78">
        <f>IF(RES_hh_tes_in!N8=0,"",RES_hh_tes_in!N8/RES_hh_fec_in!N8)</f>
        <v>0.69661976989938434</v>
      </c>
      <c r="O8" s="78">
        <f>IF(RES_hh_tes_in!O8=0,"",RES_hh_tes_in!O8/RES_hh_fec_in!O8)</f>
        <v>0.71688082579379642</v>
      </c>
      <c r="P8" s="78">
        <f>IF(RES_hh_tes_in!P8=0,"",RES_hh_tes_in!P8/RES_hh_fec_in!P8)</f>
        <v>0.73940173434476142</v>
      </c>
      <c r="Q8" s="78">
        <f>IF(RES_hh_tes_in!Q8=0,"",RES_hh_tes_in!Q8/RES_hh_fec_in!Q8)</f>
        <v>0.75853206152257435</v>
      </c>
      <c r="R8" s="78">
        <f>IF(RES_hh_tes_in!R8=0,"",RES_hh_tes_in!R8/RES_hh_fec_in!R8)</f>
        <v>0.76946592285249549</v>
      </c>
      <c r="S8" s="78">
        <f>IF(RES_hh_tes_in!S8=0,"",RES_hh_tes_in!S8/RES_hh_fec_in!S8)</f>
        <v>0.77796148656373054</v>
      </c>
      <c r="T8" s="78">
        <f>IF(RES_hh_tes_in!T8=0,"",RES_hh_tes_in!T8/RES_hh_fec_in!T8)</f>
        <v>0.78479280807762675</v>
      </c>
      <c r="U8" s="78">
        <f>IF(RES_hh_tes_in!U8=0,"",RES_hh_tes_in!U8/RES_hh_fec_in!U8)</f>
        <v>0.79054330775122006</v>
      </c>
      <c r="V8" s="78">
        <f>IF(RES_hh_tes_in!V8=0,"",RES_hh_tes_in!V8/RES_hh_fec_in!V8)</f>
        <v>0.79559387110030255</v>
      </c>
      <c r="W8" s="78">
        <f>IF(RES_hh_tes_in!W8=0,"",RES_hh_tes_in!W8/RES_hh_fec_in!W8)</f>
        <v>0.79919896430518422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0.55325926413983983</v>
      </c>
      <c r="D9" s="78">
        <f>IF(RES_hh_tes_in!D9=0,"",RES_hh_tes_in!D9/RES_hh_fec_in!D9)</f>
        <v>0.56489312853744356</v>
      </c>
      <c r="E9" s="78">
        <f>IF(RES_hh_tes_in!E9=0,"",RES_hh_tes_in!E9/RES_hh_fec_in!E9)</f>
        <v>0.57663758999051706</v>
      </c>
      <c r="F9" s="78">
        <f>IF(RES_hh_tes_in!F9=0,"",RES_hh_tes_in!F9/RES_hh_fec_in!F9)</f>
        <v>0.58848135856062578</v>
      </c>
      <c r="G9" s="78">
        <f>IF(RES_hh_tes_in!G9=0,"",RES_hh_tes_in!G9/RES_hh_fec_in!G9)</f>
        <v>0.60041321139614556</v>
      </c>
      <c r="H9" s="78">
        <f>IF(RES_hh_tes_in!H9=0,"",RES_hh_tes_in!H9/RES_hh_fec_in!H9)</f>
        <v>0.61241977734188624</v>
      </c>
      <c r="I9" s="78">
        <f>IF(RES_hh_tes_in!I9=0,"",RES_hh_tes_in!I9/RES_hh_fec_in!I9)</f>
        <v>0.6244834742771832</v>
      </c>
      <c r="J9" s="78">
        <f>IF(RES_hh_tes_in!J9=0,"",RES_hh_tes_in!J9/RES_hh_fec_in!J9)</f>
        <v>0.63656639244676239</v>
      </c>
      <c r="K9" s="78">
        <f>IF(RES_hh_tes_in!K9=0,"",RES_hh_tes_in!K9/RES_hh_fec_in!K9)</f>
        <v>0.6486183836587921</v>
      </c>
      <c r="L9" s="78">
        <f>IF(RES_hh_tes_in!L9=0,"",RES_hh_tes_in!L9/RES_hh_fec_in!L9)</f>
        <v>0.66059493843159323</v>
      </c>
      <c r="M9" s="78">
        <f>IF(RES_hh_tes_in!M9=0,"",RES_hh_tes_in!M9/RES_hh_fec_in!M9)</f>
        <v>0.67162487081681432</v>
      </c>
      <c r="N9" s="78">
        <f>IF(RES_hh_tes_in!N9=0,"",RES_hh_tes_in!N9/RES_hh_fec_in!N9)</f>
        <v>0.68124050820751669</v>
      </c>
      <c r="O9" s="78">
        <f>IF(RES_hh_tes_in!O9=0,"",RES_hh_tes_in!O9/RES_hh_fec_in!O9)</f>
        <v>0.68918884819489312</v>
      </c>
      <c r="P9" s="78">
        <f>IF(RES_hh_tes_in!P9=0,"",RES_hh_tes_in!P9/RES_hh_fec_in!P9)</f>
        <v>0.69615086535072024</v>
      </c>
      <c r="Q9" s="78">
        <f>IF(RES_hh_tes_in!Q9=0,"",RES_hh_tes_in!Q9/RES_hh_fec_in!Q9)</f>
        <v>0.70443929967950658</v>
      </c>
      <c r="R9" s="78">
        <f>IF(RES_hh_tes_in!R9=0,"",RES_hh_tes_in!R9/RES_hh_fec_in!R9)</f>
        <v>0.71666033437060783</v>
      </c>
      <c r="S9" s="78">
        <f>IF(RES_hh_tes_in!S9=0,"",RES_hh_tes_in!S9/RES_hh_fec_in!S9)</f>
        <v>0.73035731783175462</v>
      </c>
      <c r="T9" s="78">
        <f>IF(RES_hh_tes_in!T9=0,"",RES_hh_tes_in!T9/RES_hh_fec_in!T9)</f>
        <v>0.74412073931768774</v>
      </c>
      <c r="U9" s="78">
        <f>IF(RES_hh_tes_in!U9=0,"",RES_hh_tes_in!U9/RES_hh_fec_in!U9)</f>
        <v>0.75679870067834598</v>
      </c>
      <c r="V9" s="78">
        <f>IF(RES_hh_tes_in!V9=0,"",RES_hh_tes_in!V9/RES_hh_fec_in!V9)</f>
        <v>0.76742570474198812</v>
      </c>
      <c r="W9" s="78">
        <f>IF(RES_hh_tes_in!W9=0,"",RES_hh_tes_in!W9/RES_hh_fec_in!W9)</f>
        <v>0.77597365812849728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0.76900043983726218</v>
      </c>
      <c r="D11" s="78">
        <f>IF(RES_hh_tes_in!D11=0,"",RES_hh_tes_in!D11/RES_hh_fec_in!D11)</f>
        <v>0.77257913999157068</v>
      </c>
      <c r="E11" s="78">
        <f>IF(RES_hh_tes_in!E11=0,"",RES_hh_tes_in!E11/RES_hh_fec_in!E11)</f>
        <v>0.77625445571352314</v>
      </c>
      <c r="F11" s="78">
        <f>IF(RES_hh_tes_in!F11=0,"",RES_hh_tes_in!F11/RES_hh_fec_in!F11)</f>
        <v>0.77994294628560912</v>
      </c>
      <c r="G11" s="78">
        <f>IF(RES_hh_tes_in!G11=0,"",RES_hh_tes_in!G11/RES_hh_fec_in!G11)</f>
        <v>0.78372041411266002</v>
      </c>
      <c r="H11" s="78">
        <f>IF(RES_hh_tes_in!H11=0,"",RES_hh_tes_in!H11/RES_hh_fec_in!H11)</f>
        <v>0.78757758194534411</v>
      </c>
      <c r="I11" s="78">
        <f>IF(RES_hh_tes_in!I11=0,"",RES_hh_tes_in!I11/RES_hh_fec_in!I11)</f>
        <v>0.79153312749842641</v>
      </c>
      <c r="J11" s="78">
        <f>IF(RES_hh_tes_in!J11=0,"",RES_hh_tes_in!J11/RES_hh_fec_in!J11)</f>
        <v>0.79566356677666172</v>
      </c>
      <c r="K11" s="78">
        <f>IF(RES_hh_tes_in!K11=0,"",RES_hh_tes_in!K11/RES_hh_fec_in!K11)</f>
        <v>0.80003395851019343</v>
      </c>
      <c r="L11" s="78">
        <f>IF(RES_hh_tes_in!L11=0,"",RES_hh_tes_in!L11/RES_hh_fec_in!L11)</f>
        <v>0.80466170857660757</v>
      </c>
      <c r="M11" s="78">
        <f>IF(RES_hh_tes_in!M11=0,"",RES_hh_tes_in!M11/RES_hh_fec_in!M11)</f>
        <v>0.8110694062764392</v>
      </c>
      <c r="N11" s="78">
        <f>IF(RES_hh_tes_in!N11=0,"",RES_hh_tes_in!N11/RES_hh_fec_in!N11)</f>
        <v>0.81973845614897223</v>
      </c>
      <c r="O11" s="78">
        <f>IF(RES_hh_tes_in!O11=0,"",RES_hh_tes_in!O11/RES_hh_fec_in!O11)</f>
        <v>0.83109086777045005</v>
      </c>
      <c r="P11" s="78">
        <f>IF(RES_hh_tes_in!P11=0,"",RES_hh_tes_in!P11/RES_hh_fec_in!P11)</f>
        <v>0.84432373698152507</v>
      </c>
      <c r="Q11" s="78">
        <f>IF(RES_hh_tes_in!Q11=0,"",RES_hh_tes_in!Q11/RES_hh_fec_in!Q11)</f>
        <v>0.85680864546582014</v>
      </c>
      <c r="R11" s="78">
        <f>IF(RES_hh_tes_in!R11=0,"",RES_hh_tes_in!R11/RES_hh_fec_in!R11)</f>
        <v>0.86637541414268493</v>
      </c>
      <c r="S11" s="78">
        <f>IF(RES_hh_tes_in!S11=0,"",RES_hh_tes_in!S11/RES_hh_fec_in!S11)</f>
        <v>0.87568228080477362</v>
      </c>
      <c r="T11" s="78">
        <f>IF(RES_hh_tes_in!T11=0,"",RES_hh_tes_in!T11/RES_hh_fec_in!T11)</f>
        <v>0.88466706095960701</v>
      </c>
      <c r="U11" s="78">
        <f>IF(RES_hh_tes_in!U11=0,"",RES_hh_tes_in!U11/RES_hh_fec_in!U11)</f>
        <v>0.89326757011473479</v>
      </c>
      <c r="V11" s="78">
        <f>IF(RES_hh_tes_in!V11=0,"",RES_hh_tes_in!V11/RES_hh_fec_in!V11)</f>
        <v>0.90142162377769541</v>
      </c>
      <c r="W11" s="78">
        <f>IF(RES_hh_tes_in!W11=0,"",RES_hh_tes_in!W11/RES_hh_fec_in!W11)</f>
        <v>0.90893307885567309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>
        <f>IF(RES_hh_tes_in!R12=0,"",RES_hh_tes_in!R12/RES_hh_fec_in!R12)</f>
        <v>3.0996471644410133</v>
      </c>
      <c r="S12" s="78">
        <f>IF(RES_hh_tes_in!S12=0,"",RES_hh_tes_in!S12/RES_hh_fec_in!S12)</f>
        <v>3.1330966445850428</v>
      </c>
      <c r="T12" s="78">
        <f>IF(RES_hh_tes_in!T12=0,"",RES_hh_tes_in!T12/RES_hh_fec_in!T12)</f>
        <v>3.1545500026937816</v>
      </c>
      <c r="U12" s="78">
        <f>IF(RES_hh_tes_in!U12=0,"",RES_hh_tes_in!U12/RES_hh_fec_in!U12)</f>
        <v>3.1716239332919556</v>
      </c>
      <c r="V12" s="78">
        <f>IF(RES_hh_tes_in!V12=0,"",RES_hh_tes_in!V12/RES_hh_fec_in!V12)</f>
        <v>3.1922343169302803</v>
      </c>
      <c r="W12" s="78">
        <f>IF(RES_hh_tes_in!W12=0,"",RES_hh_tes_in!W12/RES_hh_fec_in!W12)</f>
        <v>3.2157962005884819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0.70243642474449852</v>
      </c>
      <c r="D13" s="79">
        <f>IF(RES_hh_tes_in!D13=0,"",RES_hh_tes_in!D13/RES_hh_fec_in!D13)</f>
        <v>0.706767311888302</v>
      </c>
      <c r="E13" s="79">
        <f>IF(RES_hh_tes_in!E13=0,"",RES_hh_tes_in!E13/RES_hh_fec_in!E13)</f>
        <v>0.71120931059529069</v>
      </c>
      <c r="F13" s="79">
        <f>IF(RES_hh_tes_in!F13=0,"",RES_hh_tes_in!F13/RES_hh_fec_in!F13)</f>
        <v>0.7156663163634468</v>
      </c>
      <c r="G13" s="79">
        <f>IF(RES_hh_tes_in!G13=0,"",RES_hh_tes_in!G13/RES_hh_fec_in!G13)</f>
        <v>0.72022558012424809</v>
      </c>
      <c r="H13" s="79">
        <f>IF(RES_hh_tes_in!H13=0,"",RES_hh_tes_in!H13/RES_hh_fec_in!H13)</f>
        <v>0.72487636155137969</v>
      </c>
      <c r="I13" s="79">
        <f>IF(RES_hh_tes_in!I13=0,"",RES_hh_tes_in!I13/RES_hh_fec_in!I13)</f>
        <v>0.7296400701743827</v>
      </c>
      <c r="J13" s="79">
        <f>IF(RES_hh_tes_in!J13=0,"",RES_hh_tes_in!J13/RES_hh_fec_in!J13)</f>
        <v>0.73460456090417758</v>
      </c>
      <c r="K13" s="79">
        <f>IF(RES_hh_tes_in!K13=0,"",RES_hh_tes_in!K13/RES_hh_fec_in!K13)</f>
        <v>0.73984427670149133</v>
      </c>
      <c r="L13" s="79">
        <f>IF(RES_hh_tes_in!L13=0,"",RES_hh_tes_in!L13/RES_hh_fec_in!L13)</f>
        <v>0.7453786072504498</v>
      </c>
      <c r="M13" s="79">
        <f>IF(RES_hh_tes_in!M13=0,"",RES_hh_tes_in!M13/RES_hh_fec_in!M13)</f>
        <v>0.75273703316134866</v>
      </c>
      <c r="N13" s="79">
        <f>IF(RES_hh_tes_in!N13=0,"",RES_hh_tes_in!N13/RES_hh_fec_in!N13)</f>
        <v>0.76237348490030155</v>
      </c>
      <c r="O13" s="79">
        <f>IF(RES_hh_tes_in!O13=0,"",RES_hh_tes_in!O13/RES_hh_fec_in!O13)</f>
        <v>0.77488377400007158</v>
      </c>
      <c r="P13" s="79">
        <f>IF(RES_hh_tes_in!P13=0,"",RES_hh_tes_in!P13/RES_hh_fec_in!P13)</f>
        <v>0.78985249187754292</v>
      </c>
      <c r="Q13" s="79">
        <f>IF(RES_hh_tes_in!Q13=0,"",RES_hh_tes_in!Q13/RES_hh_fec_in!Q13)</f>
        <v>0.80576258402432066</v>
      </c>
      <c r="R13" s="79" t="str">
        <f>IF(RES_hh_tes_in!R13=0,"",RES_hh_tes_in!R13/RES_hh_fec_in!R13)</f>
        <v/>
      </c>
      <c r="S13" s="79">
        <f>IF(RES_hh_tes_in!S13=0,"",RES_hh_tes_in!S13/RES_hh_fec_in!S13)</f>
        <v>0.84277369901731958</v>
      </c>
      <c r="T13" s="79">
        <f>IF(RES_hh_tes_in!T13=0,"",RES_hh_tes_in!T13/RES_hh_fec_in!T13)</f>
        <v>0.86292136260646424</v>
      </c>
      <c r="U13" s="79">
        <f>IF(RES_hh_tes_in!U13=0,"",RES_hh_tes_in!U13/RES_hh_fec_in!U13)</f>
        <v>0.88073451633380095</v>
      </c>
      <c r="V13" s="79">
        <f>IF(RES_hh_tes_in!V13=0,"",RES_hh_tes_in!V13/RES_hh_fec_in!V13)</f>
        <v>0.89363570653911439</v>
      </c>
      <c r="W13" s="79">
        <f>IF(RES_hh_tes_in!W13=0,"",RES_hh_tes_in!W13/RES_hh_fec_in!W13)</f>
        <v>0.90011670361555751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2.6803500188203695</v>
      </c>
      <c r="D15" s="70">
        <f>IF(RES_hh_tes_in!D15=0,"",RES_hh_tes_in!D15/RES_hh_fec_in!D15)</f>
        <v>2.7788712590985023</v>
      </c>
      <c r="E15" s="70">
        <f>IF(RES_hh_tes_in!E15=0,"",RES_hh_tes_in!E15/RES_hh_fec_in!E15)</f>
        <v>2.8784327480056104</v>
      </c>
      <c r="F15" s="70">
        <f>IF(RES_hh_tes_in!F15=0,"",RES_hh_tes_in!F15/RES_hh_fec_in!F15)</f>
        <v>2.9781011630921164</v>
      </c>
      <c r="G15" s="70">
        <f>IF(RES_hh_tes_in!G15=0,"",RES_hh_tes_in!G15/RES_hh_fec_in!G15)</f>
        <v>3.0787166747719321</v>
      </c>
      <c r="H15" s="70">
        <f>IF(RES_hh_tes_in!H15=0,"",RES_hh_tes_in!H15/RES_hh_fec_in!H15)</f>
        <v>3.1801709968115937</v>
      </c>
      <c r="I15" s="70">
        <f>IF(RES_hh_tes_in!I15=0,"",RES_hh_tes_in!I15/RES_hh_fec_in!I15)</f>
        <v>3.282665471982813</v>
      </c>
      <c r="J15" s="70">
        <f>IF(RES_hh_tes_in!J15=0,"",RES_hh_tes_in!J15/RES_hh_fec_in!J15)</f>
        <v>3.3870375951403378</v>
      </c>
      <c r="K15" s="70">
        <f>IF(RES_hh_tes_in!K15=0,"",RES_hh_tes_in!K15/RES_hh_fec_in!K15)</f>
        <v>3.4939915498429359</v>
      </c>
      <c r="L15" s="70">
        <f>IF(RES_hh_tes_in!L15=0,"",RES_hh_tes_in!L15/RES_hh_fec_in!L15)</f>
        <v>3.6037014413520758</v>
      </c>
      <c r="M15" s="70">
        <f>IF(RES_hh_tes_in!M15=0,"",RES_hh_tes_in!M15/RES_hh_fec_in!M15)</f>
        <v>3.7347395689265874</v>
      </c>
      <c r="N15" s="70">
        <f>IF(RES_hh_tes_in!N15=0,"",RES_hh_tes_in!N15/RES_hh_fec_in!N15)</f>
        <v>3.8931839040131209</v>
      </c>
      <c r="O15" s="70">
        <f>IF(RES_hh_tes_in!O15=0,"",RES_hh_tes_in!O15/RES_hh_fec_in!O15)</f>
        <v>4.0823946398225521</v>
      </c>
      <c r="P15" s="70">
        <f>IF(RES_hh_tes_in!P15=0,"",RES_hh_tes_in!P15/RES_hh_fec_in!P15)</f>
        <v>4.2875896085158125</v>
      </c>
      <c r="Q15" s="70">
        <f>IF(RES_hh_tes_in!Q15=0,"",RES_hh_tes_in!Q15/RES_hh_fec_in!Q15)</f>
        <v>4.4639307965741235</v>
      </c>
      <c r="R15" s="70">
        <f>IF(RES_hh_tes_in!R15=0,"",RES_hh_tes_in!R15/RES_hh_fec_in!R15)</f>
        <v>4.5745598898059443</v>
      </c>
      <c r="S15" s="70">
        <f>IF(RES_hh_tes_in!S15=0,"",RES_hh_tes_in!S15/RES_hh_fec_in!S15)</f>
        <v>4.6626152161960519</v>
      </c>
      <c r="T15" s="70">
        <f>IF(RES_hh_tes_in!T15=0,"",RES_hh_tes_in!T15/RES_hh_fec_in!T15)</f>
        <v>4.7361887934102311</v>
      </c>
      <c r="U15" s="70">
        <f>IF(RES_hh_tes_in!U15=0,"",RES_hh_tes_in!U15/RES_hh_fec_in!U15)</f>
        <v>4.8031680966130903</v>
      </c>
      <c r="V15" s="70">
        <f>IF(RES_hh_tes_in!V15=0,"",RES_hh_tes_in!V15/RES_hh_fec_in!V15)</f>
        <v>4.8714608232658643</v>
      </c>
      <c r="W15" s="70">
        <f>IF(RES_hh_tes_in!W15=0,"",RES_hh_tes_in!W15/RES_hh_fec_in!W15)</f>
        <v>4.9383203566102409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2.6803500188203695</v>
      </c>
      <c r="D16" s="78">
        <f>IF(RES_hh_tes_in!D16=0,"",RES_hh_tes_in!D16/RES_hh_fec_in!D16)</f>
        <v>2.7788712590985023</v>
      </c>
      <c r="E16" s="78">
        <f>IF(RES_hh_tes_in!E16=0,"",RES_hh_tes_in!E16/RES_hh_fec_in!E16)</f>
        <v>2.8784327480056104</v>
      </c>
      <c r="F16" s="78">
        <f>IF(RES_hh_tes_in!F16=0,"",RES_hh_tes_in!F16/RES_hh_fec_in!F16)</f>
        <v>2.9781011630921164</v>
      </c>
      <c r="G16" s="78">
        <f>IF(RES_hh_tes_in!G16=0,"",RES_hh_tes_in!G16/RES_hh_fec_in!G16)</f>
        <v>3.0787166747719321</v>
      </c>
      <c r="H16" s="78">
        <f>IF(RES_hh_tes_in!H16=0,"",RES_hh_tes_in!H16/RES_hh_fec_in!H16)</f>
        <v>3.1801709968115937</v>
      </c>
      <c r="I16" s="78">
        <f>IF(RES_hh_tes_in!I16=0,"",RES_hh_tes_in!I16/RES_hh_fec_in!I16)</f>
        <v>3.282665471982813</v>
      </c>
      <c r="J16" s="78">
        <f>IF(RES_hh_tes_in!J16=0,"",RES_hh_tes_in!J16/RES_hh_fec_in!J16)</f>
        <v>3.3870375951403378</v>
      </c>
      <c r="K16" s="78">
        <f>IF(RES_hh_tes_in!K16=0,"",RES_hh_tes_in!K16/RES_hh_fec_in!K16)</f>
        <v>3.4939915498429359</v>
      </c>
      <c r="L16" s="78">
        <f>IF(RES_hh_tes_in!L16=0,"",RES_hh_tes_in!L16/RES_hh_fec_in!L16)</f>
        <v>3.6037014413520758</v>
      </c>
      <c r="M16" s="78">
        <f>IF(RES_hh_tes_in!M16=0,"",RES_hh_tes_in!M16/RES_hh_fec_in!M16)</f>
        <v>3.7347395689265874</v>
      </c>
      <c r="N16" s="78">
        <f>IF(RES_hh_tes_in!N16=0,"",RES_hh_tes_in!N16/RES_hh_fec_in!N16)</f>
        <v>3.8931839040131209</v>
      </c>
      <c r="O16" s="78">
        <f>IF(RES_hh_tes_in!O16=0,"",RES_hh_tes_in!O16/RES_hh_fec_in!O16)</f>
        <v>4.0823946398225521</v>
      </c>
      <c r="P16" s="78">
        <f>IF(RES_hh_tes_in!P16=0,"",RES_hh_tes_in!P16/RES_hh_fec_in!P16)</f>
        <v>4.2875896085158125</v>
      </c>
      <c r="Q16" s="78">
        <f>IF(RES_hh_tes_in!Q16=0,"",RES_hh_tes_in!Q16/RES_hh_fec_in!Q16)</f>
        <v>4.4639307965741235</v>
      </c>
      <c r="R16" s="78">
        <f>IF(RES_hh_tes_in!R16=0,"",RES_hh_tes_in!R16/RES_hh_fec_in!R16)</f>
        <v>4.5745598898059443</v>
      </c>
      <c r="S16" s="78">
        <f>IF(RES_hh_tes_in!S16=0,"",RES_hh_tes_in!S16/RES_hh_fec_in!S16)</f>
        <v>4.6626152161960519</v>
      </c>
      <c r="T16" s="78">
        <f>IF(RES_hh_tes_in!T16=0,"",RES_hh_tes_in!T16/RES_hh_fec_in!T16)</f>
        <v>4.7361887934102311</v>
      </c>
      <c r="U16" s="78">
        <f>IF(RES_hh_tes_in!U16=0,"",RES_hh_tes_in!U16/RES_hh_fec_in!U16)</f>
        <v>4.8031680966130903</v>
      </c>
      <c r="V16" s="78">
        <f>IF(RES_hh_tes_in!V16=0,"",RES_hh_tes_in!V16/RES_hh_fec_in!V16)</f>
        <v>4.8714608232658643</v>
      </c>
      <c r="W16" s="78">
        <f>IF(RES_hh_tes_in!W16=0,"",RES_hh_tes_in!W16/RES_hh_fec_in!W16)</f>
        <v>4.9383203566102409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0.66494535449443881</v>
      </c>
      <c r="D17" s="70">
        <f>IF(RES_hh_tes_in!D17=0,"",RES_hh_tes_in!D17/RES_hh_fec_in!D17)</f>
        <v>0.66475872984931628</v>
      </c>
      <c r="E17" s="70">
        <f>IF(RES_hh_tes_in!E17=0,"",RES_hh_tes_in!E17/RES_hh_fec_in!E17)</f>
        <v>0.66878540940607045</v>
      </c>
      <c r="F17" s="70">
        <f>IF(RES_hh_tes_in!F17=0,"",RES_hh_tes_in!F17/RES_hh_fec_in!F17)</f>
        <v>0.66811962982188622</v>
      </c>
      <c r="G17" s="70">
        <f>IF(RES_hh_tes_in!G17=0,"",RES_hh_tes_in!G17/RES_hh_fec_in!G17)</f>
        <v>0.68555680531006746</v>
      </c>
      <c r="H17" s="70">
        <f>IF(RES_hh_tes_in!H17=0,"",RES_hh_tes_in!H17/RES_hh_fec_in!H17)</f>
        <v>0.66888008334362303</v>
      </c>
      <c r="I17" s="70">
        <f>IF(RES_hh_tes_in!I17=0,"",RES_hh_tes_in!I17/RES_hh_fec_in!I17)</f>
        <v>0.69412806518668491</v>
      </c>
      <c r="J17" s="70">
        <f>IF(RES_hh_tes_in!J17=0,"",RES_hh_tes_in!J17/RES_hh_fec_in!J17)</f>
        <v>0.71017999675047427</v>
      </c>
      <c r="K17" s="70">
        <f>IF(RES_hh_tes_in!K17=0,"",RES_hh_tes_in!K17/RES_hh_fec_in!K17)</f>
        <v>0.71709250587532758</v>
      </c>
      <c r="L17" s="70">
        <f>IF(RES_hh_tes_in!L17=0,"",RES_hh_tes_in!L17/RES_hh_fec_in!L17)</f>
        <v>0.72771669614826873</v>
      </c>
      <c r="M17" s="70">
        <f>IF(RES_hh_tes_in!M17=0,"",RES_hh_tes_in!M17/RES_hh_fec_in!M17)</f>
        <v>0.76902845404787068</v>
      </c>
      <c r="N17" s="70">
        <f>IF(RES_hh_tes_in!N17=0,"",RES_hh_tes_in!N17/RES_hh_fec_in!N17)</f>
        <v>0.76670304996742911</v>
      </c>
      <c r="O17" s="70">
        <f>IF(RES_hh_tes_in!O17=0,"",RES_hh_tes_in!O17/RES_hh_fec_in!O17)</f>
        <v>0.78238930398929329</v>
      </c>
      <c r="P17" s="70">
        <f>IF(RES_hh_tes_in!P17=0,"",RES_hh_tes_in!P17/RES_hh_fec_in!P17)</f>
        <v>0.78419681683714781</v>
      </c>
      <c r="Q17" s="70">
        <f>IF(RES_hh_tes_in!Q17=0,"",RES_hh_tes_in!Q17/RES_hh_fec_in!Q17)</f>
        <v>0.77429725983866926</v>
      </c>
      <c r="R17" s="70">
        <f>IF(RES_hh_tes_in!R17=0,"",RES_hh_tes_in!R17/RES_hh_fec_in!R17)</f>
        <v>0.81181882579621845</v>
      </c>
      <c r="S17" s="70">
        <f>IF(RES_hh_tes_in!S17=0,"",RES_hh_tes_in!S17/RES_hh_fec_in!S17)</f>
        <v>0.83804499228093976</v>
      </c>
      <c r="T17" s="70">
        <f>IF(RES_hh_tes_in!T17=0,"",RES_hh_tes_in!T17/RES_hh_fec_in!T17)</f>
        <v>0.84229274301308688</v>
      </c>
      <c r="U17" s="70">
        <f>IF(RES_hh_tes_in!U17=0,"",RES_hh_tes_in!U17/RES_hh_fec_in!U17)</f>
        <v>0.85929617349976273</v>
      </c>
      <c r="V17" s="70">
        <f>IF(RES_hh_tes_in!V17=0,"",RES_hh_tes_in!V17/RES_hh_fec_in!V17)</f>
        <v>0.84610242788911139</v>
      </c>
      <c r="W17" s="70">
        <f>IF(RES_hh_tes_in!W17=0,"",RES_hh_tes_in!W17/RES_hh_fec_in!W17)</f>
        <v>0.88769257682028779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0.61259683674834908</v>
      </c>
      <c r="D18" s="78">
        <f>IF(RES_hh_tes_in!D18=0,"",RES_hh_tes_in!D18/RES_hh_fec_in!D18)</f>
        <v>0.61715367623543227</v>
      </c>
      <c r="E18" s="78">
        <f>IF(RES_hh_tes_in!E18=0,"",RES_hh_tes_in!E18/RES_hh_fec_in!E18)</f>
        <v>0.62193366188409227</v>
      </c>
      <c r="F18" s="78">
        <f>IF(RES_hh_tes_in!F18=0,"",RES_hh_tes_in!F18/RES_hh_fec_in!F18)</f>
        <v>0.62687716510516189</v>
      </c>
      <c r="G18" s="78">
        <f>IF(RES_hh_tes_in!G18=0,"",RES_hh_tes_in!G18/RES_hh_fec_in!G18)</f>
        <v>0.63201750827466852</v>
      </c>
      <c r="H18" s="78">
        <f>IF(RES_hh_tes_in!H18=0,"",RES_hh_tes_in!H18/RES_hh_fec_in!H18)</f>
        <v>0.63733631172559602</v>
      </c>
      <c r="I18" s="78">
        <f>IF(RES_hh_tes_in!I18=0,"",RES_hh_tes_in!I18/RES_hh_fec_in!I18)</f>
        <v>0.64282742580736729</v>
      </c>
      <c r="J18" s="78">
        <f>IF(RES_hh_tes_in!J18=0,"",RES_hh_tes_in!J18/RES_hh_fec_in!J18)</f>
        <v>0.64849874810704156</v>
      </c>
      <c r="K18" s="78">
        <f>IF(RES_hh_tes_in!K18=0,"",RES_hh_tes_in!K18/RES_hh_fec_in!K18)</f>
        <v>0.65433969227579281</v>
      </c>
      <c r="L18" s="78">
        <f>IF(RES_hh_tes_in!L18=0,"",RES_hh_tes_in!L18/RES_hh_fec_in!L18)</f>
        <v>0.66031743162075818</v>
      </c>
      <c r="M18" s="78">
        <f>IF(RES_hh_tes_in!M18=0,"",RES_hh_tes_in!M18/RES_hh_fec_in!M18)</f>
        <v>0.6664276696910949</v>
      </c>
      <c r="N18" s="78">
        <f>IF(RES_hh_tes_in!N18=0,"",RES_hh_tes_in!N18/RES_hh_fec_in!N18)</f>
        <v>0.67237626011397422</v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>
        <f>IF(RES_hh_tes_in!Q18=0,"",RES_hh_tes_in!Q18/RES_hh_fec_in!Q18)</f>
        <v>0.6927156924350204</v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0.76487853592649879</v>
      </c>
      <c r="V18" s="78">
        <f>IF(RES_hh_tes_in!V18=0,"",RES_hh_tes_in!V18/RES_hh_fec_in!V18)</f>
        <v>0.77944367311961038</v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0.5735123258816136</v>
      </c>
      <c r="D19" s="78">
        <f>IF(RES_hh_tes_in!D19=0,"",RES_hh_tes_in!D19/RES_hh_fec_in!D19)</f>
        <v>0.57622451564302934</v>
      </c>
      <c r="E19" s="78">
        <f>IF(RES_hh_tes_in!E19=0,"",RES_hh_tes_in!E19/RES_hh_fec_in!E19)</f>
        <v>0.57938569195569223</v>
      </c>
      <c r="F19" s="78">
        <f>IF(RES_hh_tes_in!F19=0,"",RES_hh_tes_in!F19/RES_hh_fec_in!F19)</f>
        <v>0.58260809370716127</v>
      </c>
      <c r="G19" s="78">
        <f>IF(RES_hh_tes_in!G19=0,"",RES_hh_tes_in!G19/RES_hh_fec_in!G19)</f>
        <v>0.58624398566336877</v>
      </c>
      <c r="H19" s="78">
        <f>IF(RES_hh_tes_in!H19=0,"",RES_hh_tes_in!H19/RES_hh_fec_in!H19)</f>
        <v>0.59025025510154638</v>
      </c>
      <c r="I19" s="78">
        <f>IF(RES_hh_tes_in!I19=0,"",RES_hh_tes_in!I19/RES_hh_fec_in!I19)</f>
        <v>0.5947137000703131</v>
      </c>
      <c r="J19" s="78">
        <f>IF(RES_hh_tes_in!J19=0,"",RES_hh_tes_in!J19/RES_hh_fec_in!J19)</f>
        <v>0.59998990153790566</v>
      </c>
      <c r="K19" s="78">
        <f>IF(RES_hh_tes_in!K19=0,"",RES_hh_tes_in!K19/RES_hh_fec_in!K19)</f>
        <v>0.60638119685624425</v>
      </c>
      <c r="L19" s="78">
        <f>IF(RES_hh_tes_in!L19=0,"",RES_hh_tes_in!L19/RES_hh_fec_in!L19)</f>
        <v>0.61396847366217067</v>
      </c>
      <c r="M19" s="78">
        <f>IF(RES_hh_tes_in!M19=0,"",RES_hh_tes_in!M19/RES_hh_fec_in!M19)</f>
        <v>0.62992629448852244</v>
      </c>
      <c r="N19" s="78">
        <f>IF(RES_hh_tes_in!N19=0,"",RES_hh_tes_in!N19/RES_hh_fec_in!N19)</f>
        <v>0.65653186055162982</v>
      </c>
      <c r="O19" s="78">
        <f>IF(RES_hh_tes_in!O19=0,"",RES_hh_tes_in!O19/RES_hh_fec_in!O19)</f>
        <v>0.6956861187353085</v>
      </c>
      <c r="P19" s="78">
        <f>IF(RES_hh_tes_in!P19=0,"",RES_hh_tes_in!P19/RES_hh_fec_in!P19)</f>
        <v>0.74339381253303205</v>
      </c>
      <c r="Q19" s="78">
        <f>IF(RES_hh_tes_in!Q19=0,"",RES_hh_tes_in!Q19/RES_hh_fec_in!Q19)</f>
        <v>0.78671010655316054</v>
      </c>
      <c r="R19" s="78">
        <f>IF(RES_hh_tes_in!R19=0,"",RES_hh_tes_in!R19/RES_hh_fec_in!R19)</f>
        <v>0.81594330596546882</v>
      </c>
      <c r="S19" s="78">
        <f>IF(RES_hh_tes_in!S19=0,"",RES_hh_tes_in!S19/RES_hh_fec_in!S19)</f>
        <v>0.84411347994463426</v>
      </c>
      <c r="T19" s="78">
        <f>IF(RES_hh_tes_in!T19=0,"",RES_hh_tes_in!T19/RES_hh_fec_in!T19)</f>
        <v>0.86962609034083582</v>
      </c>
      <c r="U19" s="78">
        <f>IF(RES_hh_tes_in!U19=0,"",RES_hh_tes_in!U19/RES_hh_fec_in!U19)</f>
        <v>0.89088659900434231</v>
      </c>
      <c r="V19" s="78">
        <f>IF(RES_hh_tes_in!V19=0,"",RES_hh_tes_in!V19/RES_hh_fec_in!V19)</f>
        <v>0.9063004677853842</v>
      </c>
      <c r="W19" s="78">
        <f>IF(RES_hh_tes_in!W19=0,"",RES_hh_tes_in!W19/RES_hh_fec_in!W19)</f>
        <v>0.9135509686098644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0.51696228075498796</v>
      </c>
      <c r="D20" s="78">
        <f>IF(RES_hh_tes_in!D20=0,"",RES_hh_tes_in!D20/RES_hh_fec_in!D20)</f>
        <v>0.51952333463989386</v>
      </c>
      <c r="E20" s="78">
        <f>IF(RES_hh_tes_in!E20=0,"",RES_hh_tes_in!E20/RES_hh_fec_in!E20)</f>
        <v>0.52250835544912755</v>
      </c>
      <c r="F20" s="78">
        <f>IF(RES_hh_tes_in!F20=0,"",RES_hh_tes_in!F20/RES_hh_fec_in!F20)</f>
        <v>0.52555118992986039</v>
      </c>
      <c r="G20" s="78">
        <f>IF(RES_hh_tes_in!G20=0,"",RES_hh_tes_in!G20/RES_hh_fec_in!G20)</f>
        <v>0.52898447301056994</v>
      </c>
      <c r="H20" s="78">
        <f>IF(RES_hh_tes_in!H20=0,"",RES_hh_tes_in!H20/RES_hh_fec_in!H20)</f>
        <v>0.53276749441069038</v>
      </c>
      <c r="I20" s="78">
        <f>IF(RES_hh_tes_in!I20=0,"",RES_hh_tes_in!I20/RES_hh_fec_in!I20)</f>
        <v>0.53698221538631818</v>
      </c>
      <c r="J20" s="78">
        <f>IF(RES_hh_tes_in!J20=0,"",RES_hh_tes_in!J20/RES_hh_fec_in!J20)</f>
        <v>0.54196440227396014</v>
      </c>
      <c r="K20" s="78">
        <f>IF(RES_hh_tes_in!K20=0,"",RES_hh_tes_in!K20/RES_hh_fec_in!K20)</f>
        <v>0.54799954477669766</v>
      </c>
      <c r="L20" s="78">
        <f>IF(RES_hh_tes_in!L20=0,"",RES_hh_tes_in!L20/RES_hh_fec_in!L20)</f>
        <v>0.55516402309459001</v>
      </c>
      <c r="M20" s="78">
        <f>IF(RES_hh_tes_in!M20=0,"",RES_hh_tes_in!M20/RES_hh_fec_in!M20)</f>
        <v>0.57023259963866701</v>
      </c>
      <c r="N20" s="78">
        <f>IF(RES_hh_tes_in!N20=0,"",RES_hh_tes_in!N20/RES_hh_fec_in!N20)</f>
        <v>0.5953555793414097</v>
      </c>
      <c r="O20" s="78">
        <f>IF(RES_hh_tes_in!O20=0,"",RES_hh_tes_in!O20/RES_hh_fec_in!O20)</f>
        <v>0.63232797945089314</v>
      </c>
      <c r="P20" s="78">
        <f>IF(RES_hh_tes_in!P20=0,"",RES_hh_tes_in!P20/RES_hh_fec_in!P20)</f>
        <v>0.67737717780667794</v>
      </c>
      <c r="Q20" s="78">
        <f>IF(RES_hh_tes_in!Q20=0,"",RES_hh_tes_in!Q20/RES_hh_fec_in!Q20)</f>
        <v>0.71827968568358114</v>
      </c>
      <c r="R20" s="78">
        <f>IF(RES_hh_tes_in!R20=0,"",RES_hh_tes_in!R20/RES_hh_fec_in!R20)</f>
        <v>0.74588387473709017</v>
      </c>
      <c r="S20" s="78">
        <f>IF(RES_hh_tes_in!S20=0,"",RES_hh_tes_in!S20/RES_hh_fec_in!S20)</f>
        <v>0.77248427509777451</v>
      </c>
      <c r="T20" s="78">
        <f>IF(RES_hh_tes_in!T20=0,"",RES_hh_tes_in!T20/RES_hh_fec_in!T20)</f>
        <v>0.79657520372629675</v>
      </c>
      <c r="U20" s="78">
        <f>IF(RES_hh_tes_in!U20=0,"",RES_hh_tes_in!U20/RES_hh_fec_in!U20)</f>
        <v>0.81665097758340344</v>
      </c>
      <c r="V20" s="78">
        <f>IF(RES_hh_tes_in!V20=0,"",RES_hh_tes_in!V20/RES_hh_fec_in!V20)</f>
        <v>0.83120591362980578</v>
      </c>
      <c r="W20" s="78">
        <f>IF(RES_hh_tes_in!W20=0,"",RES_hh_tes_in!W20/RES_hh_fec_in!W20)</f>
        <v>0.83805238269631865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0.57204092805260021</v>
      </c>
      <c r="D21" s="78">
        <f>IF(RES_hh_tes_in!D21=0,"",RES_hh_tes_in!D21/RES_hh_fec_in!D21)</f>
        <v>0.57916925807279607</v>
      </c>
      <c r="E21" s="78">
        <f>IF(RES_hh_tes_in!E21=0,"",RES_hh_tes_in!E21/RES_hh_fec_in!E21)</f>
        <v>0.58660579335835328</v>
      </c>
      <c r="F21" s="78">
        <f>IF(RES_hh_tes_in!F21=0,"",RES_hh_tes_in!F21/RES_hh_fec_in!F21)</f>
        <v>0.59410243776772576</v>
      </c>
      <c r="G21" s="78">
        <f>IF(RES_hh_tes_in!G21=0,"",RES_hh_tes_in!G21/RES_hh_fec_in!G21)</f>
        <v>0.60188040349405336</v>
      </c>
      <c r="H21" s="78">
        <f>IF(RES_hh_tes_in!H21=0,"",RES_hh_tes_in!H21/RES_hh_fec_in!H21)</f>
        <v>0.60990974145498478</v>
      </c>
      <c r="I21" s="78">
        <f>IF(RES_hh_tes_in!I21=0,"",RES_hh_tes_in!I21/RES_hh_fec_in!I21)</f>
        <v>0.61824205607789995</v>
      </c>
      <c r="J21" s="78">
        <f>IF(RES_hh_tes_in!J21=0,"",RES_hh_tes_in!J21/RES_hh_fec_in!J21)</f>
        <v>0.62709540826226251</v>
      </c>
      <c r="K21" s="78">
        <f>IF(RES_hh_tes_in!K21=0,"",RES_hh_tes_in!K21/RES_hh_fec_in!K21)</f>
        <v>0.63665162772183759</v>
      </c>
      <c r="L21" s="78">
        <f>IF(RES_hh_tes_in!L21=0,"",RES_hh_tes_in!L21/RES_hh_fec_in!L21)</f>
        <v>0.64695311076234274</v>
      </c>
      <c r="M21" s="78">
        <f>IF(RES_hh_tes_in!M21=0,"",RES_hh_tes_in!M21/RES_hh_fec_in!M21)</f>
        <v>0.66253159802092443</v>
      </c>
      <c r="N21" s="78">
        <f>IF(RES_hh_tes_in!N21=0,"",RES_hh_tes_in!N21/RES_hh_fec_in!N21)</f>
        <v>0.68478200340396911</v>
      </c>
      <c r="O21" s="78">
        <f>IF(RES_hh_tes_in!O21=0,"",RES_hh_tes_in!O21/RES_hh_fec_in!O21)</f>
        <v>0.71473430092291046</v>
      </c>
      <c r="P21" s="78">
        <f>IF(RES_hh_tes_in!P21=0,"",RES_hh_tes_in!P21/RES_hh_fec_in!P21)</f>
        <v>0.74958858206700729</v>
      </c>
      <c r="Q21" s="78">
        <f>IF(RES_hh_tes_in!Q21=0,"",RES_hh_tes_in!Q21/RES_hh_fec_in!Q21)</f>
        <v>0.78056098426767562</v>
      </c>
      <c r="R21" s="78">
        <f>IF(RES_hh_tes_in!R21=0,"",RES_hh_tes_in!R21/RES_hh_fec_in!R21)</f>
        <v>0.80092612207829672</v>
      </c>
      <c r="S21" s="78">
        <f>IF(RES_hh_tes_in!S21=0,"",RES_hh_tes_in!S21/RES_hh_fec_in!S21)</f>
        <v>0.81950799881844871</v>
      </c>
      <c r="T21" s="78">
        <f>IF(RES_hh_tes_in!T21=0,"",RES_hh_tes_in!T21/RES_hh_fec_in!T21)</f>
        <v>0.8358242309602778</v>
      </c>
      <c r="U21" s="78">
        <f>IF(RES_hh_tes_in!U21=0,"",RES_hh_tes_in!U21/RES_hh_fec_in!U21)</f>
        <v>0.8493373591233393</v>
      </c>
      <c r="V21" s="78">
        <f>IF(RES_hh_tes_in!V21=0,"",RES_hh_tes_in!V21/RES_hh_fec_in!V21)</f>
        <v>0.85945760485865841</v>
      </c>
      <c r="W21" s="78">
        <f>IF(RES_hh_tes_in!W21=0,"",RES_hh_tes_in!W21/RES_hh_fec_in!W21)</f>
        <v>0.86468081349011461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0.59016473695002325</v>
      </c>
      <c r="D22" s="78">
        <f>IF(RES_hh_tes_in!D22=0,"",RES_hh_tes_in!D22/RES_hh_fec_in!D22)</f>
        <v>0.60454701167891145</v>
      </c>
      <c r="E22" s="78">
        <f>IF(RES_hh_tes_in!E22=0,"",RES_hh_tes_in!E22/RES_hh_fec_in!E22)</f>
        <v>0.61906601116078008</v>
      </c>
      <c r="F22" s="78">
        <f>IF(RES_hh_tes_in!F22=0,"",RES_hh_tes_in!F22/RES_hh_fec_in!F22)</f>
        <v>0.63370777829670788</v>
      </c>
      <c r="G22" s="78">
        <f>IF(RES_hh_tes_in!G22=0,"",RES_hh_tes_in!G22/RES_hh_fec_in!G22)</f>
        <v>0.64845843892332256</v>
      </c>
      <c r="H22" s="78">
        <f>IF(RES_hh_tes_in!H22=0,"",RES_hh_tes_in!H22/RES_hh_fec_in!H22)</f>
        <v>0.66330146305361282</v>
      </c>
      <c r="I22" s="78">
        <f>IF(RES_hh_tes_in!I22=0,"",RES_hh_tes_in!I22/RES_hh_fec_in!I22)</f>
        <v>0.67821511492712272</v>
      </c>
      <c r="J22" s="78">
        <f>IF(RES_hh_tes_in!J22=0,"",RES_hh_tes_in!J22/RES_hh_fec_in!J22)</f>
        <v>0.69315252890259904</v>
      </c>
      <c r="K22" s="78">
        <f>IF(RES_hh_tes_in!K22=0,"",RES_hh_tes_in!K22/RES_hh_fec_in!K22)</f>
        <v>0.70805170966640929</v>
      </c>
      <c r="L22" s="78">
        <f>IF(RES_hh_tes_in!L22=0,"",RES_hh_tes_in!L22/RES_hh_fec_in!L22)</f>
        <v>0.7228576327166627</v>
      </c>
      <c r="M22" s="78">
        <f>IF(RES_hh_tes_in!M22=0,"",RES_hh_tes_in!M22/RES_hh_fec_in!M22)</f>
        <v>0.73649330117416889</v>
      </c>
      <c r="N22" s="78">
        <f>IF(RES_hh_tes_in!N22=0,"",RES_hh_tes_in!N22/RES_hh_fec_in!N22)</f>
        <v>0.7483805584018649</v>
      </c>
      <c r="O22" s="78">
        <f>IF(RES_hh_tes_in!O22=0,"",RES_hh_tes_in!O22/RES_hh_fec_in!O22)</f>
        <v>0.75820663213198347</v>
      </c>
      <c r="P22" s="78">
        <f>IF(RES_hh_tes_in!P22=0,"",RES_hh_tes_in!P22/RES_hh_fec_in!P22)</f>
        <v>0.76681337190307464</v>
      </c>
      <c r="Q22" s="78">
        <f>IF(RES_hh_tes_in!Q22=0,"",RES_hh_tes_in!Q22/RES_hh_fec_in!Q22)</f>
        <v>0.7770598846279011</v>
      </c>
      <c r="R22" s="78">
        <f>IF(RES_hh_tes_in!R22=0,"",RES_hh_tes_in!R22/RES_hh_fec_in!R22)</f>
        <v>0.79216804408305963</v>
      </c>
      <c r="S22" s="78">
        <f>IF(RES_hh_tes_in!S22=0,"",RES_hh_tes_in!S22/RES_hh_fec_in!S22)</f>
        <v>0.80910083377036479</v>
      </c>
      <c r="T22" s="78">
        <f>IF(RES_hh_tes_in!T22=0,"",RES_hh_tes_in!T22/RES_hh_fec_in!T22)</f>
        <v>0.8261157569510873</v>
      </c>
      <c r="U22" s="78">
        <f>IF(RES_hh_tes_in!U22=0,"",RES_hh_tes_in!U22/RES_hh_fec_in!U22)</f>
        <v>0.84178878846147442</v>
      </c>
      <c r="V22" s="78">
        <f>IF(RES_hh_tes_in!V22=0,"",RES_hh_tes_in!V22/RES_hh_fec_in!V22)</f>
        <v>0.8549263399030913</v>
      </c>
      <c r="W22" s="78">
        <f>IF(RES_hh_tes_in!W22=0,"",RES_hh_tes_in!W22/RES_hh_fec_in!W22)</f>
        <v>0.86549368105241953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0.80589084824279511</v>
      </c>
      <c r="D24" s="78">
        <f>IF(RES_hh_tes_in!D24=0,"",RES_hh_tes_in!D24/RES_hh_fec_in!D24)</f>
        <v>0.80936840609239824</v>
      </c>
      <c r="E24" s="78">
        <f>IF(RES_hh_tes_in!E24=0,"",RES_hh_tes_in!E24/RES_hh_fec_in!E24)</f>
        <v>0.81293984893129001</v>
      </c>
      <c r="F24" s="78">
        <f>IF(RES_hh_tes_in!F24=0,"",RES_hh_tes_in!F24/RES_hh_fec_in!F24)</f>
        <v>0.81652409426872119</v>
      </c>
      <c r="G24" s="78">
        <f>IF(RES_hh_tes_in!G24=0,"",RES_hh_tes_in!G24/RES_hh_fec_in!G24)</f>
        <v>0.82019480215906226</v>
      </c>
      <c r="H24" s="78">
        <f>IF(RES_hh_tes_in!H24=0,"",RES_hh_tes_in!H24/RES_hh_fec_in!H24)</f>
        <v>0.82394295754940383</v>
      </c>
      <c r="I24" s="78">
        <f>IF(RES_hh_tes_in!I24=0,"",RES_hh_tes_in!I24/RES_hh_fec_in!I24)</f>
        <v>0.82778671027929485</v>
      </c>
      <c r="J24" s="78">
        <f>IF(RES_hh_tes_in!J24=0,"",RES_hh_tes_in!J24/RES_hh_fec_in!J24)</f>
        <v>0.83180041383505188</v>
      </c>
      <c r="K24" s="78">
        <f>IF(RES_hh_tes_in!K24=0,"",RES_hh_tes_in!K24/RES_hh_fec_in!K24)</f>
        <v>0.83604728823733643</v>
      </c>
      <c r="L24" s="78">
        <f>IF(RES_hh_tes_in!L24=0,"",RES_hh_tes_in!L24/RES_hh_fec_in!L24)</f>
        <v>0.84054424743356448</v>
      </c>
      <c r="M24" s="78">
        <f>IF(RES_hh_tes_in!M24=0,"",RES_hh_tes_in!M24/RES_hh_fec_in!M24)</f>
        <v>0.8467708488455622</v>
      </c>
      <c r="N24" s="78">
        <f>IF(RES_hh_tes_in!N24=0,"",RES_hh_tes_in!N24/RES_hh_fec_in!N24)</f>
        <v>0.85519489141211635</v>
      </c>
      <c r="O24" s="78">
        <f>IF(RES_hh_tes_in!O24=0,"",RES_hh_tes_in!O24/RES_hh_fec_in!O24)</f>
        <v>0.86622645774735896</v>
      </c>
      <c r="P24" s="78">
        <f>IF(RES_hh_tes_in!P24=0,"",RES_hh_tes_in!P24/RES_hh_fec_in!P24)</f>
        <v>0.87908533561181046</v>
      </c>
      <c r="Q24" s="78">
        <f>IF(RES_hh_tes_in!Q24=0,"",RES_hh_tes_in!Q24/RES_hh_fec_in!Q24)</f>
        <v>0.89121739184146331</v>
      </c>
      <c r="R24" s="78">
        <f>IF(RES_hh_tes_in!R24=0,"",RES_hh_tes_in!R24/RES_hh_fec_in!R24)</f>
        <v>0.90051378161234574</v>
      </c>
      <c r="S24" s="78">
        <f>IF(RES_hh_tes_in!S24=0,"",RES_hh_tes_in!S24/RES_hh_fec_in!S24)</f>
        <v>0.90955761479769714</v>
      </c>
      <c r="T24" s="78">
        <f>IF(RES_hh_tes_in!T24=0,"",RES_hh_tes_in!T24/RES_hh_fec_in!T24)</f>
        <v>0.91828846438194711</v>
      </c>
      <c r="U24" s="78">
        <f>IF(RES_hh_tes_in!U24=0,"",RES_hh_tes_in!U24/RES_hh_fec_in!U24)</f>
        <v>0.92664590334955432</v>
      </c>
      <c r="V24" s="78">
        <f>IF(RES_hh_tes_in!V24=0,"",RES_hh_tes_in!V24/RES_hh_fec_in!V24)</f>
        <v>0.93456950468496536</v>
      </c>
      <c r="W24" s="78">
        <f>IF(RES_hh_tes_in!W24=0,"",RES_hh_tes_in!W24/RES_hh_fec_in!W24)</f>
        <v>0.94186866875069875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0.64283128067466611</v>
      </c>
      <c r="D25" s="79">
        <f>IF(RES_hh_tes_in!D25=0,"",RES_hh_tes_in!D25/RES_hh_fec_in!D25)</f>
        <v>0.64454665573283088</v>
      </c>
      <c r="E25" s="79">
        <f>IF(RES_hh_tes_in!E25=0,"",RES_hh_tes_in!E25/RES_hh_fec_in!E25)</f>
        <v>0.64639396739221033</v>
      </c>
      <c r="F25" s="79">
        <f>IF(RES_hh_tes_in!F25=0,"",RES_hh_tes_in!F25/RES_hh_fec_in!F25)</f>
        <v>0.64825902416745551</v>
      </c>
      <c r="G25" s="79">
        <f>IF(RES_hh_tes_in!G25=0,"",RES_hh_tes_in!G25/RES_hh_fec_in!G25)</f>
        <v>0.650246644357663</v>
      </c>
      <c r="H25" s="79">
        <f>IF(RES_hh_tes_in!H25=0,"",RES_hh_tes_in!H25/RES_hh_fec_in!H25)</f>
        <v>0.65234507924078455</v>
      </c>
      <c r="I25" s="79">
        <f>IF(RES_hh_tes_in!I25=0,"",RES_hh_tes_in!I25/RES_hh_fec_in!I25)</f>
        <v>0.65458162810920939</v>
      </c>
      <c r="J25" s="79">
        <f>IF(RES_hh_tes_in!J25=0,"",RES_hh_tes_in!J25/RES_hh_fec_in!J25)</f>
        <v>0.65706556567339103</v>
      </c>
      <c r="K25" s="79">
        <f>IF(RES_hh_tes_in!K25=0,"",RES_hh_tes_in!K25/RES_hh_fec_in!K25)</f>
        <v>0.65989373121422157</v>
      </c>
      <c r="L25" s="79">
        <f>IF(RES_hh_tes_in!L25=0,"",RES_hh_tes_in!L25/RES_hh_fec_in!L25)</f>
        <v>0.66310001724550838</v>
      </c>
      <c r="M25" s="79">
        <f>IF(RES_hh_tes_in!M25=0,"",RES_hh_tes_in!M25/RES_hh_fec_in!M25)</f>
        <v>0.66890609717780325</v>
      </c>
      <c r="N25" s="79">
        <f>IF(RES_hh_tes_in!N25=0,"",RES_hh_tes_in!N25/RES_hh_fec_in!N25)</f>
        <v>0.67828814092880574</v>
      </c>
      <c r="O25" s="79">
        <f>IF(RES_hh_tes_in!O25=0,"",RES_hh_tes_in!O25/RES_hh_fec_in!O25)</f>
        <v>0.69249797253887868</v>
      </c>
      <c r="P25" s="79">
        <f>IF(RES_hh_tes_in!P25=0,"",RES_hh_tes_in!P25/RES_hh_fec_in!P25)</f>
        <v>0.71098313934266122</v>
      </c>
      <c r="Q25" s="79">
        <f>IF(RES_hh_tes_in!Q25=0,"",RES_hh_tes_in!Q25/RES_hh_fec_in!Q25)</f>
        <v>0.72912153369145982</v>
      </c>
      <c r="R25" s="79">
        <f>IF(RES_hh_tes_in!R25=0,"",RES_hh_tes_in!R25/RES_hh_fec_in!R25)</f>
        <v>0.74212414464137688</v>
      </c>
      <c r="S25" s="79">
        <f>IF(RES_hh_tes_in!S25=0,"",RES_hh_tes_in!S25/RES_hh_fec_in!S25)</f>
        <v>0.75499856959348011</v>
      </c>
      <c r="T25" s="79">
        <f>IF(RES_hh_tes_in!T25=0,"",RES_hh_tes_in!T25/RES_hh_fec_in!T25)</f>
        <v>0.7674748557716885</v>
      </c>
      <c r="U25" s="79">
        <f>IF(RES_hh_tes_in!U25=0,"",RES_hh_tes_in!U25/RES_hh_fec_in!U25)</f>
        <v>0.77919472578104465</v>
      </c>
      <c r="V25" s="79">
        <f>IF(RES_hh_tes_in!V25=0,"",RES_hh_tes_in!V25/RES_hh_fec_in!V25)</f>
        <v>0.78960851036323543</v>
      </c>
      <c r="W25" s="79">
        <f>IF(RES_hh_tes_in!W25=0,"",RES_hh_tes_in!W25/RES_hh_fec_in!W25)</f>
        <v>0.79780617205734772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0.60727307805087782</v>
      </c>
      <c r="D27" s="70">
        <f>IF(RES_hh_tes_in!D27=0,"",RES_hh_tes_in!D27/RES_hh_fec_in!D27)</f>
        <v>0.60679961125716697</v>
      </c>
      <c r="E27" s="70">
        <f>IF(RES_hh_tes_in!E27=0,"",RES_hh_tes_in!E27/RES_hh_fec_in!E27)</f>
        <v>0.60474902378773054</v>
      </c>
      <c r="F27" s="70">
        <f>IF(RES_hh_tes_in!F27=0,"",RES_hh_tes_in!F27/RES_hh_fec_in!F27)</f>
        <v>0.60415100159093005</v>
      </c>
      <c r="G27" s="70">
        <f>IF(RES_hh_tes_in!G27=0,"",RES_hh_tes_in!G27/RES_hh_fec_in!G27)</f>
        <v>0.61576247917237259</v>
      </c>
      <c r="H27" s="70">
        <f>IF(RES_hh_tes_in!H27=0,"",RES_hh_tes_in!H27/RES_hh_fec_in!H27)</f>
        <v>0.63404768362148178</v>
      </c>
      <c r="I27" s="70">
        <f>IF(RES_hh_tes_in!I27=0,"",RES_hh_tes_in!I27/RES_hh_fec_in!I27)</f>
        <v>0.64412284588848412</v>
      </c>
      <c r="J27" s="70">
        <f>IF(RES_hh_tes_in!J27=0,"",RES_hh_tes_in!J27/RES_hh_fec_in!J27)</f>
        <v>0.64545173192608774</v>
      </c>
      <c r="K27" s="70">
        <f>IF(RES_hh_tes_in!K27=0,"",RES_hh_tes_in!K27/RES_hh_fec_in!K27)</f>
        <v>0.6267045887347592</v>
      </c>
      <c r="L27" s="70">
        <f>IF(RES_hh_tes_in!L27=0,"",RES_hh_tes_in!L27/RES_hh_fec_in!L27)</f>
        <v>0.59763013550721789</v>
      </c>
      <c r="M27" s="70">
        <f>IF(RES_hh_tes_in!M27=0,"",RES_hh_tes_in!M27/RES_hh_fec_in!M27)</f>
        <v>0.62239313983309563</v>
      </c>
      <c r="N27" s="70">
        <f>IF(RES_hh_tes_in!N27=0,"",RES_hh_tes_in!N27/RES_hh_fec_in!N27)</f>
        <v>0.61895062529484901</v>
      </c>
      <c r="O27" s="70">
        <f>IF(RES_hh_tes_in!O27=0,"",RES_hh_tes_in!O27/RES_hh_fec_in!O27)</f>
        <v>0.64102273403335919</v>
      </c>
      <c r="P27" s="70">
        <f>IF(RES_hh_tes_in!P27=0,"",RES_hh_tes_in!P27/RES_hh_fec_in!P27)</f>
        <v>0.64101922847704396</v>
      </c>
      <c r="Q27" s="70">
        <f>IF(RES_hh_tes_in!Q27=0,"",RES_hh_tes_in!Q27/RES_hh_fec_in!Q27)</f>
        <v>0.64825522045534312</v>
      </c>
      <c r="R27" s="70">
        <f>IF(RES_hh_tes_in!R27=0,"",RES_hh_tes_in!R27/RES_hh_fec_in!R27)</f>
        <v>0.63754768433923392</v>
      </c>
      <c r="S27" s="70">
        <f>IF(RES_hh_tes_in!S27=0,"",RES_hh_tes_in!S27/RES_hh_fec_in!S27)</f>
        <v>0.64672178964969185</v>
      </c>
      <c r="T27" s="70">
        <f>IF(RES_hh_tes_in!T27=0,"",RES_hh_tes_in!T27/RES_hh_fec_in!T27)</f>
        <v>0.62015940234950895</v>
      </c>
      <c r="U27" s="70">
        <f>IF(RES_hh_tes_in!U27=0,"",RES_hh_tes_in!U27/RES_hh_fec_in!U27)</f>
        <v>0.66319964919668106</v>
      </c>
      <c r="V27" s="70">
        <f>IF(RES_hh_tes_in!V27=0,"",RES_hh_tes_in!V27/RES_hh_fec_in!V27)</f>
        <v>0.63980987045609194</v>
      </c>
      <c r="W27" s="70">
        <f>IF(RES_hh_tes_in!W27=0,"",RES_hh_tes_in!W27/RES_hh_fec_in!W27)</f>
        <v>0.67395977764100246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>
        <f>IF(RES_hh_tes_in!J28=0,"",RES_hh_tes_in!J28/RES_hh_fec_in!J28)</f>
        <v>0.58308682594151928</v>
      </c>
      <c r="K28" s="78">
        <f>IF(RES_hh_tes_in!K28=0,"",RES_hh_tes_in!K28/RES_hh_fec_in!K28)</f>
        <v>0.58343199486164021</v>
      </c>
      <c r="L28" s="78">
        <f>IF(RES_hh_tes_in!L28=0,"",RES_hh_tes_in!L28/RES_hh_fec_in!L28)</f>
        <v>0.58376250258986406</v>
      </c>
      <c r="M28" s="78">
        <f>IF(RES_hh_tes_in!M28=0,"",RES_hh_tes_in!M28/RES_hh_fec_in!M28)</f>
        <v>0.58394035950599454</v>
      </c>
      <c r="N28" s="78">
        <f>IF(RES_hh_tes_in!N28=0,"",RES_hh_tes_in!N28/RES_hh_fec_in!N28)</f>
        <v>0.58394035950599454</v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0.59409267870349347</v>
      </c>
      <c r="D29" s="78">
        <f>IF(RES_hh_tes_in!D29=0,"",RES_hh_tes_in!D29/RES_hh_fec_in!D29)</f>
        <v>0.59466598718710972</v>
      </c>
      <c r="E29" s="78">
        <f>IF(RES_hh_tes_in!E29=0,"",RES_hh_tes_in!E29/RES_hh_fec_in!E29)</f>
        <v>0.59523121027392267</v>
      </c>
      <c r="F29" s="78">
        <f>IF(RES_hh_tes_in!F29=0,"",RES_hh_tes_in!F29/RES_hh_fec_in!F29)</f>
        <v>0.59579533080662561</v>
      </c>
      <c r="G29" s="78">
        <f>IF(RES_hh_tes_in!G29=0,"",RES_hh_tes_in!G29/RES_hh_fec_in!G29)</f>
        <v>0.59635200516444764</v>
      </c>
      <c r="H29" s="78">
        <f>IF(RES_hh_tes_in!H29=0,"",RES_hh_tes_in!H29/RES_hh_fec_in!H29)</f>
        <v>0.59690200972581264</v>
      </c>
      <c r="I29" s="78">
        <f>IF(RES_hh_tes_in!I29=0,"",RES_hh_tes_in!I29/RES_hh_fec_in!I29)</f>
        <v>0.59744378142237686</v>
      </c>
      <c r="J29" s="78">
        <f>IF(RES_hh_tes_in!J29=0,"",RES_hh_tes_in!J29/RES_hh_fec_in!J29)</f>
        <v>0.59797091691485116</v>
      </c>
      <c r="K29" s="78">
        <f>IF(RES_hh_tes_in!K29=0,"",RES_hh_tes_in!K29/RES_hh_fec_in!K29)</f>
        <v>0.59847797168056083</v>
      </c>
      <c r="L29" s="78">
        <f>IF(RES_hh_tes_in!L29=0,"",RES_hh_tes_in!L29/RES_hh_fec_in!L29)</f>
        <v>0.59896348908647601</v>
      </c>
      <c r="M29" s="78">
        <f>IF(RES_hh_tes_in!M29=0,"",RES_hh_tes_in!M29/RES_hh_fec_in!M29)</f>
        <v>0.59922476173207428</v>
      </c>
      <c r="N29" s="78">
        <f>IF(RES_hh_tes_in!N29=0,"",RES_hh_tes_in!N29/RES_hh_fec_in!N29)</f>
        <v>0.59922476173207428</v>
      </c>
      <c r="O29" s="78">
        <f>IF(RES_hh_tes_in!O29=0,"",RES_hh_tes_in!O29/RES_hh_fec_in!O29)</f>
        <v>0.59922476173207428</v>
      </c>
      <c r="P29" s="78">
        <f>IF(RES_hh_tes_in!P29=0,"",RES_hh_tes_in!P29/RES_hh_fec_in!P29)</f>
        <v>0.59922476173207417</v>
      </c>
      <c r="Q29" s="78">
        <f>IF(RES_hh_tes_in!Q29=0,"",RES_hh_tes_in!Q29/RES_hh_fec_in!Q29)</f>
        <v>0.59922476173207428</v>
      </c>
      <c r="R29" s="78">
        <f>IF(RES_hh_tes_in!R29=0,"",RES_hh_tes_in!R29/RES_hh_fec_in!R29)</f>
        <v>0.60087540352750279</v>
      </c>
      <c r="S29" s="78">
        <f>IF(RES_hh_tes_in!S29=0,"",RES_hh_tes_in!S29/RES_hh_fec_in!S29)</f>
        <v>0.60357457685601423</v>
      </c>
      <c r="T29" s="78">
        <f>IF(RES_hh_tes_in!T29=0,"",RES_hh_tes_in!T29/RES_hh_fec_in!T29)</f>
        <v>0.60672361240594164</v>
      </c>
      <c r="U29" s="78">
        <f>IF(RES_hh_tes_in!U29=0,"",RES_hh_tes_in!U29/RES_hh_fec_in!U29)</f>
        <v>0.60998511351122431</v>
      </c>
      <c r="V29" s="78">
        <f>IF(RES_hh_tes_in!V29=0,"",RES_hh_tes_in!V29/RES_hh_fec_in!V29)</f>
        <v>0.61302168350579789</v>
      </c>
      <c r="W29" s="78">
        <f>IF(RES_hh_tes_in!W29=0,"",RES_hh_tes_in!W29/RES_hh_fec_in!W29)</f>
        <v>0.61583332238966082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0.58916486630231801</v>
      </c>
      <c r="D30" s="78">
        <f>IF(RES_hh_tes_in!D30=0,"",RES_hh_tes_in!D30/RES_hh_fec_in!D30)</f>
        <v>0.58988598426737826</v>
      </c>
      <c r="E30" s="78">
        <f>IF(RES_hh_tes_in!E30=0,"",RES_hh_tes_in!E30/RES_hh_fec_in!E30)</f>
        <v>0.59059693227148991</v>
      </c>
      <c r="F30" s="78">
        <f>IF(RES_hh_tes_in!F30=0,"",RES_hh_tes_in!F30/RES_hh_fec_in!F30)</f>
        <v>0.591306493462745</v>
      </c>
      <c r="G30" s="78">
        <f>IF(RES_hh_tes_in!G30=0,"",RES_hh_tes_in!G30/RES_hh_fec_in!G30)</f>
        <v>0.59200668871815376</v>
      </c>
      <c r="H30" s="78">
        <f>IF(RES_hh_tes_in!H30=0,"",RES_hh_tes_in!H30/RES_hh_fec_in!H30)</f>
        <v>0.59269849458079082</v>
      </c>
      <c r="I30" s="78">
        <f>IF(RES_hh_tes_in!I30=0,"",RES_hh_tes_in!I30/RES_hh_fec_in!I30)</f>
        <v>0.59337994499451785</v>
      </c>
      <c r="J30" s="78">
        <f>IF(RES_hh_tes_in!J30=0,"",RES_hh_tes_in!J30/RES_hh_fec_in!J30)</f>
        <v>0.59404298572129444</v>
      </c>
      <c r="K30" s="78">
        <f>IF(RES_hh_tes_in!K30=0,"",RES_hh_tes_in!K30/RES_hh_fec_in!K30)</f>
        <v>0.59468076854026841</v>
      </c>
      <c r="L30" s="78">
        <f>IF(RES_hh_tes_in!L30=0,"",RES_hh_tes_in!L30/RES_hh_fec_in!L30)</f>
        <v>0.59529146127159915</v>
      </c>
      <c r="M30" s="78">
        <f>IF(RES_hh_tes_in!M30=0,"",RES_hh_tes_in!M30/RES_hh_fec_in!M30)</f>
        <v>0.5956200948151521</v>
      </c>
      <c r="N30" s="78">
        <f>IF(RES_hh_tes_in!N30=0,"",RES_hh_tes_in!N30/RES_hh_fec_in!N30)</f>
        <v>0.5956200948151521</v>
      </c>
      <c r="O30" s="78">
        <f>IF(RES_hh_tes_in!O30=0,"",RES_hh_tes_in!O30/RES_hh_fec_in!O30)</f>
        <v>0.5956200948151521</v>
      </c>
      <c r="P30" s="78">
        <f>IF(RES_hh_tes_in!P30=0,"",RES_hh_tes_in!P30/RES_hh_fec_in!P30)</f>
        <v>0.5956200948151521</v>
      </c>
      <c r="Q30" s="78">
        <f>IF(RES_hh_tes_in!Q30=0,"",RES_hh_tes_in!Q30/RES_hh_fec_in!Q30)</f>
        <v>0.5956200948151521</v>
      </c>
      <c r="R30" s="78">
        <f>IF(RES_hh_tes_in!R30=0,"",RES_hh_tes_in!R30/RES_hh_fec_in!R30)</f>
        <v>0.59769630245306193</v>
      </c>
      <c r="S30" s="78">
        <f>IF(RES_hh_tes_in!S30=0,"",RES_hh_tes_in!S30/RES_hh_fec_in!S30)</f>
        <v>0.60109137235630661</v>
      </c>
      <c r="T30" s="78">
        <f>IF(RES_hh_tes_in!T30=0,"",RES_hh_tes_in!T30/RES_hh_fec_in!T30)</f>
        <v>0.60505228724342253</v>
      </c>
      <c r="U30" s="78">
        <f>IF(RES_hh_tes_in!U30=0,"",RES_hh_tes_in!U30/RES_hh_fec_in!U30)</f>
        <v>0.60915466337650759</v>
      </c>
      <c r="V30" s="78">
        <f>IF(RES_hh_tes_in!V30=0,"",RES_hh_tes_in!V30/RES_hh_fec_in!V30)</f>
        <v>0.6129741170176557</v>
      </c>
      <c r="W30" s="78">
        <f>IF(RES_hh_tes_in!W30=0,"",RES_hh_tes_in!W30/RES_hh_fec_in!W30)</f>
        <v>0.6165106481668654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0.57343199609709339</v>
      </c>
      <c r="D31" s="78">
        <f>IF(RES_hh_tes_in!D31=0,"",RES_hh_tes_in!D31/RES_hh_fec_in!D31)</f>
        <v>0.57381754963971843</v>
      </c>
      <c r="E31" s="78">
        <f>IF(RES_hh_tes_in!E31=0,"",RES_hh_tes_in!E31/RES_hh_fec_in!E31)</f>
        <v>0.57419766570239972</v>
      </c>
      <c r="F31" s="78">
        <f>IF(RES_hh_tes_in!F31=0,"",RES_hh_tes_in!F31/RES_hh_fec_in!F31)</f>
        <v>0.57457704029054324</v>
      </c>
      <c r="G31" s="78">
        <f>IF(RES_hh_tes_in!G31=0,"",RES_hh_tes_in!G31/RES_hh_fec_in!G31)</f>
        <v>0.57495140727948602</v>
      </c>
      <c r="H31" s="78">
        <f>IF(RES_hh_tes_in!H31=0,"",RES_hh_tes_in!H31/RES_hh_fec_in!H31)</f>
        <v>0.57532128878857625</v>
      </c>
      <c r="I31" s="78">
        <f>IF(RES_hh_tes_in!I31=0,"",RES_hh_tes_in!I31/RES_hh_fec_in!I31)</f>
        <v>0.57568563364457193</v>
      </c>
      <c r="J31" s="78">
        <f>IF(RES_hh_tes_in!J31=0,"",RES_hh_tes_in!J31/RES_hh_fec_in!J31)</f>
        <v>0.57604013556173339</v>
      </c>
      <c r="K31" s="78">
        <f>IF(RES_hh_tes_in!K31=0,"",RES_hh_tes_in!K31/RES_hh_fec_in!K31)</f>
        <v>0.57638113306449323</v>
      </c>
      <c r="L31" s="78">
        <f>IF(RES_hh_tes_in!L31=0,"",RES_hh_tes_in!L31/RES_hh_fec_in!L31)</f>
        <v>0.57670764655802442</v>
      </c>
      <c r="M31" s="78">
        <f>IF(RES_hh_tes_in!M31=0,"",RES_hh_tes_in!M31/RES_hh_fec_in!M31)</f>
        <v>0.57688335404706426</v>
      </c>
      <c r="N31" s="78">
        <f>IF(RES_hh_tes_in!N31=0,"",RES_hh_tes_in!N31/RES_hh_fec_in!N31)</f>
        <v>0.57688335404706426</v>
      </c>
      <c r="O31" s="78">
        <f>IF(RES_hh_tes_in!O31=0,"",RES_hh_tes_in!O31/RES_hh_fec_in!O31)</f>
        <v>0.57688335404706426</v>
      </c>
      <c r="P31" s="78">
        <f>IF(RES_hh_tes_in!P31=0,"",RES_hh_tes_in!P31/RES_hh_fec_in!P31)</f>
        <v>0.57688335404706426</v>
      </c>
      <c r="Q31" s="78">
        <f>IF(RES_hh_tes_in!Q31=0,"",RES_hh_tes_in!Q31/RES_hh_fec_in!Q31)</f>
        <v>0.57688335404706426</v>
      </c>
      <c r="R31" s="78">
        <f>IF(RES_hh_tes_in!R31=0,"",RES_hh_tes_in!R31/RES_hh_fec_in!R31)</f>
        <v>0.57799342098313689</v>
      </c>
      <c r="S31" s="78">
        <f>IF(RES_hh_tes_in!S31=0,"",RES_hh_tes_in!S31/RES_hh_fec_in!S31)</f>
        <v>0.57980863193623855</v>
      </c>
      <c r="T31" s="78">
        <f>IF(RES_hh_tes_in!T31=0,"",RES_hh_tes_in!T31/RES_hh_fec_in!T31)</f>
        <v>0.58192637804818892</v>
      </c>
      <c r="U31" s="78">
        <f>IF(RES_hh_tes_in!U31=0,"",RES_hh_tes_in!U31/RES_hh_fec_in!U31)</f>
        <v>0.58411975794985216</v>
      </c>
      <c r="V31" s="78">
        <f>IF(RES_hh_tes_in!V31=0,"",RES_hh_tes_in!V31/RES_hh_fec_in!V31)</f>
        <v>0.58616187027209044</v>
      </c>
      <c r="W31" s="78">
        <f>IF(RES_hh_tes_in!W31=0,"",RES_hh_tes_in!W31/RES_hh_fec_in!W31)</f>
        <v>0.58805271501490264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0.75419106769085431</v>
      </c>
      <c r="D32" s="81">
        <f>IF(RES_hh_tes_in!D32=0,"",RES_hh_tes_in!D32/RES_hh_fec_in!D32)</f>
        <v>0.755609746970197</v>
      </c>
      <c r="E32" s="81">
        <f>IF(RES_hh_tes_in!E32=0,"",RES_hh_tes_in!E32/RES_hh_fec_in!E32)</f>
        <v>0.7570808855706711</v>
      </c>
      <c r="F32" s="81">
        <f>IF(RES_hh_tes_in!F32=0,"",RES_hh_tes_in!F32/RES_hh_fec_in!F32)</f>
        <v>0.75855917771493586</v>
      </c>
      <c r="G32" s="81">
        <f>IF(RES_hh_tes_in!G32=0,"",RES_hh_tes_in!G32/RES_hh_fec_in!G32)</f>
        <v>0.7600857818083554</v>
      </c>
      <c r="H32" s="81">
        <f>IF(RES_hh_tes_in!H32=0,"",RES_hh_tes_in!H32/RES_hh_fec_in!H32)</f>
        <v>0.76165566058608913</v>
      </c>
      <c r="I32" s="81">
        <f>IF(RES_hh_tes_in!I32=0,"",RES_hh_tes_in!I32/RES_hh_fec_in!I32)</f>
        <v>0.76327895548042146</v>
      </c>
      <c r="J32" s="81">
        <f>IF(RES_hh_tes_in!J32=0,"",RES_hh_tes_in!J32/RES_hh_fec_in!J32)</f>
        <v>0.76499721235981855</v>
      </c>
      <c r="K32" s="81">
        <f>IF(RES_hh_tes_in!K32=0,"",RES_hh_tes_in!K32/RES_hh_fec_in!K32)</f>
        <v>0.76684575614033823</v>
      </c>
      <c r="L32" s="81">
        <f>IF(RES_hh_tes_in!L32=0,"",RES_hh_tes_in!L32/RES_hh_fec_in!L32)</f>
        <v>0.76883403768527525</v>
      </c>
      <c r="M32" s="81">
        <f>IF(RES_hh_tes_in!M32=0,"",RES_hh_tes_in!M32/RES_hh_fec_in!M32)</f>
        <v>0.77153915888901003</v>
      </c>
      <c r="N32" s="81">
        <f>IF(RES_hh_tes_in!N32=0,"",RES_hh_tes_in!N32/RES_hh_fec_in!N32)</f>
        <v>0.7751247591262449</v>
      </c>
      <c r="O32" s="81">
        <f>IF(RES_hh_tes_in!O32=0,"",RES_hh_tes_in!O32/RES_hh_fec_in!O32)</f>
        <v>0.77998872412861697</v>
      </c>
      <c r="P32" s="81">
        <f>IF(RES_hh_tes_in!P32=0,"",RES_hh_tes_in!P32/RES_hh_fec_in!P32)</f>
        <v>0.78634002707352357</v>
      </c>
      <c r="Q32" s="81">
        <f>IF(RES_hh_tes_in!Q32=0,"",RES_hh_tes_in!Q32/RES_hh_fec_in!Q32)</f>
        <v>0.79452601036692283</v>
      </c>
      <c r="R32" s="81">
        <f>IF(RES_hh_tes_in!R32=0,"",RES_hh_tes_in!R32/RES_hh_fec_in!R32)</f>
        <v>0.80566177840146702</v>
      </c>
      <c r="S32" s="81">
        <f>IF(RES_hh_tes_in!S32=0,"",RES_hh_tes_in!S32/RES_hh_fec_in!S32)</f>
        <v>0.81956025845563873</v>
      </c>
      <c r="T32" s="81">
        <f>IF(RES_hh_tes_in!T32=0,"",RES_hh_tes_in!T32/RES_hh_fec_in!T32)</f>
        <v>0.83450337860894708</v>
      </c>
      <c r="U32" s="81">
        <f>IF(RES_hh_tes_in!U32=0,"",RES_hh_tes_in!U32/RES_hh_fec_in!U32)</f>
        <v>0.84877306694094434</v>
      </c>
      <c r="V32" s="81">
        <f>IF(RES_hh_tes_in!V32=0,"",RES_hh_tes_in!V32/RES_hh_fec_in!V32)</f>
        <v>0.86065125153116318</v>
      </c>
      <c r="W32" s="81">
        <f>IF(RES_hh_tes_in!W32=0,"",RES_hh_tes_in!W32/RES_hh_fec_in!W32)</f>
        <v>0.86953442912471757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8.7352121030987746</v>
      </c>
      <c r="D3" s="65">
        <f t="shared" si="0"/>
        <v>10.194106059451659</v>
      </c>
      <c r="E3" s="65">
        <f t="shared" si="0"/>
        <v>10.854689488766363</v>
      </c>
      <c r="F3" s="65">
        <f t="shared" si="0"/>
        <v>12.812365459898544</v>
      </c>
      <c r="G3" s="65">
        <f t="shared" si="0"/>
        <v>12.825646320408239</v>
      </c>
      <c r="H3" s="65">
        <f t="shared" si="0"/>
        <v>13.696739395071543</v>
      </c>
      <c r="I3" s="65">
        <f t="shared" si="0"/>
        <v>10.740060271250391</v>
      </c>
      <c r="J3" s="65">
        <f t="shared" si="0"/>
        <v>11.686287391442793</v>
      </c>
      <c r="K3" s="65">
        <f t="shared" si="0"/>
        <v>20.760337204483818</v>
      </c>
      <c r="L3" s="65">
        <f t="shared" si="0"/>
        <v>16.624403882871249</v>
      </c>
      <c r="M3" s="65">
        <f t="shared" si="0"/>
        <v>9.4432901902348352</v>
      </c>
      <c r="N3" s="65">
        <f t="shared" si="0"/>
        <v>7.0928909339325923</v>
      </c>
      <c r="O3" s="65">
        <f t="shared" si="0"/>
        <v>6.7717870411101257</v>
      </c>
      <c r="P3" s="65">
        <f t="shared" si="0"/>
        <v>11.798576970787511</v>
      </c>
      <c r="Q3" s="65">
        <f t="shared" si="0"/>
        <v>15.490916627269847</v>
      </c>
      <c r="R3" s="65">
        <f t="shared" ref="R3:V3" si="1">SUM(R4,R15,R17,R27)</f>
        <v>10.227974541343595</v>
      </c>
      <c r="S3" s="65">
        <f t="shared" si="1"/>
        <v>13.139941795716858</v>
      </c>
      <c r="T3" s="65">
        <f t="shared" si="1"/>
        <v>11.629344091924946</v>
      </c>
      <c r="U3" s="65">
        <f t="shared" si="1"/>
        <v>7.9431139882813078</v>
      </c>
      <c r="V3" s="65">
        <f t="shared" si="1"/>
        <v>8.2751490854828518</v>
      </c>
      <c r="W3" s="65">
        <f t="shared" ref="W3" si="2">SUM(W4,W15,W17,W27)</f>
        <v>5.0397009129421013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6.3168439412646737</v>
      </c>
      <c r="D4" s="69">
        <f t="shared" si="3"/>
        <v>7.7306127529296038</v>
      </c>
      <c r="E4" s="69">
        <f t="shared" si="3"/>
        <v>7.9675953572962932</v>
      </c>
      <c r="F4" s="69">
        <f t="shared" si="3"/>
        <v>9.2463619638819292</v>
      </c>
      <c r="G4" s="69">
        <f t="shared" si="3"/>
        <v>9.0790572243741288</v>
      </c>
      <c r="H4" s="69">
        <f t="shared" si="3"/>
        <v>9.7815420049761279</v>
      </c>
      <c r="I4" s="69">
        <f t="shared" si="3"/>
        <v>8.1822565072136193</v>
      </c>
      <c r="J4" s="69">
        <f t="shared" si="3"/>
        <v>9.183585488208184</v>
      </c>
      <c r="K4" s="69">
        <f t="shared" si="3"/>
        <v>15.669142515037883</v>
      </c>
      <c r="L4" s="69">
        <f t="shared" si="3"/>
        <v>11.997649953196511</v>
      </c>
      <c r="M4" s="69">
        <f t="shared" si="3"/>
        <v>6.6171313378924657</v>
      </c>
      <c r="N4" s="69">
        <f t="shared" si="3"/>
        <v>4.4757813307841046</v>
      </c>
      <c r="O4" s="69">
        <f t="shared" si="3"/>
        <v>3.9042323896975626</v>
      </c>
      <c r="P4" s="69">
        <f t="shared" si="3"/>
        <v>7.9890347744655053</v>
      </c>
      <c r="Q4" s="69">
        <f t="shared" si="3"/>
        <v>11.476685783451735</v>
      </c>
      <c r="R4" s="69">
        <f t="shared" ref="R4:V4" si="4">SUM(R5:R14)</f>
        <v>7.2702803366459356</v>
      </c>
      <c r="S4" s="69">
        <f t="shared" si="4"/>
        <v>8.6175266175723433</v>
      </c>
      <c r="T4" s="69">
        <f t="shared" si="4"/>
        <v>7.6034068552977674</v>
      </c>
      <c r="U4" s="69">
        <f t="shared" si="4"/>
        <v>5.2390182198590445</v>
      </c>
      <c r="V4" s="69">
        <f t="shared" si="4"/>
        <v>5.3414341933328791</v>
      </c>
      <c r="W4" s="69">
        <f t="shared" ref="W4" si="5">SUM(W5:W14)</f>
        <v>2.8284432944180424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1.4595970719910147</v>
      </c>
      <c r="D5" s="72">
        <v>1.1247620990242699</v>
      </c>
      <c r="E5" s="72">
        <v>0.59169641464723466</v>
      </c>
      <c r="F5" s="72">
        <v>1.232079299609772</v>
      </c>
      <c r="G5" s="72">
        <v>1.7884616220199678</v>
      </c>
      <c r="H5" s="72">
        <v>1.5676165328119163</v>
      </c>
      <c r="I5" s="72">
        <v>1.5099936443141968</v>
      </c>
      <c r="J5" s="72">
        <v>2.1614679299888273</v>
      </c>
      <c r="K5" s="72">
        <v>1.9711690348089352</v>
      </c>
      <c r="L5" s="72">
        <v>2.0646898977186385</v>
      </c>
      <c r="M5" s="72">
        <v>1.628132511539043</v>
      </c>
      <c r="N5" s="72">
        <v>0.58615473917609917</v>
      </c>
      <c r="O5" s="72">
        <v>0</v>
      </c>
      <c r="P5" s="72">
        <v>0</v>
      </c>
      <c r="Q5" s="72">
        <v>0.48321191604290592</v>
      </c>
      <c r="R5" s="72">
        <v>0</v>
      </c>
      <c r="S5" s="72">
        <v>0</v>
      </c>
      <c r="T5" s="72">
        <v>0</v>
      </c>
      <c r="U5" s="72">
        <v>2.5999640409105893E-3</v>
      </c>
      <c r="V5" s="72">
        <v>9.5378974110004872E-3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0.12925587853506026</v>
      </c>
      <c r="D6" s="72">
        <v>0.15235646647439283</v>
      </c>
      <c r="E6" s="72">
        <v>0.14717344227016932</v>
      </c>
      <c r="F6" s="72">
        <v>0.15955473952206961</v>
      </c>
      <c r="G6" s="72">
        <v>0.18697895055008179</v>
      </c>
      <c r="H6" s="72">
        <v>0.14889170286898062</v>
      </c>
      <c r="I6" s="72">
        <v>8.5662775107313224E-2</v>
      </c>
      <c r="J6" s="72">
        <v>3.6431680436159408E-2</v>
      </c>
      <c r="K6" s="72">
        <v>0</v>
      </c>
      <c r="L6" s="72">
        <v>5.8243642796627797E-2</v>
      </c>
      <c r="M6" s="72">
        <v>0.10886996637313918</v>
      </c>
      <c r="N6" s="72">
        <v>0.1453774701029584</v>
      </c>
      <c r="O6" s="72">
        <v>0.13429672764273401</v>
      </c>
      <c r="P6" s="72">
        <v>0.10634730291750985</v>
      </c>
      <c r="Q6" s="72">
        <v>0.11357281834139893</v>
      </c>
      <c r="R6" s="72">
        <v>5.1723010575654614E-2</v>
      </c>
      <c r="S6" s="72">
        <v>2.4150985808040554E-2</v>
      </c>
      <c r="T6" s="72">
        <v>1.7650291792984801E-2</v>
      </c>
      <c r="U6" s="72">
        <v>3.9625198941428533E-2</v>
      </c>
      <c r="V6" s="72">
        <v>8.232597050479605E-2</v>
      </c>
      <c r="W6" s="72">
        <v>5.0721092898382593E-2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0.50398287079085635</v>
      </c>
      <c r="D7" s="72">
        <v>0.18831537679042451</v>
      </c>
      <c r="E7" s="72">
        <v>0.22915208496086284</v>
      </c>
      <c r="F7" s="72">
        <v>0.60036105718825494</v>
      </c>
      <c r="G7" s="72">
        <v>1.1188984493372141</v>
      </c>
      <c r="H7" s="72">
        <v>1.3482203978477212</v>
      </c>
      <c r="I7" s="72">
        <v>1.6796695329700009</v>
      </c>
      <c r="J7" s="72">
        <v>2.0595496271803602</v>
      </c>
      <c r="K7" s="72">
        <v>8.7343606958322351</v>
      </c>
      <c r="L7" s="72">
        <v>5.1667583437322611</v>
      </c>
      <c r="M7" s="72">
        <v>2.1796291381803719</v>
      </c>
      <c r="N7" s="72">
        <v>0.72424327463715177</v>
      </c>
      <c r="O7" s="72">
        <v>0.91305619332137122</v>
      </c>
      <c r="P7" s="72">
        <v>1.7636876137940478</v>
      </c>
      <c r="Q7" s="72">
        <v>2.5037176420831853</v>
      </c>
      <c r="R7" s="72">
        <v>1.4548110621153001</v>
      </c>
      <c r="S7" s="72">
        <v>2.0857468794980143</v>
      </c>
      <c r="T7" s="72">
        <v>2.0228151639794336</v>
      </c>
      <c r="U7" s="72">
        <v>1.6351805451449435</v>
      </c>
      <c r="V7" s="72">
        <v>1.4236055519906476</v>
      </c>
      <c r="W7" s="72">
        <v>0.81425632840070317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4.2240081199477428</v>
      </c>
      <c r="D8" s="72">
        <v>6.2651788106405171</v>
      </c>
      <c r="E8" s="72">
        <v>6.999573415418026</v>
      </c>
      <c r="F8" s="72">
        <v>7.2543668675618322</v>
      </c>
      <c r="G8" s="72">
        <v>5.9847182024668655</v>
      </c>
      <c r="H8" s="72">
        <v>6.7168133714475102</v>
      </c>
      <c r="I8" s="72">
        <v>4.9069305548221092</v>
      </c>
      <c r="J8" s="72">
        <v>4.9261362506028377</v>
      </c>
      <c r="K8" s="72">
        <v>4.9636127843967133</v>
      </c>
      <c r="L8" s="72">
        <v>4.7079580689489822</v>
      </c>
      <c r="M8" s="72">
        <v>2.7004997217999116</v>
      </c>
      <c r="N8" s="72">
        <v>3.0200058468678952</v>
      </c>
      <c r="O8" s="72">
        <v>2.8568794687334575</v>
      </c>
      <c r="P8" s="72">
        <v>6.1189998577539475</v>
      </c>
      <c r="Q8" s="72">
        <v>8.3761834069842447</v>
      </c>
      <c r="R8" s="72">
        <v>5.7637462639549808</v>
      </c>
      <c r="S8" s="72">
        <v>6.5076287522662888</v>
      </c>
      <c r="T8" s="72">
        <v>5.5629413995253492</v>
      </c>
      <c r="U8" s="72">
        <v>3.5616125117317621</v>
      </c>
      <c r="V8" s="72">
        <v>3.8259647734264348</v>
      </c>
      <c r="W8" s="72">
        <v>1.9634658731189567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1.0684339906511815</v>
      </c>
      <c r="D17" s="69">
        <f t="shared" si="7"/>
        <v>1.2895033959425422</v>
      </c>
      <c r="E17" s="69">
        <f t="shared" si="7"/>
        <v>1.3649252241283913</v>
      </c>
      <c r="F17" s="69">
        <f t="shared" si="7"/>
        <v>1.5324365112305456</v>
      </c>
      <c r="G17" s="69">
        <f t="shared" si="7"/>
        <v>1.4365828056178049</v>
      </c>
      <c r="H17" s="69">
        <f t="shared" si="7"/>
        <v>1.6344316189944315</v>
      </c>
      <c r="I17" s="69">
        <f t="shared" si="7"/>
        <v>1.3843854794976673</v>
      </c>
      <c r="J17" s="69">
        <f t="shared" si="7"/>
        <v>1.5136596880227475</v>
      </c>
      <c r="K17" s="69">
        <f t="shared" si="7"/>
        <v>2.8664579710931513</v>
      </c>
      <c r="L17" s="69">
        <f t="shared" si="7"/>
        <v>2.433069426990246</v>
      </c>
      <c r="M17" s="69">
        <f t="shared" si="7"/>
        <v>1.1744954202384947</v>
      </c>
      <c r="N17" s="69">
        <f t="shared" si="7"/>
        <v>0.91825059604152282</v>
      </c>
      <c r="O17" s="69">
        <f t="shared" si="7"/>
        <v>0.97055040760350209</v>
      </c>
      <c r="P17" s="69">
        <f t="shared" si="7"/>
        <v>1.8322377944614461</v>
      </c>
      <c r="Q17" s="69">
        <f t="shared" si="7"/>
        <v>2.6325872690832157</v>
      </c>
      <c r="R17" s="69">
        <f t="shared" ref="R17:V17" si="8">SUM(R18:R26)</f>
        <v>1.7664511467989108</v>
      </c>
      <c r="S17" s="69">
        <f t="shared" si="8"/>
        <v>2.1044048361853007</v>
      </c>
      <c r="T17" s="69">
        <f t="shared" si="8"/>
        <v>1.9145175276568378</v>
      </c>
      <c r="U17" s="69">
        <f t="shared" si="8"/>
        <v>1.2631971636170833</v>
      </c>
      <c r="V17" s="69">
        <f t="shared" si="8"/>
        <v>1.5327025760170554</v>
      </c>
      <c r="W17" s="69">
        <f t="shared" ref="W17" si="9">SUM(W18:W26)</f>
        <v>0.99059230822038979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0.14043660150416154</v>
      </c>
      <c r="D18" s="72">
        <v>9.8998849066986513E-2</v>
      </c>
      <c r="E18" s="72">
        <v>5.0240954095694269E-2</v>
      </c>
      <c r="F18" s="72">
        <v>0.10263899799787207</v>
      </c>
      <c r="G18" s="72">
        <v>8.5278922121911224E-2</v>
      </c>
      <c r="H18" s="72">
        <v>6.5203709594941206E-2</v>
      </c>
      <c r="I18" s="72">
        <v>0.16128425618005324</v>
      </c>
      <c r="J18" s="72">
        <v>0.27367254504232741</v>
      </c>
      <c r="K18" s="72">
        <v>0.35641480145080523</v>
      </c>
      <c r="L18" s="72">
        <v>0.22615049282198355</v>
      </c>
      <c r="M18" s="72">
        <v>8.0167005885545053E-2</v>
      </c>
      <c r="N18" s="72">
        <v>2.8031501663039134E-2</v>
      </c>
      <c r="O18" s="72">
        <v>0</v>
      </c>
      <c r="P18" s="72">
        <v>0</v>
      </c>
      <c r="Q18" s="72">
        <v>2.2214447324405688E-2</v>
      </c>
      <c r="R18" s="72">
        <v>0</v>
      </c>
      <c r="S18" s="72">
        <v>0</v>
      </c>
      <c r="T18" s="72">
        <v>0</v>
      </c>
      <c r="U18" s="72">
        <v>7.6583875784222856E-4</v>
      </c>
      <c r="V18" s="72">
        <v>3.5177793911823044E-3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0.12540442831114859</v>
      </c>
      <c r="D19" s="72">
        <v>7.7712421860187772E-2</v>
      </c>
      <c r="E19" s="72">
        <v>0.11747711873504921</v>
      </c>
      <c r="F19" s="72">
        <v>0.16285889255623037</v>
      </c>
      <c r="G19" s="72">
        <v>0.15986180113124868</v>
      </c>
      <c r="H19" s="72">
        <v>0.17116154847699744</v>
      </c>
      <c r="I19" s="72">
        <v>4.3640842645636987E-2</v>
      </c>
      <c r="J19" s="72">
        <v>1.4823507128264767E-2</v>
      </c>
      <c r="K19" s="72">
        <v>5.8224084904592466E-2</v>
      </c>
      <c r="L19" s="72">
        <v>0.11508430294906807</v>
      </c>
      <c r="M19" s="72">
        <v>6.0619644803824608E-4</v>
      </c>
      <c r="N19" s="72">
        <v>8.3432390491812752E-2</v>
      </c>
      <c r="O19" s="72">
        <v>8.0309660127942356E-2</v>
      </c>
      <c r="P19" s="72">
        <v>8.4999659226242627E-2</v>
      </c>
      <c r="Q19" s="72">
        <v>2.4753480251881555E-2</v>
      </c>
      <c r="R19" s="72">
        <v>3.3181488386791878E-2</v>
      </c>
      <c r="S19" s="72">
        <v>8.1099730456660232E-2</v>
      </c>
      <c r="T19" s="72">
        <v>6.1333393950953136E-2</v>
      </c>
      <c r="U19" s="72">
        <v>4.5091575706346282E-2</v>
      </c>
      <c r="V19" s="72">
        <v>6.2838464945736916E-2</v>
      </c>
      <c r="W19" s="72">
        <v>4.3180964230072491E-2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8.1478801288985506E-2</v>
      </c>
      <c r="D20" s="72">
        <v>2.9462325820865311E-2</v>
      </c>
      <c r="E20" s="72">
        <v>3.5404219761805848E-2</v>
      </c>
      <c r="F20" s="72">
        <v>9.2441134703787911E-2</v>
      </c>
      <c r="G20" s="72">
        <v>0.18299581250262517</v>
      </c>
      <c r="H20" s="72">
        <v>0.22853486656719207</v>
      </c>
      <c r="I20" s="72">
        <v>0.2969633530606629</v>
      </c>
      <c r="J20" s="72">
        <v>0.34901614731112701</v>
      </c>
      <c r="K20" s="72">
        <v>1.645966911613876</v>
      </c>
      <c r="L20" s="72">
        <v>1.1115753754262916</v>
      </c>
      <c r="M20" s="72">
        <v>0.47873029306352277</v>
      </c>
      <c r="N20" s="72">
        <v>0.16121184739642144</v>
      </c>
      <c r="O20" s="72">
        <v>0.21265891411807747</v>
      </c>
      <c r="P20" s="72">
        <v>0.37887020561337303</v>
      </c>
      <c r="Q20" s="72">
        <v>0.56440122547548666</v>
      </c>
      <c r="R20" s="72">
        <v>0.32032472419632957</v>
      </c>
      <c r="S20" s="72">
        <v>0.48505626643321365</v>
      </c>
      <c r="T20" s="72">
        <v>0.46810415955024842</v>
      </c>
      <c r="U20" s="72">
        <v>0.30717590357729557</v>
      </c>
      <c r="V20" s="72">
        <v>0.38226334951926916</v>
      </c>
      <c r="W20" s="72">
        <v>0.28287897233682496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0.72111415954688596</v>
      </c>
      <c r="D21" s="72">
        <v>1.0833297991945026</v>
      </c>
      <c r="E21" s="72">
        <v>1.161802931535842</v>
      </c>
      <c r="F21" s="72">
        <v>1.1744974859726554</v>
      </c>
      <c r="G21" s="72">
        <v>1.0084462698620198</v>
      </c>
      <c r="H21" s="72">
        <v>1.1695314943553008</v>
      </c>
      <c r="I21" s="72">
        <v>0.88249702761131432</v>
      </c>
      <c r="J21" s="72">
        <v>0.87614748854102831</v>
      </c>
      <c r="K21" s="72">
        <v>0.80585217312387769</v>
      </c>
      <c r="L21" s="72">
        <v>0.98025925579290252</v>
      </c>
      <c r="M21" s="72">
        <v>0.61499192484138865</v>
      </c>
      <c r="N21" s="72">
        <v>0.64557485649024948</v>
      </c>
      <c r="O21" s="72">
        <v>0.67758183335748223</v>
      </c>
      <c r="P21" s="72">
        <v>1.3683679296218305</v>
      </c>
      <c r="Q21" s="72">
        <v>2.021218116031442</v>
      </c>
      <c r="R21" s="72">
        <v>1.4129449342157894</v>
      </c>
      <c r="S21" s="72">
        <v>1.5382488392954268</v>
      </c>
      <c r="T21" s="72">
        <v>1.3850799741556361</v>
      </c>
      <c r="U21" s="72">
        <v>0.91016384557559915</v>
      </c>
      <c r="V21" s="72">
        <v>1.0840829821608671</v>
      </c>
      <c r="W21" s="72">
        <v>0.66453237165349233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1.3499341711829191</v>
      </c>
      <c r="D27" s="69">
        <f t="shared" si="10"/>
        <v>1.1739899105795133</v>
      </c>
      <c r="E27" s="69">
        <f t="shared" si="10"/>
        <v>1.5221689073416773</v>
      </c>
      <c r="F27" s="69">
        <f t="shared" si="10"/>
        <v>2.0335669847860709</v>
      </c>
      <c r="G27" s="69">
        <f t="shared" si="10"/>
        <v>2.3100062904163061</v>
      </c>
      <c r="H27" s="69">
        <f t="shared" si="10"/>
        <v>2.2807657711009828</v>
      </c>
      <c r="I27" s="69">
        <f t="shared" si="10"/>
        <v>1.1734182845391046</v>
      </c>
      <c r="J27" s="69">
        <f t="shared" si="10"/>
        <v>0.98904221521186286</v>
      </c>
      <c r="K27" s="69">
        <f t="shared" si="10"/>
        <v>2.2247367183527822</v>
      </c>
      <c r="L27" s="69">
        <f t="shared" si="10"/>
        <v>2.1936845026844907</v>
      </c>
      <c r="M27" s="69">
        <f t="shared" si="10"/>
        <v>1.6516634321038739</v>
      </c>
      <c r="N27" s="69">
        <f t="shared" si="10"/>
        <v>1.6988590071069642</v>
      </c>
      <c r="O27" s="69">
        <f t="shared" si="10"/>
        <v>1.8970042438090606</v>
      </c>
      <c r="P27" s="69">
        <f t="shared" si="10"/>
        <v>1.9773044018605614</v>
      </c>
      <c r="Q27" s="69">
        <f t="shared" si="10"/>
        <v>1.3816435747348974</v>
      </c>
      <c r="R27" s="69">
        <f t="shared" ref="R27:V27" si="11">SUM(R28:R32)</f>
        <v>1.191243057898749</v>
      </c>
      <c r="S27" s="69">
        <f t="shared" si="11"/>
        <v>2.4180103419592136</v>
      </c>
      <c r="T27" s="69">
        <f t="shared" si="11"/>
        <v>2.1114197089703408</v>
      </c>
      <c r="U27" s="69">
        <f t="shared" si="11"/>
        <v>1.4408986048051802</v>
      </c>
      <c r="V27" s="69">
        <f t="shared" si="11"/>
        <v>1.4010123161329173</v>
      </c>
      <c r="W27" s="69">
        <f t="shared" ref="W27" si="12">SUM(W28:W32)</f>
        <v>1.2206653103036693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3.229288981064553E-4</v>
      </c>
      <c r="K28" s="72">
        <v>3.3466148320350801E-4</v>
      </c>
      <c r="L28" s="72">
        <v>5.4222803553051751E-4</v>
      </c>
      <c r="M28" s="72">
        <v>4.954189505414553E-4</v>
      </c>
      <c r="N28" s="72">
        <v>3.2424958718468616E-4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1.1146568148063865</v>
      </c>
      <c r="D29" s="72">
        <v>0.83317369856307244</v>
      </c>
      <c r="E29" s="72">
        <v>1.1491828893266671</v>
      </c>
      <c r="F29" s="72">
        <v>1.6124767970689364</v>
      </c>
      <c r="G29" s="72">
        <v>1.9292302372827088</v>
      </c>
      <c r="H29" s="72">
        <v>1.8306718068353056</v>
      </c>
      <c r="I29" s="72">
        <v>0.85382477758261854</v>
      </c>
      <c r="J29" s="72">
        <v>0.64549484080167641</v>
      </c>
      <c r="K29" s="72">
        <v>1.9083803585247154</v>
      </c>
      <c r="L29" s="72">
        <v>1.8228033324140136</v>
      </c>
      <c r="M29" s="72">
        <v>1.430068723381319</v>
      </c>
      <c r="N29" s="72">
        <v>1.4905675606477928</v>
      </c>
      <c r="O29" s="72">
        <v>1.6508619066324182</v>
      </c>
      <c r="P29" s="72">
        <v>1.4294739511998764</v>
      </c>
      <c r="Q29" s="72">
        <v>0.58236755921951411</v>
      </c>
      <c r="R29" s="72">
        <v>0.63519375201131811</v>
      </c>
      <c r="S29" s="72">
        <v>1.815243111339488</v>
      </c>
      <c r="T29" s="72">
        <v>1.5934236742658419</v>
      </c>
      <c r="U29" s="72">
        <v>1.0910402403170829</v>
      </c>
      <c r="V29" s="72">
        <v>1.0318229686425608</v>
      </c>
      <c r="W29" s="72">
        <v>0.98082357541621001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0.23527735637653258</v>
      </c>
      <c r="D30" s="72">
        <v>0.3408162120164408</v>
      </c>
      <c r="E30" s="72">
        <v>0.37298601801501019</v>
      </c>
      <c r="F30" s="72">
        <v>0.42109018771713441</v>
      </c>
      <c r="G30" s="72">
        <v>0.38077605313359714</v>
      </c>
      <c r="H30" s="72">
        <v>0.45009396426567733</v>
      </c>
      <c r="I30" s="72">
        <v>0.31959350695648614</v>
      </c>
      <c r="J30" s="72">
        <v>0.34322444551207998</v>
      </c>
      <c r="K30" s="72">
        <v>0.31602169834486316</v>
      </c>
      <c r="L30" s="72">
        <v>0.37033894223494673</v>
      </c>
      <c r="M30" s="72">
        <v>0.22109928977201349</v>
      </c>
      <c r="N30" s="72">
        <v>0.20796719687198675</v>
      </c>
      <c r="O30" s="72">
        <v>0.2461423371766425</v>
      </c>
      <c r="P30" s="72">
        <v>0.54783045066068514</v>
      </c>
      <c r="Q30" s="72">
        <v>0.79927601551538341</v>
      </c>
      <c r="R30" s="72">
        <v>0.55604930588743084</v>
      </c>
      <c r="S30" s="72">
        <v>0.6027672306197257</v>
      </c>
      <c r="T30" s="72">
        <v>0.51799603470449873</v>
      </c>
      <c r="U30" s="72">
        <v>0.34985836448809732</v>
      </c>
      <c r="V30" s="72">
        <v>0.36918934749035637</v>
      </c>
      <c r="W30" s="72">
        <v>0.2398417348874593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15576.928514774654</v>
      </c>
      <c r="D3" s="65">
        <f>IF(RES_hh_fec_in!D3=0,0,1000*11630*RES_hh_fec_in!D3/RES_hh_num_in!D3)</f>
        <v>16058.346160051493</v>
      </c>
      <c r="E3" s="65">
        <f>IF(RES_hh_fec_in!E3=0,0,1000*11630*RES_hh_fec_in!E3/RES_hh_num_in!E3)</f>
        <v>16832.625540343812</v>
      </c>
      <c r="F3" s="65">
        <f>IF(RES_hh_fec_in!F3=0,0,1000*11630*RES_hh_fec_in!F3/RES_hh_num_in!F3)</f>
        <v>16730.619199620931</v>
      </c>
      <c r="G3" s="65">
        <f>IF(RES_hh_fec_in!G3=0,0,1000*11630*RES_hh_fec_in!G3/RES_hh_num_in!G3)</f>
        <v>16524.960471661721</v>
      </c>
      <c r="H3" s="65">
        <f>IF(RES_hh_fec_in!H3=0,0,1000*11630*RES_hh_fec_in!H3/RES_hh_num_in!H3)</f>
        <v>16219.472884638826</v>
      </c>
      <c r="I3" s="65">
        <f>IF(RES_hh_fec_in!I3=0,0,1000*11630*RES_hh_fec_in!I3/RES_hh_num_in!I3)</f>
        <v>15937.236544228212</v>
      </c>
      <c r="J3" s="65">
        <f>IF(RES_hh_fec_in!J3=0,0,1000*11630*RES_hh_fec_in!J3/RES_hh_num_in!J3)</f>
        <v>15513.824762177148</v>
      </c>
      <c r="K3" s="65">
        <f>IF(RES_hh_fec_in!K3=0,0,1000*11630*RES_hh_fec_in!K3/RES_hh_num_in!K3)</f>
        <v>16051.167393338854</v>
      </c>
      <c r="L3" s="65">
        <f>IF(RES_hh_fec_in!L3=0,0,1000*11630*RES_hh_fec_in!L3/RES_hh_num_in!L3)</f>
        <v>15108.038457553232</v>
      </c>
      <c r="M3" s="65">
        <f>IF(RES_hh_fec_in!M3=0,0,1000*11630*RES_hh_fec_in!M3/RES_hh_num_in!M3)</f>
        <v>13729.821206854231</v>
      </c>
      <c r="N3" s="65">
        <f>IF(RES_hh_fec_in!N3=0,0,1000*11630*RES_hh_fec_in!N3/RES_hh_num_in!N3)</f>
        <v>14489.009522850705</v>
      </c>
      <c r="O3" s="65">
        <f>IF(RES_hh_fec_in!O3=0,0,1000*11630*RES_hh_fec_in!O3/RES_hh_num_in!O3)</f>
        <v>13154.806043611761</v>
      </c>
      <c r="P3" s="65">
        <f>IF(RES_hh_fec_in!P3=0,0,1000*11630*RES_hh_fec_in!P3/RES_hh_num_in!P3)</f>
        <v>12289.351756110571</v>
      </c>
      <c r="Q3" s="65">
        <f>IF(RES_hh_fec_in!Q3=0,0,1000*11630*RES_hh_fec_in!Q3/RES_hh_num_in!Q3)</f>
        <v>11323.821482421607</v>
      </c>
      <c r="R3" s="65">
        <f>IF(RES_hh_fec_in!R3=0,0,1000*11630*RES_hh_fec_in!R3/RES_hh_num_in!R3)</f>
        <v>11230.722150025167</v>
      </c>
      <c r="S3" s="65">
        <f>IF(RES_hh_fec_in!S3=0,0,1000*11630*RES_hh_fec_in!S3/RES_hh_num_in!S3)</f>
        <v>10913.576102233539</v>
      </c>
      <c r="T3" s="65">
        <f>IF(RES_hh_fec_in!T3=0,0,1000*11630*RES_hh_fec_in!T3/RES_hh_num_in!T3)</f>
        <v>10909.401646261264</v>
      </c>
      <c r="U3" s="65">
        <f>IF(RES_hh_fec_in!U3=0,0,1000*11630*RES_hh_fec_in!U3/RES_hh_num_in!U3)</f>
        <v>9694.3926065283831</v>
      </c>
      <c r="V3" s="65">
        <f>IF(RES_hh_fec_in!V3=0,0,1000*11630*RES_hh_fec_in!V3/RES_hh_num_in!V3)</f>
        <v>9094.8124394584174</v>
      </c>
      <c r="W3" s="65">
        <f>IF(RES_hh_fec_in!W3=0,0,1000*11630*RES_hh_fec_in!W3/RES_hh_num_in!W3)</f>
        <v>8540.4490551046656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12746.230981056924</v>
      </c>
      <c r="D4" s="69">
        <f>IF(RES_hh_fec_in!D4=0,0,1000*11630*RES_hh_fec_in!D4/RES_hh_num_in!D4)</f>
        <v>13115.696391543806</v>
      </c>
      <c r="E4" s="69">
        <f>IF(RES_hh_fec_in!E4=0,0,1000*11630*RES_hh_fec_in!E4/RES_hh_num_in!E4)</f>
        <v>13771.105097545185</v>
      </c>
      <c r="F4" s="69">
        <f>IF(RES_hh_fec_in!F4=0,0,1000*11630*RES_hh_fec_in!F4/RES_hh_num_in!F4)</f>
        <v>13735.077203714562</v>
      </c>
      <c r="G4" s="69">
        <f>IF(RES_hh_fec_in!G4=0,0,1000*11630*RES_hh_fec_in!G4/RES_hh_num_in!G4)</f>
        <v>13506.231678696369</v>
      </c>
      <c r="H4" s="69">
        <f>IF(RES_hh_fec_in!H4=0,0,1000*11630*RES_hh_fec_in!H4/RES_hh_num_in!H4)</f>
        <v>12969.118099508867</v>
      </c>
      <c r="I4" s="69">
        <f>IF(RES_hh_fec_in!I4=0,0,1000*11630*RES_hh_fec_in!I4/RES_hh_num_in!I4)</f>
        <v>12850.684142612585</v>
      </c>
      <c r="J4" s="69">
        <f>IF(RES_hh_fec_in!J4=0,0,1000*11630*RES_hh_fec_in!J4/RES_hh_num_in!J4)</f>
        <v>12142.642501171355</v>
      </c>
      <c r="K4" s="69">
        <f>IF(RES_hh_fec_in!K4=0,0,1000*11630*RES_hh_fec_in!K4/RES_hh_num_in!K4)</f>
        <v>12789.254115253909</v>
      </c>
      <c r="L4" s="69">
        <f>IF(RES_hh_fec_in!L4=0,0,1000*11630*RES_hh_fec_in!L4/RES_hh_num_in!L4)</f>
        <v>11706.785671008443</v>
      </c>
      <c r="M4" s="69">
        <f>IF(RES_hh_fec_in!M4=0,0,1000*11630*RES_hh_fec_in!M4/RES_hh_num_in!M4)</f>
        <v>10614.074425429206</v>
      </c>
      <c r="N4" s="69">
        <f>IF(RES_hh_fec_in!N4=0,0,1000*11630*RES_hh_fec_in!N4/RES_hh_num_in!N4)</f>
        <v>11242.811500174415</v>
      </c>
      <c r="O4" s="69">
        <f>IF(RES_hh_fec_in!O4=0,0,1000*11630*RES_hh_fec_in!O4/RES_hh_num_in!O4)</f>
        <v>10044.123522370766</v>
      </c>
      <c r="P4" s="69">
        <f>IF(RES_hh_fec_in!P4=0,0,1000*11630*RES_hh_fec_in!P4/RES_hh_num_in!P4)</f>
        <v>9407.7558392043102</v>
      </c>
      <c r="Q4" s="69">
        <f>IF(RES_hh_fec_in!Q4=0,0,1000*11630*RES_hh_fec_in!Q4/RES_hh_num_in!Q4)</f>
        <v>8321.9410358961904</v>
      </c>
      <c r="R4" s="69">
        <f>IF(RES_hh_fec_in!R4=0,0,1000*11630*RES_hh_fec_in!R4/RES_hh_num_in!R4)</f>
        <v>8152.7091439132619</v>
      </c>
      <c r="S4" s="69">
        <f>IF(RES_hh_fec_in!S4=0,0,1000*11630*RES_hh_fec_in!S4/RES_hh_num_in!S4)</f>
        <v>8190.3831730375914</v>
      </c>
      <c r="T4" s="69">
        <f>IF(RES_hh_fec_in!T4=0,0,1000*11630*RES_hh_fec_in!T4/RES_hh_num_in!T4)</f>
        <v>8066.15494944082</v>
      </c>
      <c r="U4" s="69">
        <f>IF(RES_hh_fec_in!U4=0,0,1000*11630*RES_hh_fec_in!U4/RES_hh_num_in!U4)</f>
        <v>7112.1171695800003</v>
      </c>
      <c r="V4" s="69">
        <f>IF(RES_hh_fec_in!V4=0,0,1000*11630*RES_hh_fec_in!V4/RES_hh_num_in!V4)</f>
        <v>6280.3650179684419</v>
      </c>
      <c r="W4" s="69">
        <f>IF(RES_hh_fec_in!W4=0,0,1000*11630*RES_hh_fec_in!W4/RES_hh_num_in!W4)</f>
        <v>5681.655203749885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18821.367788407671</v>
      </c>
      <c r="D5" s="72">
        <f>IF(RES_hh_fec_in!D5=0,0,1000*11630*RES_hh_fec_in!D5/RES_hh_num_in!D5)</f>
        <v>12439.306558551978</v>
      </c>
      <c r="E5" s="72">
        <f>IF(RES_hh_fec_in!E5=0,0,1000*11630*RES_hh_fec_in!E5/RES_hh_num_in!E5)</f>
        <v>12124.144238772598</v>
      </c>
      <c r="F5" s="72">
        <f>IF(RES_hh_fec_in!F5=0,0,1000*11630*RES_hh_fec_in!F5/RES_hh_num_in!F5)</f>
        <v>12407.540156946034</v>
      </c>
      <c r="G5" s="72">
        <f>IF(RES_hh_fec_in!G5=0,0,1000*11630*RES_hh_fec_in!G5/RES_hh_num_in!G5)</f>
        <v>14907.026106077346</v>
      </c>
      <c r="H5" s="72">
        <f>IF(RES_hh_fec_in!H5=0,0,1000*11630*RES_hh_fec_in!H5/RES_hh_num_in!H5)</f>
        <v>12956.457292233727</v>
      </c>
      <c r="I5" s="72">
        <f>IF(RES_hh_fec_in!I5=0,0,1000*11630*RES_hh_fec_in!I5/RES_hh_num_in!I5)</f>
        <v>12989.596125055765</v>
      </c>
      <c r="J5" s="72">
        <f>IF(RES_hh_fec_in!J5=0,0,1000*11630*RES_hh_fec_in!J5/RES_hh_num_in!J5)</f>
        <v>12629.090254013599</v>
      </c>
      <c r="K5" s="72">
        <f>IF(RES_hh_fec_in!K5=0,0,1000*11630*RES_hh_fec_in!K5/RES_hh_num_in!K5)</f>
        <v>12671.435914542304</v>
      </c>
      <c r="L5" s="72">
        <f>IF(RES_hh_fec_in!L5=0,0,1000*11630*RES_hh_fec_in!L5/RES_hh_num_in!L5)</f>
        <v>16697.883484273079</v>
      </c>
      <c r="M5" s="72">
        <f>IF(RES_hh_fec_in!M5=0,0,1000*11630*RES_hh_fec_in!M5/RES_hh_num_in!M5)</f>
        <v>15741.924766176613</v>
      </c>
      <c r="N5" s="72">
        <f>IF(RES_hh_fec_in!N5=0,0,1000*11630*RES_hh_fec_in!N5/RES_hh_num_in!N5)</f>
        <v>9608.4741135341555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9324.3969392978815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7475.4394399839184</v>
      </c>
      <c r="V5" s="72">
        <f>IF(RES_hh_fec_in!V5=0,0,1000*11630*RES_hh_fec_in!V5/RES_hh_num_in!V5)</f>
        <v>3917.6351979601141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14225.202339216881</v>
      </c>
      <c r="D6" s="72">
        <f>IF(RES_hh_fec_in!D6=0,0,1000*11630*RES_hh_fec_in!D6/RES_hh_num_in!D6)</f>
        <v>13151.002357705273</v>
      </c>
      <c r="E6" s="72">
        <f>IF(RES_hh_fec_in!E6=0,0,1000*11630*RES_hh_fec_in!E6/RES_hh_num_in!E6)</f>
        <v>14084.445580415384</v>
      </c>
      <c r="F6" s="72">
        <f>IF(RES_hh_fec_in!F6=0,0,1000*11630*RES_hh_fec_in!F6/RES_hh_num_in!F6)</f>
        <v>14047.784779192603</v>
      </c>
      <c r="G6" s="72">
        <f>IF(RES_hh_fec_in!G6=0,0,1000*11630*RES_hh_fec_in!G6/RES_hh_num_in!G6)</f>
        <v>15530.483920408669</v>
      </c>
      <c r="H6" s="72">
        <f>IF(RES_hh_fec_in!H6=0,0,1000*11630*RES_hh_fec_in!H6/RES_hh_num_in!H6)</f>
        <v>15986.551100651157</v>
      </c>
      <c r="I6" s="72">
        <f>IF(RES_hh_fec_in!I6=0,0,1000*11630*RES_hh_fec_in!I6/RES_hh_num_in!I6)</f>
        <v>13966.787173555793</v>
      </c>
      <c r="J6" s="72">
        <f>IF(RES_hh_fec_in!J6=0,0,1000*11630*RES_hh_fec_in!J6/RES_hh_num_in!J6)</f>
        <v>14579.903806751909</v>
      </c>
      <c r="K6" s="72">
        <f>IF(RES_hh_fec_in!K6=0,0,1000*11630*RES_hh_fec_in!K6/RES_hh_num_in!K6)</f>
        <v>0</v>
      </c>
      <c r="L6" s="72">
        <f>IF(RES_hh_fec_in!L6=0,0,1000*11630*RES_hh_fec_in!L6/RES_hh_num_in!L6)</f>
        <v>12209.485824262274</v>
      </c>
      <c r="M6" s="72">
        <f>IF(RES_hh_fec_in!M6=0,0,1000*11630*RES_hh_fec_in!M6/RES_hh_num_in!M6)</f>
        <v>12288.860711882642</v>
      </c>
      <c r="N6" s="72">
        <f>IF(RES_hh_fec_in!N6=0,0,1000*11630*RES_hh_fec_in!N6/RES_hh_num_in!N6)</f>
        <v>11851.449957197601</v>
      </c>
      <c r="O6" s="72">
        <f>IF(RES_hh_fec_in!O6=0,0,1000*11630*RES_hh_fec_in!O6/RES_hh_num_in!O6)</f>
        <v>11369.208389438652</v>
      </c>
      <c r="P6" s="72">
        <f>IF(RES_hh_fec_in!P6=0,0,1000*11630*RES_hh_fec_in!P6/RES_hh_num_in!P6)</f>
        <v>11704.008509146619</v>
      </c>
      <c r="Q6" s="72">
        <f>IF(RES_hh_fec_in!Q6=0,0,1000*11630*RES_hh_fec_in!Q6/RES_hh_num_in!Q6)</f>
        <v>8620.1445693297537</v>
      </c>
      <c r="R6" s="72">
        <f>IF(RES_hh_fec_in!R6=0,0,1000*11630*RES_hh_fec_in!R6/RES_hh_num_in!R6)</f>
        <v>8433.1178832434325</v>
      </c>
      <c r="S6" s="72">
        <f>IF(RES_hh_fec_in!S6=0,0,1000*11630*RES_hh_fec_in!S6/RES_hh_num_in!S6)</f>
        <v>8859.7559018755328</v>
      </c>
      <c r="T6" s="72">
        <f>IF(RES_hh_fec_in!T6=0,0,1000*11630*RES_hh_fec_in!T6/RES_hh_num_in!T6)</f>
        <v>7769.9823001341774</v>
      </c>
      <c r="U6" s="72">
        <f>IF(RES_hh_fec_in!U6=0,0,1000*11630*RES_hh_fec_in!U6/RES_hh_num_in!U6)</f>
        <v>6977.495851633832</v>
      </c>
      <c r="V6" s="72">
        <f>IF(RES_hh_fec_in!V6=0,0,1000*11630*RES_hh_fec_in!V6/RES_hh_num_in!V6)</f>
        <v>6838.0005203543697</v>
      </c>
      <c r="W6" s="72">
        <f>IF(RES_hh_fec_in!W6=0,0,1000*11630*RES_hh_fec_in!W6/RES_hh_num_in!W6)</f>
        <v>6034.6907404689846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16068.86428163729</v>
      </c>
      <c r="D7" s="72">
        <f>IF(RES_hh_fec_in!D7=0,0,1000*11630*RES_hh_fec_in!D7/RES_hh_num_in!D7)</f>
        <v>16895.541092595369</v>
      </c>
      <c r="E7" s="72">
        <f>IF(RES_hh_fec_in!E7=0,0,1000*11630*RES_hh_fec_in!E7/RES_hh_num_in!E7)</f>
        <v>15055.638986821979</v>
      </c>
      <c r="F7" s="72">
        <f>IF(RES_hh_fec_in!F7=0,0,1000*11630*RES_hh_fec_in!F7/RES_hh_num_in!F7)</f>
        <v>14454.864623852005</v>
      </c>
      <c r="G7" s="72">
        <f>IF(RES_hh_fec_in!G7=0,0,1000*11630*RES_hh_fec_in!G7/RES_hh_num_in!G7)</f>
        <v>16952.478311037681</v>
      </c>
      <c r="H7" s="72">
        <f>IF(RES_hh_fec_in!H7=0,0,1000*11630*RES_hh_fec_in!H7/RES_hh_num_in!H7)</f>
        <v>16938.699797394846</v>
      </c>
      <c r="I7" s="72">
        <f>IF(RES_hh_fec_in!I7=0,0,1000*11630*RES_hh_fec_in!I7/RES_hh_num_in!I7)</f>
        <v>13519.749821172813</v>
      </c>
      <c r="J7" s="72">
        <f>IF(RES_hh_fec_in!J7=0,0,1000*11630*RES_hh_fec_in!J7/RES_hh_num_in!J7)</f>
        <v>9610.9594927266699</v>
      </c>
      <c r="K7" s="72">
        <f>IF(RES_hh_fec_in!K7=0,0,1000*11630*RES_hh_fec_in!K7/RES_hh_num_in!K7)</f>
        <v>17925.97532717494</v>
      </c>
      <c r="L7" s="72">
        <f>IF(RES_hh_fec_in!L7=0,0,1000*11630*RES_hh_fec_in!L7/RES_hh_num_in!L7)</f>
        <v>16175.95452498178</v>
      </c>
      <c r="M7" s="72">
        <f>IF(RES_hh_fec_in!M7=0,0,1000*11630*RES_hh_fec_in!M7/RES_hh_num_in!M7)</f>
        <v>14029.531295268496</v>
      </c>
      <c r="N7" s="72">
        <f>IF(RES_hh_fec_in!N7=0,0,1000*11630*RES_hh_fec_in!N7/RES_hh_num_in!N7)</f>
        <v>13035.106518539389</v>
      </c>
      <c r="O7" s="72">
        <f>IF(RES_hh_fec_in!O7=0,0,1000*11630*RES_hh_fec_in!O7/RES_hh_num_in!O7)</f>
        <v>11794.044035394218</v>
      </c>
      <c r="P7" s="72">
        <f>IF(RES_hh_fec_in!P7=0,0,1000*11630*RES_hh_fec_in!P7/RES_hh_num_in!P7)</f>
        <v>10665.337176431496</v>
      </c>
      <c r="Q7" s="72">
        <f>IF(RES_hh_fec_in!Q7=0,0,1000*11630*RES_hh_fec_in!Q7/RES_hh_num_in!Q7)</f>
        <v>9161.274699989679</v>
      </c>
      <c r="R7" s="72">
        <f>IF(RES_hh_fec_in!R7=0,0,1000*11630*RES_hh_fec_in!R7/RES_hh_num_in!R7)</f>
        <v>8931.9977270192394</v>
      </c>
      <c r="S7" s="72">
        <f>IF(RES_hh_fec_in!S7=0,0,1000*11630*RES_hh_fec_in!S7/RES_hh_num_in!S7)</f>
        <v>9012.4775938619823</v>
      </c>
      <c r="T7" s="72">
        <f>IF(RES_hh_fec_in!T7=0,0,1000*11630*RES_hh_fec_in!T7/RES_hh_num_in!T7)</f>
        <v>8886.2832121196479</v>
      </c>
      <c r="U7" s="72">
        <f>IF(RES_hh_fec_in!U7=0,0,1000*11630*RES_hh_fec_in!U7/RES_hh_num_in!U7)</f>
        <v>8148.8170572036597</v>
      </c>
      <c r="V7" s="72">
        <f>IF(RES_hh_fec_in!V7=0,0,1000*11630*RES_hh_fec_in!V7/RES_hh_num_in!V7)</f>
        <v>7407.4368089256332</v>
      </c>
      <c r="W7" s="72">
        <f>IF(RES_hh_fec_in!W7=0,0,1000*11630*RES_hh_fec_in!W7/RES_hh_num_in!W7)</f>
        <v>6168.6728516984113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13296.295540661915</v>
      </c>
      <c r="D8" s="72">
        <f>IF(RES_hh_fec_in!D8=0,0,1000*11630*RES_hh_fec_in!D8/RES_hh_num_in!D8)</f>
        <v>13552.590490520372</v>
      </c>
      <c r="E8" s="72">
        <f>IF(RES_hh_fec_in!E8=0,0,1000*11630*RES_hh_fec_in!E8/RES_hh_num_in!E8)</f>
        <v>14094.435361875792</v>
      </c>
      <c r="F8" s="72">
        <f>IF(RES_hh_fec_in!F8=0,0,1000*11630*RES_hh_fec_in!F8/RES_hh_num_in!F8)</f>
        <v>14141.661457016184</v>
      </c>
      <c r="G8" s="72">
        <f>IF(RES_hh_fec_in!G8=0,0,1000*11630*RES_hh_fec_in!G8/RES_hh_num_in!G8)</f>
        <v>13951.59406383092</v>
      </c>
      <c r="H8" s="72">
        <f>IF(RES_hh_fec_in!H8=0,0,1000*11630*RES_hh_fec_in!H8/RES_hh_num_in!H8)</f>
        <v>13470.286396729445</v>
      </c>
      <c r="I8" s="72">
        <f>IF(RES_hh_fec_in!I8=0,0,1000*11630*RES_hh_fec_in!I8/RES_hh_num_in!I8)</f>
        <v>13695.911283687361</v>
      </c>
      <c r="J8" s="72">
        <f>IF(RES_hh_fec_in!J8=0,0,1000*11630*RES_hh_fec_in!J8/RES_hh_num_in!J8)</f>
        <v>13213.241143089266</v>
      </c>
      <c r="K8" s="72">
        <f>IF(RES_hh_fec_in!K8=0,0,1000*11630*RES_hh_fec_in!K8/RES_hh_num_in!K8)</f>
        <v>11901.795298080537</v>
      </c>
      <c r="L8" s="72">
        <f>IF(RES_hh_fec_in!L8=0,0,1000*11630*RES_hh_fec_in!L8/RES_hh_num_in!L8)</f>
        <v>13785.53472524254</v>
      </c>
      <c r="M8" s="72">
        <f>IF(RES_hh_fec_in!M8=0,0,1000*11630*RES_hh_fec_in!M8/RES_hh_num_in!M8)</f>
        <v>11457.976278910173</v>
      </c>
      <c r="N8" s="72">
        <f>IF(RES_hh_fec_in!N8=0,0,1000*11630*RES_hh_fec_in!N8/RES_hh_num_in!N8)</f>
        <v>11126.104970647384</v>
      </c>
      <c r="O8" s="72">
        <f>IF(RES_hh_fec_in!O8=0,0,1000*11630*RES_hh_fec_in!O8/RES_hh_num_in!O8)</f>
        <v>10147.610336682779</v>
      </c>
      <c r="P8" s="72">
        <f>IF(RES_hh_fec_in!P8=0,0,1000*11630*RES_hh_fec_in!P8/RES_hh_num_in!P8)</f>
        <v>9397.6669116509729</v>
      </c>
      <c r="Q8" s="72">
        <f>IF(RES_hh_fec_in!Q8=0,0,1000*11630*RES_hh_fec_in!Q8/RES_hh_num_in!Q8)</f>
        <v>8256.9116575381722</v>
      </c>
      <c r="R8" s="72">
        <f>IF(RES_hh_fec_in!R8=0,0,1000*11630*RES_hh_fec_in!R8/RES_hh_num_in!R8)</f>
        <v>8276.9862653923392</v>
      </c>
      <c r="S8" s="72">
        <f>IF(RES_hh_fec_in!S8=0,0,1000*11630*RES_hh_fec_in!S8/RES_hh_num_in!S8)</f>
        <v>8315.448926029796</v>
      </c>
      <c r="T8" s="72">
        <f>IF(RES_hh_fec_in!T8=0,0,1000*11630*RES_hh_fec_in!T8/RES_hh_num_in!T8)</f>
        <v>8336.7942701557258</v>
      </c>
      <c r="U8" s="72">
        <f>IF(RES_hh_fec_in!U8=0,0,1000*11630*RES_hh_fec_in!U8/RES_hh_num_in!U8)</f>
        <v>7302.375666156473</v>
      </c>
      <c r="V8" s="72">
        <f>IF(RES_hh_fec_in!V8=0,0,1000*11630*RES_hh_fec_in!V8/RES_hh_num_in!V8)</f>
        <v>6582.408266649164</v>
      </c>
      <c r="W8" s="72">
        <f>IF(RES_hh_fec_in!W8=0,0,1000*11630*RES_hh_fec_in!W8/RES_hh_num_in!W8)</f>
        <v>5906.4722015829211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14448.588825789289</v>
      </c>
      <c r="D9" s="72">
        <f>IF(RES_hh_fec_in!D9=0,0,1000*11630*RES_hh_fec_in!D9/RES_hh_num_in!D9)</f>
        <v>14230.329237986425</v>
      </c>
      <c r="E9" s="72">
        <f>IF(RES_hh_fec_in!E9=0,0,1000*11630*RES_hh_fec_in!E9/RES_hh_num_in!E9)</f>
        <v>14941.061600347022</v>
      </c>
      <c r="F9" s="72">
        <f>IF(RES_hh_fec_in!F9=0,0,1000*11630*RES_hh_fec_in!F9/RES_hh_num_in!F9)</f>
        <v>14709.158792508131</v>
      </c>
      <c r="G9" s="72">
        <f>IF(RES_hh_fec_in!G9=0,0,1000*11630*RES_hh_fec_in!G9/RES_hh_num_in!G9)</f>
        <v>14448.428665289293</v>
      </c>
      <c r="H9" s="72">
        <f>IF(RES_hh_fec_in!H9=0,0,1000*11630*RES_hh_fec_in!H9/RES_hh_num_in!H9)</f>
        <v>14157.433546482625</v>
      </c>
      <c r="I9" s="72">
        <f>IF(RES_hh_fec_in!I9=0,0,1000*11630*RES_hh_fec_in!I9/RES_hh_num_in!I9)</f>
        <v>13694.629993850336</v>
      </c>
      <c r="J9" s="72">
        <f>IF(RES_hh_fec_in!J9=0,0,1000*11630*RES_hh_fec_in!J9/RES_hh_num_in!J9)</f>
        <v>13667.176994598465</v>
      </c>
      <c r="K9" s="72">
        <f>IF(RES_hh_fec_in!K9=0,0,1000*11630*RES_hh_fec_in!K9/RES_hh_num_in!K9)</f>
        <v>15175.771518457988</v>
      </c>
      <c r="L9" s="72">
        <f>IF(RES_hh_fec_in!L9=0,0,1000*11630*RES_hh_fec_in!L9/RES_hh_num_in!L9)</f>
        <v>10916.626561266117</v>
      </c>
      <c r="M9" s="72">
        <f>IF(RES_hh_fec_in!M9=0,0,1000*11630*RES_hh_fec_in!M9/RES_hh_num_in!M9)</f>
        <v>11573.536511663884</v>
      </c>
      <c r="N9" s="72">
        <f>IF(RES_hh_fec_in!N9=0,0,1000*11630*RES_hh_fec_in!N9/RES_hh_num_in!N9)</f>
        <v>12333.952645026353</v>
      </c>
      <c r="O9" s="72">
        <f>IF(RES_hh_fec_in!O9=0,0,1000*11630*RES_hh_fec_in!O9/RES_hh_num_in!O9)</f>
        <v>10830.207670831634</v>
      </c>
      <c r="P9" s="72">
        <f>IF(RES_hh_fec_in!P9=0,0,1000*11630*RES_hh_fec_in!P9/RES_hh_num_in!P9)</f>
        <v>10412.48711856493</v>
      </c>
      <c r="Q9" s="72">
        <f>IF(RES_hh_fec_in!Q9=0,0,1000*11630*RES_hh_fec_in!Q9/RES_hh_num_in!Q9)</f>
        <v>8349.7112849146233</v>
      </c>
      <c r="R9" s="72">
        <f>IF(RES_hh_fec_in!R9=0,0,1000*11630*RES_hh_fec_in!R9/RES_hh_num_in!R9)</f>
        <v>7986.1338843957437</v>
      </c>
      <c r="S9" s="72">
        <f>IF(RES_hh_fec_in!S9=0,0,1000*11630*RES_hh_fec_in!S9/RES_hh_num_in!S9)</f>
        <v>8592.4590423091304</v>
      </c>
      <c r="T9" s="72">
        <f>IF(RES_hh_fec_in!T9=0,0,1000*11630*RES_hh_fec_in!T9/RES_hh_num_in!T9)</f>
        <v>8677.6242098188159</v>
      </c>
      <c r="U9" s="72">
        <f>IF(RES_hh_fec_in!U9=0,0,1000*11630*RES_hh_fec_in!U9/RES_hh_num_in!U9)</f>
        <v>7905.3006654806741</v>
      </c>
      <c r="V9" s="72">
        <f>IF(RES_hh_fec_in!V9=0,0,1000*11630*RES_hh_fec_in!V9/RES_hh_num_in!V9)</f>
        <v>6761.4895509415392</v>
      </c>
      <c r="W9" s="72">
        <f>IF(RES_hh_fec_in!W9=0,0,1000*11630*RES_hh_fec_in!W9/RES_hh_num_in!W9)</f>
        <v>5968.1622522668858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10333.917883428774</v>
      </c>
      <c r="D11" s="72">
        <f>IF(RES_hh_fec_in!D11=0,0,1000*11630*RES_hh_fec_in!D11/RES_hh_num_in!D11)</f>
        <v>10754.791465429616</v>
      </c>
      <c r="E11" s="72">
        <f>IF(RES_hh_fec_in!E11=0,0,1000*11630*RES_hh_fec_in!E11/RES_hh_num_in!E11)</f>
        <v>11381.225382078203</v>
      </c>
      <c r="F11" s="72">
        <f>IF(RES_hh_fec_in!F11=0,0,1000*11630*RES_hh_fec_in!F11/RES_hh_num_in!F11)</f>
        <v>10850.410368790439</v>
      </c>
      <c r="G11" s="72">
        <f>IF(RES_hh_fec_in!G11=0,0,1000*11630*RES_hh_fec_in!G11/RES_hh_num_in!G11)</f>
        <v>11196.156358139166</v>
      </c>
      <c r="H11" s="72">
        <f>IF(RES_hh_fec_in!H11=0,0,1000*11630*RES_hh_fec_in!H11/RES_hh_num_in!H11)</f>
        <v>11071.758897891703</v>
      </c>
      <c r="I11" s="72">
        <f>IF(RES_hh_fec_in!I11=0,0,1000*11630*RES_hh_fec_in!I11/RES_hh_num_in!I11)</f>
        <v>11014.563858190224</v>
      </c>
      <c r="J11" s="72">
        <f>IF(RES_hh_fec_in!J11=0,0,1000*11630*RES_hh_fec_in!J11/RES_hh_num_in!J11)</f>
        <v>10336.674833344774</v>
      </c>
      <c r="K11" s="72">
        <f>IF(RES_hh_fec_in!K11=0,0,1000*11630*RES_hh_fec_in!K11/RES_hh_num_in!K11)</f>
        <v>10131.441526817393</v>
      </c>
      <c r="L11" s="72">
        <f>IF(RES_hh_fec_in!L11=0,0,1000*11630*RES_hh_fec_in!L11/RES_hh_num_in!L11)</f>
        <v>11122.182539108524</v>
      </c>
      <c r="M11" s="72">
        <f>IF(RES_hh_fec_in!M11=0,0,1000*11630*RES_hh_fec_in!M11/RES_hh_num_in!M11)</f>
        <v>9387.9081348399777</v>
      </c>
      <c r="N11" s="72">
        <f>IF(RES_hh_fec_in!N11=0,0,1000*11630*RES_hh_fec_in!N11/RES_hh_num_in!N11)</f>
        <v>9800.3250712400386</v>
      </c>
      <c r="O11" s="72">
        <f>IF(RES_hh_fec_in!O11=0,0,1000*11630*RES_hh_fec_in!O11/RES_hh_num_in!O11)</f>
        <v>9106.5212141726061</v>
      </c>
      <c r="P11" s="72">
        <f>IF(RES_hh_fec_in!P11=0,0,1000*11630*RES_hh_fec_in!P11/RES_hh_num_in!P11)</f>
        <v>8264.8397723410799</v>
      </c>
      <c r="Q11" s="72">
        <f>IF(RES_hh_fec_in!Q11=0,0,1000*11630*RES_hh_fec_in!Q11/RES_hh_num_in!Q11)</f>
        <v>7748.2435771697474</v>
      </c>
      <c r="R11" s="72">
        <f>IF(RES_hh_fec_in!R11=0,0,1000*11630*RES_hh_fec_in!R11/RES_hh_num_in!R11)</f>
        <v>8096.6349525874939</v>
      </c>
      <c r="S11" s="72">
        <f>IF(RES_hh_fec_in!S11=0,0,1000*11630*RES_hh_fec_in!S11/RES_hh_num_in!S11)</f>
        <v>7653.4796339984405</v>
      </c>
      <c r="T11" s="72">
        <f>IF(RES_hh_fec_in!T11=0,0,1000*11630*RES_hh_fec_in!T11/RES_hh_num_in!T11)</f>
        <v>7092.0031917029492</v>
      </c>
      <c r="U11" s="72">
        <f>IF(RES_hh_fec_in!U11=0,0,1000*11630*RES_hh_fec_in!U11/RES_hh_num_in!U11)</f>
        <v>6362.4117918109432</v>
      </c>
      <c r="V11" s="72">
        <f>IF(RES_hh_fec_in!V11=0,0,1000*11630*RES_hh_fec_in!V11/RES_hh_num_in!V11)</f>
        <v>5534.7456380334534</v>
      </c>
      <c r="W11" s="72">
        <f>IF(RES_hh_fec_in!W11=0,0,1000*11630*RES_hh_fec_in!W11/RES_hh_num_in!W11)</f>
        <v>5419.5396889950098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1774.1865502817343</v>
      </c>
      <c r="S12" s="72">
        <f>IF(RES_hh_fec_in!S12=0,0,1000*11630*RES_hh_fec_in!S12/RES_hh_num_in!S12)</f>
        <v>1827.1564020026174</v>
      </c>
      <c r="T12" s="72">
        <f>IF(RES_hh_fec_in!T12=0,0,1000*11630*RES_hh_fec_in!T12/RES_hh_num_in!T12)</f>
        <v>1984.3444663279899</v>
      </c>
      <c r="U12" s="72">
        <f>IF(RES_hh_fec_in!U12=0,0,1000*11630*RES_hh_fec_in!U12/RES_hh_num_in!U12)</f>
        <v>1940.4968677994505</v>
      </c>
      <c r="V12" s="72">
        <f>IF(RES_hh_fec_in!V12=0,0,1000*11630*RES_hh_fec_in!V12/RES_hh_num_in!V12)</f>
        <v>1810.9647759457073</v>
      </c>
      <c r="W12" s="72">
        <f>IF(RES_hh_fec_in!W12=0,0,1000*11630*RES_hh_fec_in!W12/RES_hh_num_in!W12)</f>
        <v>1641.807913927172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11351.810973031175</v>
      </c>
      <c r="D13" s="74">
        <f>IF(RES_hh_fec_in!D13=0,0,1000*11630*RES_hh_fec_in!D13/RES_hh_num_in!D13)</f>
        <v>10226.558725747922</v>
      </c>
      <c r="E13" s="74">
        <f>IF(RES_hh_fec_in!E13=0,0,1000*11630*RES_hh_fec_in!E13/RES_hh_num_in!E13)</f>
        <v>11580.019983900962</v>
      </c>
      <c r="F13" s="74">
        <f>IF(RES_hh_fec_in!F13=0,0,1000*11630*RES_hh_fec_in!F13/RES_hh_num_in!F13)</f>
        <v>12050.806738020337</v>
      </c>
      <c r="G13" s="74">
        <f>IF(RES_hh_fec_in!G13=0,0,1000*11630*RES_hh_fec_in!G13/RES_hh_num_in!G13)</f>
        <v>7850.1944051545588</v>
      </c>
      <c r="H13" s="74">
        <f>IF(RES_hh_fec_in!H13=0,0,1000*11630*RES_hh_fec_in!H13/RES_hh_num_in!H13)</f>
        <v>10982.644064334754</v>
      </c>
      <c r="I13" s="74">
        <f>IF(RES_hh_fec_in!I13=0,0,1000*11630*RES_hh_fec_in!I13/RES_hh_num_in!I13)</f>
        <v>14596.661161617498</v>
      </c>
      <c r="J13" s="74">
        <f>IF(RES_hh_fec_in!J13=0,0,1000*11630*RES_hh_fec_in!J13/RES_hh_num_in!J13)</f>
        <v>11339.460992813081</v>
      </c>
      <c r="K13" s="74">
        <f>IF(RES_hh_fec_in!K13=0,0,1000*11630*RES_hh_fec_in!K13/RES_hh_num_in!K13)</f>
        <v>12593.777796907216</v>
      </c>
      <c r="L13" s="74">
        <f>IF(RES_hh_fec_in!L13=0,0,1000*11630*RES_hh_fec_in!L13/RES_hh_num_in!L13)</f>
        <v>8120.4627470047217</v>
      </c>
      <c r="M13" s="74">
        <f>IF(RES_hh_fec_in!M13=0,0,1000*11630*RES_hh_fec_in!M13/RES_hh_num_in!M13)</f>
        <v>3829.9359344451973</v>
      </c>
      <c r="N13" s="74">
        <f>IF(RES_hh_fec_in!N13=0,0,1000*11630*RES_hh_fec_in!N13/RES_hh_num_in!N13)</f>
        <v>12881.915893103445</v>
      </c>
      <c r="O13" s="74">
        <f>IF(RES_hh_fec_in!O13=0,0,1000*11630*RES_hh_fec_in!O13/RES_hh_num_in!O13)</f>
        <v>8790.5257254942608</v>
      </c>
      <c r="P13" s="74">
        <f>IF(RES_hh_fec_in!P13=0,0,1000*11630*RES_hh_fec_in!P13/RES_hh_num_in!P13)</f>
        <v>15538.589751726375</v>
      </c>
      <c r="Q13" s="74">
        <f>IF(RES_hh_fec_in!Q13=0,0,1000*11630*RES_hh_fec_in!Q13/RES_hh_num_in!Q13)</f>
        <v>10970.822404884631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6659.7709541724471</v>
      </c>
      <c r="T13" s="74">
        <f>IF(RES_hh_fec_in!T13=0,0,1000*11630*RES_hh_fec_in!T13/RES_hh_num_in!T13)</f>
        <v>6030.596955988638</v>
      </c>
      <c r="U13" s="74">
        <f>IF(RES_hh_fec_in!U13=0,0,1000*11630*RES_hh_fec_in!U13/RES_hh_num_in!U13)</f>
        <v>5167.0494734832218</v>
      </c>
      <c r="V13" s="74">
        <f>IF(RES_hh_fec_in!V13=0,0,1000*11630*RES_hh_fec_in!V13/RES_hh_num_in!V13)</f>
        <v>6500.0498320378883</v>
      </c>
      <c r="W13" s="74">
        <f>IF(RES_hh_fec_in!W13=0,0,1000*11630*RES_hh_fec_in!W13/RES_hh_num_in!W13)</f>
        <v>5072.4075087003148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66.100965857370099</v>
      </c>
      <c r="D14" s="76">
        <f>IF(RES_hh_fec_in!D14=0,0,1000*11630*RES_hh_fec_in!D14/RES_hh_num_in!D14)</f>
        <v>72.296988319483063</v>
      </c>
      <c r="E14" s="76">
        <f>IF(RES_hh_fec_in!E14=0,0,1000*11630*RES_hh_fec_in!E14/RES_hh_num_in!E14)</f>
        <v>74.544761807695437</v>
      </c>
      <c r="F14" s="76">
        <f>IF(RES_hh_fec_in!F14=0,0,1000*11630*RES_hh_fec_in!F14/RES_hh_num_in!F14)</f>
        <v>76.201775787759686</v>
      </c>
      <c r="G14" s="76">
        <f>IF(RES_hh_fec_in!G14=0,0,1000*11630*RES_hh_fec_in!G14/RES_hh_num_in!G14)</f>
        <v>73.208030044082321</v>
      </c>
      <c r="H14" s="76">
        <f>IF(RES_hh_fec_in!H14=0,0,1000*11630*RES_hh_fec_in!H14/RES_hh_num_in!H14)</f>
        <v>71.119868735876082</v>
      </c>
      <c r="I14" s="76">
        <f>IF(RES_hh_fec_in!I14=0,0,1000*11630*RES_hh_fec_in!I14/RES_hh_num_in!I14)</f>
        <v>68.243296867461325</v>
      </c>
      <c r="J14" s="76">
        <f>IF(RES_hh_fec_in!J14=0,0,1000*11630*RES_hh_fec_in!J14/RES_hh_num_in!J14)</f>
        <v>63.046804000294621</v>
      </c>
      <c r="K14" s="76">
        <f>IF(RES_hh_fec_in!K14=0,0,1000*11630*RES_hh_fec_in!K14/RES_hh_num_in!K14)</f>
        <v>67.611615338220844</v>
      </c>
      <c r="L14" s="76">
        <f>IF(RES_hh_fec_in!L14=0,0,1000*11630*RES_hh_fec_in!L14/RES_hh_num_in!L14)</f>
        <v>63.741484196626509</v>
      </c>
      <c r="M14" s="76">
        <f>IF(RES_hh_fec_in!M14=0,0,1000*11630*RES_hh_fec_in!M14/RES_hh_num_in!M14)</f>
        <v>51.980941948519735</v>
      </c>
      <c r="N14" s="76">
        <f>IF(RES_hh_fec_in!N14=0,0,1000*11630*RES_hh_fec_in!N14/RES_hh_num_in!N14)</f>
        <v>55.703856065479684</v>
      </c>
      <c r="O14" s="76">
        <f>IF(RES_hh_fec_in!O14=0,0,1000*11630*RES_hh_fec_in!O14/RES_hh_num_in!O14)</f>
        <v>49.93095647941189</v>
      </c>
      <c r="P14" s="76">
        <f>IF(RES_hh_fec_in!P14=0,0,1000*11630*RES_hh_fec_in!P14/RES_hh_num_in!P14)</f>
        <v>55.179363865022204</v>
      </c>
      <c r="Q14" s="76">
        <f>IF(RES_hh_fec_in!Q14=0,0,1000*11630*RES_hh_fec_in!Q14/RES_hh_num_in!Q14)</f>
        <v>61.179187275671836</v>
      </c>
      <c r="R14" s="76">
        <f>IF(RES_hh_fec_in!R14=0,0,1000*11630*RES_hh_fec_in!R14/RES_hh_num_in!R14)</f>
        <v>50.815361464195533</v>
      </c>
      <c r="S14" s="76">
        <f>IF(RES_hh_fec_in!S14=0,0,1000*11630*RES_hh_fec_in!S14/RES_hh_num_in!S14)</f>
        <v>44.89382437476015</v>
      </c>
      <c r="T14" s="76">
        <f>IF(RES_hh_fec_in!T14=0,0,1000*11630*RES_hh_fec_in!T14/RES_hh_num_in!T14)</f>
        <v>47.144098955261889</v>
      </c>
      <c r="U14" s="76">
        <f>IF(RES_hh_fec_in!U14=0,0,1000*11630*RES_hh_fec_in!U14/RES_hh_num_in!U14)</f>
        <v>38.890160233000998</v>
      </c>
      <c r="V14" s="76">
        <f>IF(RES_hh_fec_in!V14=0,0,1000*11630*RES_hh_fec_in!V14/RES_hh_num_in!V14)</f>
        <v>39.143230325382859</v>
      </c>
      <c r="W14" s="76">
        <f>IF(RES_hh_fec_in!W14=0,0,1000*11630*RES_hh_fec_in!W14/RES_hh_num_in!W14)</f>
        <v>29.456984452107861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5.2767922209883914E-3</v>
      </c>
      <c r="D15" s="69">
        <f t="shared" si="0"/>
        <v>2.9920242854531116E-2</v>
      </c>
      <c r="E15" s="69">
        <f t="shared" si="0"/>
        <v>6.2986313053696036E-2</v>
      </c>
      <c r="F15" s="69">
        <f t="shared" si="0"/>
        <v>9.2993328115864166E-2</v>
      </c>
      <c r="G15" s="69">
        <f t="shared" si="0"/>
        <v>0.14374040277648978</v>
      </c>
      <c r="H15" s="69">
        <f t="shared" si="0"/>
        <v>0.51514722960664605</v>
      </c>
      <c r="I15" s="69">
        <f t="shared" si="0"/>
        <v>0.57364664045770408</v>
      </c>
      <c r="J15" s="69">
        <f t="shared" si="0"/>
        <v>0.78628032455843089</v>
      </c>
      <c r="K15" s="69">
        <f t="shared" si="0"/>
        <v>0.74568722442056767</v>
      </c>
      <c r="L15" s="69">
        <f t="shared" si="0"/>
        <v>2.5453937454197404</v>
      </c>
      <c r="M15" s="69">
        <f t="shared" si="0"/>
        <v>1.3613677073313706</v>
      </c>
      <c r="N15" s="69">
        <f t="shared" si="0"/>
        <v>1.2160828266467378</v>
      </c>
      <c r="O15" s="69">
        <f t="shared" si="0"/>
        <v>1.1822178089606301</v>
      </c>
      <c r="P15" s="69">
        <f t="shared" si="0"/>
        <v>1.2690041630250057</v>
      </c>
      <c r="Q15" s="69">
        <f t="shared" si="0"/>
        <v>0.79557157728646111</v>
      </c>
      <c r="R15" s="69">
        <f t="shared" si="0"/>
        <v>1.0376056839844017</v>
      </c>
      <c r="S15" s="69">
        <f t="shared" si="0"/>
        <v>0.7767764490255451</v>
      </c>
      <c r="T15" s="69">
        <f t="shared" si="0"/>
        <v>1.0208210457186542</v>
      </c>
      <c r="U15" s="69">
        <f t="shared" si="0"/>
        <v>0.80374364898048678</v>
      </c>
      <c r="V15" s="69">
        <f t="shared" si="0"/>
        <v>1.7491539964832168</v>
      </c>
      <c r="W15" s="69">
        <f t="shared" si="0"/>
        <v>1.9356914196940864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5.2767922209883914E-3</v>
      </c>
      <c r="D16" s="72">
        <f>IF(RES_hh_fec_in!D16=0,0,1000*11630*RES_hh_fec_in!D16/RES_hh_num_in!D$3)</f>
        <v>2.9920242854531116E-2</v>
      </c>
      <c r="E16" s="72">
        <f>IF(RES_hh_fec_in!E16=0,0,1000*11630*RES_hh_fec_in!E16/RES_hh_num_in!E$3)</f>
        <v>6.2986313053696036E-2</v>
      </c>
      <c r="F16" s="72">
        <f>IF(RES_hh_fec_in!F16=0,0,1000*11630*RES_hh_fec_in!F16/RES_hh_num_in!F$3)</f>
        <v>9.2993328115864166E-2</v>
      </c>
      <c r="G16" s="72">
        <f>IF(RES_hh_fec_in!G16=0,0,1000*11630*RES_hh_fec_in!G16/RES_hh_num_in!G$3)</f>
        <v>0.14374040277648978</v>
      </c>
      <c r="H16" s="72">
        <f>IF(RES_hh_fec_in!H16=0,0,1000*11630*RES_hh_fec_in!H16/RES_hh_num_in!H$3)</f>
        <v>0.51514722960664605</v>
      </c>
      <c r="I16" s="72">
        <f>IF(RES_hh_fec_in!I16=0,0,1000*11630*RES_hh_fec_in!I16/RES_hh_num_in!I$3)</f>
        <v>0.57364664045770408</v>
      </c>
      <c r="J16" s="72">
        <f>IF(RES_hh_fec_in!J16=0,0,1000*11630*RES_hh_fec_in!J16/RES_hh_num_in!J$3)</f>
        <v>0.78628032455843089</v>
      </c>
      <c r="K16" s="72">
        <f>IF(RES_hh_fec_in!K16=0,0,1000*11630*RES_hh_fec_in!K16/RES_hh_num_in!K$3)</f>
        <v>0.74568722442056767</v>
      </c>
      <c r="L16" s="72">
        <f>IF(RES_hh_fec_in!L16=0,0,1000*11630*RES_hh_fec_in!L16/RES_hh_num_in!L$3)</f>
        <v>2.5453937454197404</v>
      </c>
      <c r="M16" s="72">
        <f>IF(RES_hh_fec_in!M16=0,0,1000*11630*RES_hh_fec_in!M16/RES_hh_num_in!M$3)</f>
        <v>1.3613677073313706</v>
      </c>
      <c r="N16" s="72">
        <f>IF(RES_hh_fec_in!N16=0,0,1000*11630*RES_hh_fec_in!N16/RES_hh_num_in!N$3)</f>
        <v>1.2160828266467378</v>
      </c>
      <c r="O16" s="72">
        <f>IF(RES_hh_fec_in!O16=0,0,1000*11630*RES_hh_fec_in!O16/RES_hh_num_in!O$3)</f>
        <v>1.1822178089606301</v>
      </c>
      <c r="P16" s="72">
        <f>IF(RES_hh_fec_in!P16=0,0,1000*11630*RES_hh_fec_in!P16/RES_hh_num_in!P$3)</f>
        <v>1.2690041630250057</v>
      </c>
      <c r="Q16" s="72">
        <f>IF(RES_hh_fec_in!Q16=0,0,1000*11630*RES_hh_fec_in!Q16/RES_hh_num_in!Q$3)</f>
        <v>0.79557157728646111</v>
      </c>
      <c r="R16" s="72">
        <f>IF(RES_hh_fec_in!R16=0,0,1000*11630*RES_hh_fec_in!R16/RES_hh_num_in!R$3)</f>
        <v>1.0376056839844017</v>
      </c>
      <c r="S16" s="72">
        <f>IF(RES_hh_fec_in!S16=0,0,1000*11630*RES_hh_fec_in!S16/RES_hh_num_in!S$3)</f>
        <v>0.7767764490255451</v>
      </c>
      <c r="T16" s="72">
        <f>IF(RES_hh_fec_in!T16=0,0,1000*11630*RES_hh_fec_in!T16/RES_hh_num_in!T$3)</f>
        <v>1.0208210457186542</v>
      </c>
      <c r="U16" s="72">
        <f>IF(RES_hh_fec_in!U16=0,0,1000*11630*RES_hh_fec_in!U16/RES_hh_num_in!U$3)</f>
        <v>0.80374364898048678</v>
      </c>
      <c r="V16" s="72">
        <f>IF(RES_hh_fec_in!V16=0,0,1000*11630*RES_hh_fec_in!V16/RES_hh_num_in!V$3)</f>
        <v>1.7491539964832168</v>
      </c>
      <c r="W16" s="72">
        <f>IF(RES_hh_fec_in!W16=0,0,1000*11630*RES_hh_fec_in!W16/RES_hh_num_in!W$3)</f>
        <v>1.9356914196940864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2094.323157125466</v>
      </c>
      <c r="D17" s="69">
        <f>IF(RES_hh_fec_in!D17=0,0,1000*11630*RES_hh_fec_in!D17/RES_hh_num_in!D17)</f>
        <v>2133.8021407455394</v>
      </c>
      <c r="E17" s="69">
        <f>IF(RES_hh_fec_in!E17=0,0,1000*11630*RES_hh_fec_in!E17/RES_hh_num_in!E17)</f>
        <v>2186.4309789107288</v>
      </c>
      <c r="F17" s="69">
        <f>IF(RES_hh_fec_in!F17=0,0,1000*11630*RES_hh_fec_in!F17/RES_hh_num_in!F17)</f>
        <v>2065.7699021090534</v>
      </c>
      <c r="G17" s="69">
        <f>IF(RES_hh_fec_in!G17=0,0,1000*11630*RES_hh_fec_in!G17/RES_hh_num_in!G17)</f>
        <v>2112.3832140983313</v>
      </c>
      <c r="H17" s="69">
        <f>IF(RES_hh_fec_in!H17=0,0,1000*11630*RES_hh_fec_in!H17/RES_hh_num_in!H17)</f>
        <v>2325.1838711111418</v>
      </c>
      <c r="I17" s="69">
        <f>IF(RES_hh_fec_in!I17=0,0,1000*11630*RES_hh_fec_in!I17/RES_hh_num_in!I17)</f>
        <v>2234.6987452384174</v>
      </c>
      <c r="J17" s="69">
        <f>IF(RES_hh_fec_in!J17=0,0,1000*11630*RES_hh_fec_in!J17/RES_hh_num_in!J17)</f>
        <v>2444.2685567801364</v>
      </c>
      <c r="K17" s="69">
        <f>IF(RES_hh_fec_in!K17=0,0,1000*11630*RES_hh_fec_in!K17/RES_hh_num_in!K17)</f>
        <v>2334.2808515680176</v>
      </c>
      <c r="L17" s="69">
        <f>IF(RES_hh_fec_in!L17=0,0,1000*11630*RES_hh_fec_in!L17/RES_hh_num_in!L17)</f>
        <v>2447.0411006395143</v>
      </c>
      <c r="M17" s="69">
        <f>IF(RES_hh_fec_in!M17=0,0,1000*11630*RES_hh_fec_in!M17/RES_hh_num_in!M17)</f>
        <v>2213.077426783334</v>
      </c>
      <c r="N17" s="69">
        <f>IF(RES_hh_fec_in!N17=0,0,1000*11630*RES_hh_fec_in!N17/RES_hh_num_in!N17)</f>
        <v>2315.0360616259482</v>
      </c>
      <c r="O17" s="69">
        <f>IF(RES_hh_fec_in!O17=0,0,1000*11630*RES_hh_fec_in!O17/RES_hh_num_in!O17)</f>
        <v>2240.6408869406396</v>
      </c>
      <c r="P17" s="69">
        <f>IF(RES_hh_fec_in!P17=0,0,1000*11630*RES_hh_fec_in!P17/RES_hh_num_in!P17)</f>
        <v>2033.6001607903411</v>
      </c>
      <c r="Q17" s="69">
        <f>IF(RES_hh_fec_in!Q17=0,0,1000*11630*RES_hh_fec_in!Q17/RES_hh_num_in!Q17)</f>
        <v>2219.0412562903889</v>
      </c>
      <c r="R17" s="69">
        <f>IF(RES_hh_fec_in!R17=0,0,1000*11630*RES_hh_fec_in!R17/RES_hh_num_in!R17)</f>
        <v>2274.8303125382158</v>
      </c>
      <c r="S17" s="69">
        <f>IF(RES_hh_fec_in!S17=0,0,1000*11630*RES_hh_fec_in!S17/RES_hh_num_in!S17)</f>
        <v>1980.6493337027318</v>
      </c>
      <c r="T17" s="69">
        <f>IF(RES_hh_fec_in!T17=0,0,1000*11630*RES_hh_fec_in!T17/RES_hh_num_in!T17)</f>
        <v>2055.1630698699996</v>
      </c>
      <c r="U17" s="69">
        <f>IF(RES_hh_fec_in!U17=0,0,1000*11630*RES_hh_fec_in!U17/RES_hh_num_in!U17)</f>
        <v>1913.0391838401158</v>
      </c>
      <c r="V17" s="69">
        <f>IF(RES_hh_fec_in!V17=0,0,1000*11630*RES_hh_fec_in!V17/RES_hh_num_in!V17)</f>
        <v>2073.0694171880891</v>
      </c>
      <c r="W17" s="69">
        <f>IF(RES_hh_fec_in!W17=0,0,1000*11630*RES_hh_fec_in!W17/RES_hh_num_in!W17)</f>
        <v>2130.4954309617083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3298.9570473141066</v>
      </c>
      <c r="D18" s="72">
        <f>IF(RES_hh_fec_in!D18=0,0,1000*11630*RES_hh_fec_in!D18/RES_hh_num_in!D18)</f>
        <v>2205.8567082661875</v>
      </c>
      <c r="E18" s="72">
        <f>IF(RES_hh_fec_in!E18=0,0,1000*11630*RES_hh_fec_in!E18/RES_hh_num_in!E18)</f>
        <v>2058.9226470567969</v>
      </c>
      <c r="F18" s="72">
        <f>IF(RES_hh_fec_in!F18=0,0,1000*11630*RES_hh_fec_in!F18/RES_hh_num_in!F18)</f>
        <v>2163.2116681072603</v>
      </c>
      <c r="G18" s="72">
        <f>IF(RES_hh_fec_in!G18=0,0,1000*11630*RES_hh_fec_in!G18/RES_hh_num_in!G18)</f>
        <v>2594.0874765124081</v>
      </c>
      <c r="H18" s="72">
        <f>IF(RES_hh_fec_in!H18=0,0,1000*11630*RES_hh_fec_in!H18/RES_hh_num_in!H18)</f>
        <v>2317.9756046540151</v>
      </c>
      <c r="I18" s="72">
        <f>IF(RES_hh_fec_in!I18=0,0,1000*11630*RES_hh_fec_in!I18/RES_hh_num_in!I18)</f>
        <v>2428.0104586835851</v>
      </c>
      <c r="J18" s="72">
        <f>IF(RES_hh_fec_in!J18=0,0,1000*11630*RES_hh_fec_in!J18/RES_hh_num_in!J18)</f>
        <v>2477.0129650126692</v>
      </c>
      <c r="K18" s="72">
        <f>IF(RES_hh_fec_in!K18=0,0,1000*11630*RES_hh_fec_in!K18/RES_hh_num_in!K18)</f>
        <v>2390.1089810661583</v>
      </c>
      <c r="L18" s="72">
        <f>IF(RES_hh_fec_in!L18=0,0,1000*11630*RES_hh_fec_in!L18/RES_hh_num_in!L18)</f>
        <v>3345.4337904499289</v>
      </c>
      <c r="M18" s="72">
        <f>IF(RES_hh_fec_in!M18=0,0,1000*11630*RES_hh_fec_in!M18/RES_hh_num_in!M18)</f>
        <v>2677.6552402306088</v>
      </c>
      <c r="N18" s="72">
        <f>IF(RES_hh_fec_in!N18=0,0,1000*11630*RES_hh_fec_in!N18/RES_hh_num_in!N18)</f>
        <v>2176.5939415880052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2456.5836156148575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2201.9463211641264</v>
      </c>
      <c r="V18" s="72">
        <f>IF(RES_hh_fec_in!V18=0,0,1000*11630*RES_hh_fec_in!V18/RES_hh_num_in!V18)</f>
        <v>1444.9071705950428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2290.6776058396076</v>
      </c>
      <c r="D19" s="72">
        <f>IF(RES_hh_fec_in!D19=0,0,1000*11630*RES_hh_fec_in!D19/RES_hh_num_in!D19)</f>
        <v>2296.0022814592958</v>
      </c>
      <c r="E19" s="72">
        <f>IF(RES_hh_fec_in!E19=0,0,1000*11630*RES_hh_fec_in!E19/RES_hh_num_in!E19)</f>
        <v>2427.9616512993093</v>
      </c>
      <c r="F19" s="72">
        <f>IF(RES_hh_fec_in!F19=0,0,1000*11630*RES_hh_fec_in!F19/RES_hh_num_in!F19)</f>
        <v>2413.9216392994681</v>
      </c>
      <c r="G19" s="72">
        <f>IF(RES_hh_fec_in!G19=0,0,1000*11630*RES_hh_fec_in!G19/RES_hh_num_in!G19)</f>
        <v>2606.4480759400885</v>
      </c>
      <c r="H19" s="72">
        <f>IF(RES_hh_fec_in!H19=0,0,1000*11630*RES_hh_fec_in!H19/RES_hh_num_in!H19)</f>
        <v>2760.0166360125927</v>
      </c>
      <c r="I19" s="72">
        <f>IF(RES_hh_fec_in!I19=0,0,1000*11630*RES_hh_fec_in!I19/RES_hh_num_in!I19)</f>
        <v>2596.1486037723721</v>
      </c>
      <c r="J19" s="72">
        <f>IF(RES_hh_fec_in!J19=0,0,1000*11630*RES_hh_fec_in!J19/RES_hh_num_in!J19)</f>
        <v>2837.2086191431367</v>
      </c>
      <c r="K19" s="72">
        <f>IF(RES_hh_fec_in!K19=0,0,1000*11630*RES_hh_fec_in!K19/RES_hh_num_in!K19)</f>
        <v>2756.0548911852411</v>
      </c>
      <c r="L19" s="72">
        <f>IF(RES_hh_fec_in!L19=0,0,1000*11630*RES_hh_fec_in!L19/RES_hh_num_in!L19)</f>
        <v>2174.3442815271542</v>
      </c>
      <c r="M19" s="72">
        <f>IF(RES_hh_fec_in!M19=0,0,1000*11630*RES_hh_fec_in!M19/RES_hh_num_in!M19)</f>
        <v>2668.5879910118242</v>
      </c>
      <c r="N19" s="72">
        <f>IF(RES_hh_fec_in!N19=0,0,1000*11630*RES_hh_fec_in!N19/RES_hh_num_in!N19)</f>
        <v>2623.4620812206854</v>
      </c>
      <c r="O19" s="72">
        <f>IF(RES_hh_fec_in!O19=0,0,1000*11630*RES_hh_fec_in!O19/RES_hh_num_in!O19)</f>
        <v>2472.2927226655911</v>
      </c>
      <c r="P19" s="72">
        <f>IF(RES_hh_fec_in!P19=0,0,1000*11630*RES_hh_fec_in!P19/RES_hh_num_in!P19)</f>
        <v>2545.4700401839268</v>
      </c>
      <c r="Q19" s="72">
        <f>IF(RES_hh_fec_in!Q19=0,0,1000*11630*RES_hh_fec_in!Q19/RES_hh_num_in!Q19)</f>
        <v>1981.2611256688558</v>
      </c>
      <c r="R19" s="72">
        <f>IF(RES_hh_fec_in!R19=0,0,1000*11630*RES_hh_fec_in!R19/RES_hh_num_in!R19)</f>
        <v>2028.7638905269825</v>
      </c>
      <c r="S19" s="72">
        <f>IF(RES_hh_fec_in!S19=0,0,1000*11630*RES_hh_fec_in!S19/RES_hh_num_in!S19)</f>
        <v>2137.8197239082378</v>
      </c>
      <c r="T19" s="72">
        <f>IF(RES_hh_fec_in!T19=0,0,1000*11630*RES_hh_fec_in!T19/RES_hh_num_in!T19)</f>
        <v>1928.5775271977311</v>
      </c>
      <c r="U19" s="72">
        <f>IF(RES_hh_fec_in!U19=0,0,1000*11630*RES_hh_fec_in!U19/RES_hh_num_in!U19)</f>
        <v>1804.5580890660272</v>
      </c>
      <c r="V19" s="72">
        <f>IF(RES_hh_fec_in!V19=0,0,1000*11630*RES_hh_fec_in!V19/RES_hh_num_in!V19)</f>
        <v>1961.8897339125765</v>
      </c>
      <c r="W19" s="72">
        <f>IF(RES_hh_fec_in!W19=0,0,1000*11630*RES_hh_fec_in!W19/RES_hh_num_in!W19)</f>
        <v>2066.2013860213683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2757.3668922574543</v>
      </c>
      <c r="D20" s="72">
        <f>IF(RES_hh_fec_in!D20=0,0,1000*11630*RES_hh_fec_in!D20/RES_hh_num_in!D20)</f>
        <v>2914.4539524227062</v>
      </c>
      <c r="E20" s="72">
        <f>IF(RES_hh_fec_in!E20=0,0,1000*11630*RES_hh_fec_in!E20/RES_hh_num_in!E20)</f>
        <v>2495.2825491942517</v>
      </c>
      <c r="F20" s="72">
        <f>IF(RES_hh_fec_in!F20=0,0,1000*11630*RES_hh_fec_in!F20/RES_hh_num_in!F20)</f>
        <v>2342.0773168804317</v>
      </c>
      <c r="G20" s="72">
        <f>IF(RES_hh_fec_in!G20=0,0,1000*11630*RES_hh_fec_in!G20/RES_hh_num_in!G20)</f>
        <v>2884.3748655176355</v>
      </c>
      <c r="H20" s="72">
        <f>IF(RES_hh_fec_in!H20=0,0,1000*11630*RES_hh_fec_in!H20/RES_hh_num_in!H20)</f>
        <v>3016.2670525441818</v>
      </c>
      <c r="I20" s="72">
        <f>IF(RES_hh_fec_in!I20=0,0,1000*11630*RES_hh_fec_in!I20/RES_hh_num_in!I20)</f>
        <v>2466.2359906882343</v>
      </c>
      <c r="J20" s="72">
        <f>IF(RES_hh_fec_in!J20=0,0,1000*11630*RES_hh_fec_in!J20/RES_hh_num_in!J20)</f>
        <v>2069.7497191417924</v>
      </c>
      <c r="K20" s="72">
        <f>IF(RES_hh_fec_in!K20=0,0,1000*11630*RES_hh_fec_in!K20/RES_hh_num_in!K20)</f>
        <v>3378.1021043721962</v>
      </c>
      <c r="L20" s="72">
        <f>IF(RES_hh_fec_in!L20=0,0,1000*11630*RES_hh_fec_in!L20/RES_hh_num_in!L20)</f>
        <v>3574.3871360688104</v>
      </c>
      <c r="M20" s="72">
        <f>IF(RES_hh_fec_in!M20=0,0,1000*11630*RES_hh_fec_in!M20/RES_hh_num_in!M20)</f>
        <v>3118.4222721154479</v>
      </c>
      <c r="N20" s="72">
        <f>IF(RES_hh_fec_in!N20=0,0,1000*11630*RES_hh_fec_in!N20/RES_hh_num_in!N20)</f>
        <v>2901.5300196134863</v>
      </c>
      <c r="O20" s="72">
        <f>IF(RES_hh_fec_in!O20=0,0,1000*11630*RES_hh_fec_in!O20/RES_hh_num_in!O20)</f>
        <v>2756.3130436428114</v>
      </c>
      <c r="P20" s="72">
        <f>IF(RES_hh_fec_in!P20=0,0,1000*11630*RES_hh_fec_in!P20/RES_hh_num_in!P20)</f>
        <v>2426.3214018332078</v>
      </c>
      <c r="Q20" s="72">
        <f>IF(RES_hh_fec_in!Q20=0,0,1000*11630*RES_hh_fec_in!Q20/RES_hh_num_in!Q20)</f>
        <v>2308.0144600098943</v>
      </c>
      <c r="R20" s="72">
        <f>IF(RES_hh_fec_in!R20=0,0,1000*11630*RES_hh_fec_in!R20/RES_hh_num_in!R20)</f>
        <v>2333.5348460649107</v>
      </c>
      <c r="S20" s="72">
        <f>IF(RES_hh_fec_in!S20=0,0,1000*11630*RES_hh_fec_in!S20/RES_hh_num_in!S20)</f>
        <v>2149.9133208326607</v>
      </c>
      <c r="T20" s="72">
        <f>IF(RES_hh_fec_in!T20=0,0,1000*11630*RES_hh_fec_in!T20/RES_hh_num_in!T20)</f>
        <v>2175.1298909651869</v>
      </c>
      <c r="U20" s="72">
        <f>IF(RES_hh_fec_in!U20=0,0,1000*11630*RES_hh_fec_in!U20/RES_hh_num_in!U20)</f>
        <v>2108.6581462176723</v>
      </c>
      <c r="V20" s="72">
        <f>IF(RES_hh_fec_in!V20=0,0,1000*11630*RES_hh_fec_in!V20/RES_hh_num_in!V20)</f>
        <v>2214.4311029989458</v>
      </c>
      <c r="W20" s="72">
        <f>IF(RES_hh_fec_in!W20=0,0,1000*11630*RES_hh_fec_in!W20/RES_hh_num_in!W20)</f>
        <v>2147.3481600631444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2409.2976533978008</v>
      </c>
      <c r="D21" s="72">
        <f>IF(RES_hh_fec_in!D21=0,0,1000*11630*RES_hh_fec_in!D21/RES_hh_num_in!D21)</f>
        <v>2457.2061393272693</v>
      </c>
      <c r="E21" s="72">
        <f>IF(RES_hh_fec_in!E21=0,0,1000*11630*RES_hh_fec_in!E21/RES_hh_num_in!E21)</f>
        <v>2445.8498288537676</v>
      </c>
      <c r="F21" s="72">
        <f>IF(RES_hh_fec_in!F21=0,0,1000*11630*RES_hh_fec_in!F21/RES_hh_num_in!F21)</f>
        <v>2389.2750917195854</v>
      </c>
      <c r="G21" s="72">
        <f>IF(RES_hh_fec_in!G21=0,0,1000*11630*RES_hh_fec_in!G21/RES_hh_num_in!G21)</f>
        <v>2464.6086072726657</v>
      </c>
      <c r="H21" s="72">
        <f>IF(RES_hh_fec_in!H21=0,0,1000*11630*RES_hh_fec_in!H21/RES_hh_num_in!H21)</f>
        <v>2480.045647632433</v>
      </c>
      <c r="I21" s="72">
        <f>IF(RES_hh_fec_in!I21=0,0,1000*11630*RES_hh_fec_in!I21/RES_hh_num_in!I21)</f>
        <v>2573.4172238427204</v>
      </c>
      <c r="J21" s="72">
        <f>IF(RES_hh_fec_in!J21=0,0,1000*11630*RES_hh_fec_in!J21/RES_hh_num_in!J21)</f>
        <v>2773.7997817710866</v>
      </c>
      <c r="K21" s="72">
        <f>IF(RES_hh_fec_in!K21=0,0,1000*11630*RES_hh_fec_in!K21/RES_hh_num_in!K21)</f>
        <v>2344.3932572536428</v>
      </c>
      <c r="L21" s="72">
        <f>IF(RES_hh_fec_in!L21=0,0,1000*11630*RES_hh_fec_in!L21/RES_hh_num_in!L21)</f>
        <v>2870.3310039229459</v>
      </c>
      <c r="M21" s="72">
        <f>IF(RES_hh_fec_in!M21=0,0,1000*11630*RES_hh_fec_in!M21/RES_hh_num_in!M21)</f>
        <v>2609.3551610726813</v>
      </c>
      <c r="N21" s="72">
        <f>IF(RES_hh_fec_in!N21=0,0,1000*11630*RES_hh_fec_in!N21/RES_hh_num_in!N21)</f>
        <v>2540.9762408297311</v>
      </c>
      <c r="O21" s="72">
        <f>IF(RES_hh_fec_in!O21=0,0,1000*11630*RES_hh_fec_in!O21/RES_hh_num_in!O21)</f>
        <v>2406.7646155107573</v>
      </c>
      <c r="P21" s="72">
        <f>IF(RES_hh_fec_in!P21=0,0,1000*11630*RES_hh_fec_in!P21/RES_hh_num_in!P21)</f>
        <v>2171.6154912971951</v>
      </c>
      <c r="Q21" s="72">
        <f>IF(RES_hh_fec_in!Q21=0,0,1000*11630*RES_hh_fec_in!Q21/RES_hh_num_in!Q21)</f>
        <v>2116.3062089131104</v>
      </c>
      <c r="R21" s="72">
        <f>IF(RES_hh_fec_in!R21=0,0,1000*11630*RES_hh_fec_in!R21/RES_hh_num_in!R21)</f>
        <v>2209.7796212027206</v>
      </c>
      <c r="S21" s="72">
        <f>IF(RES_hh_fec_in!S21=0,0,1000*11630*RES_hh_fec_in!S21/RES_hh_num_in!S21)</f>
        <v>2040.3432900508667</v>
      </c>
      <c r="T21" s="72">
        <f>IF(RES_hh_fec_in!T21=0,0,1000*11630*RES_hh_fec_in!T21/RES_hh_num_in!T21)</f>
        <v>2116.0720803995514</v>
      </c>
      <c r="U21" s="72">
        <f>IF(RES_hh_fec_in!U21=0,0,1000*11630*RES_hh_fec_in!U21/RES_hh_num_in!U21)</f>
        <v>1942.5232838347963</v>
      </c>
      <c r="V21" s="72">
        <f>IF(RES_hh_fec_in!V21=0,0,1000*11630*RES_hh_fec_in!V21/RES_hh_num_in!V21)</f>
        <v>2030.1854648964857</v>
      </c>
      <c r="W21" s="72">
        <f>IF(RES_hh_fec_in!W21=0,0,1000*11630*RES_hh_fec_in!W21/RES_hh_num_in!W21)</f>
        <v>2144.9907324565165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2399.8908376256231</v>
      </c>
      <c r="D22" s="72">
        <f>IF(RES_hh_fec_in!D22=0,0,1000*11630*RES_hh_fec_in!D22/RES_hh_num_in!D22)</f>
        <v>2338.0948999402526</v>
      </c>
      <c r="E22" s="72">
        <f>IF(RES_hh_fec_in!E22=0,0,1000*11630*RES_hh_fec_in!E22/RES_hh_num_in!E22)</f>
        <v>2299.5429408484124</v>
      </c>
      <c r="F22" s="72">
        <f>IF(RES_hh_fec_in!F22=0,0,1000*11630*RES_hh_fec_in!F22/RES_hh_num_in!F22)</f>
        <v>2253.1312550400385</v>
      </c>
      <c r="G22" s="72">
        <f>IF(RES_hh_fec_in!G22=0,0,1000*11630*RES_hh_fec_in!G22/RES_hh_num_in!G22)</f>
        <v>2351.3898009379832</v>
      </c>
      <c r="H22" s="72">
        <f>IF(RES_hh_fec_in!H22=0,0,1000*11630*RES_hh_fec_in!H22/RES_hh_num_in!H22)</f>
        <v>2256.2885308893269</v>
      </c>
      <c r="I22" s="72">
        <f>IF(RES_hh_fec_in!I22=0,0,1000*11630*RES_hh_fec_in!I22/RES_hh_num_in!I22)</f>
        <v>2196.4620168473698</v>
      </c>
      <c r="J22" s="72">
        <f>IF(RES_hh_fec_in!J22=0,0,1000*11630*RES_hh_fec_in!J22/RES_hh_num_in!J22)</f>
        <v>2071.6945268315126</v>
      </c>
      <c r="K22" s="72">
        <f>IF(RES_hh_fec_in!K22=0,0,1000*11630*RES_hh_fec_in!K22/RES_hh_num_in!K22)</f>
        <v>2362.7750481861772</v>
      </c>
      <c r="L22" s="72">
        <f>IF(RES_hh_fec_in!L22=0,0,1000*11630*RES_hh_fec_in!L22/RES_hh_num_in!L22)</f>
        <v>2269.5922818783106</v>
      </c>
      <c r="M22" s="72">
        <f>IF(RES_hh_fec_in!M22=0,0,1000*11630*RES_hh_fec_in!M22/RES_hh_num_in!M22)</f>
        <v>2347.8096979025495</v>
      </c>
      <c r="N22" s="72">
        <f>IF(RES_hh_fec_in!N22=0,0,1000*11630*RES_hh_fec_in!N22/RES_hh_num_in!N22)</f>
        <v>2552.3782728204292</v>
      </c>
      <c r="O22" s="72">
        <f>IF(RES_hh_fec_in!O22=0,0,1000*11630*RES_hh_fec_in!O22/RES_hh_num_in!O22)</f>
        <v>2275.7672938546007</v>
      </c>
      <c r="P22" s="72">
        <f>IF(RES_hh_fec_in!P22=0,0,1000*11630*RES_hh_fec_in!P22/RES_hh_num_in!P22)</f>
        <v>2297.6827070058753</v>
      </c>
      <c r="Q22" s="72">
        <f>IF(RES_hh_fec_in!Q22=0,0,1000*11630*RES_hh_fec_in!Q22/RES_hh_num_in!Q22)</f>
        <v>1919.8089820934022</v>
      </c>
      <c r="R22" s="72">
        <f>IF(RES_hh_fec_in!R22=0,0,1000*11630*RES_hh_fec_in!R22/RES_hh_num_in!R22)</f>
        <v>1912.8424646450308</v>
      </c>
      <c r="S22" s="72">
        <f>IF(RES_hh_fec_in!S22=0,0,1000*11630*RES_hh_fec_in!S22/RES_hh_num_in!S22)</f>
        <v>2117.1772507072924</v>
      </c>
      <c r="T22" s="72">
        <f>IF(RES_hh_fec_in!T22=0,0,1000*11630*RES_hh_fec_in!T22/RES_hh_num_in!T22)</f>
        <v>2171.569561239749</v>
      </c>
      <c r="U22" s="72">
        <f>IF(RES_hh_fec_in!U22=0,0,1000*11630*RES_hh_fec_in!U22/RES_hh_num_in!U22)</f>
        <v>2068.4000227186675</v>
      </c>
      <c r="V22" s="72">
        <f>IF(RES_hh_fec_in!V22=0,0,1000*11630*RES_hh_fec_in!V22/RES_hh_num_in!V22)</f>
        <v>1954.4055975723334</v>
      </c>
      <c r="W22" s="72">
        <f>IF(RES_hh_fec_in!W22=0,0,1000*11630*RES_hh_fec_in!W22/RES_hh_num_in!W22)</f>
        <v>2098.413590223417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1729.7213407371005</v>
      </c>
      <c r="D24" s="72">
        <f>IF(RES_hh_fec_in!D24=0,0,1000*11630*RES_hh_fec_in!D24/RES_hh_num_in!D24)</f>
        <v>1787.8946966798312</v>
      </c>
      <c r="E24" s="72">
        <f>IF(RES_hh_fec_in!E24=0,0,1000*11630*RES_hh_fec_in!E24/RES_hh_num_in!E24)</f>
        <v>1806.1113462363182</v>
      </c>
      <c r="F24" s="72">
        <f>IF(RES_hh_fec_in!F24=0,0,1000*11630*RES_hh_fec_in!F24/RES_hh_num_in!F24)</f>
        <v>1660.255304975012</v>
      </c>
      <c r="G24" s="72">
        <f>IF(RES_hh_fec_in!G24=0,0,1000*11630*RES_hh_fec_in!G24/RES_hh_num_in!G24)</f>
        <v>1773.062276398668</v>
      </c>
      <c r="H24" s="72">
        <f>IF(RES_hh_fec_in!H24=0,0,1000*11630*RES_hh_fec_in!H24/RES_hh_num_in!H24)</f>
        <v>1871.0603155771553</v>
      </c>
      <c r="I24" s="72">
        <f>IF(RES_hh_fec_in!I24=0,0,1000*11630*RES_hh_fec_in!I24/RES_hh_num_in!I24)</f>
        <v>1915.2566498286769</v>
      </c>
      <c r="J24" s="72">
        <f>IF(RES_hh_fec_in!J24=0,0,1000*11630*RES_hh_fec_in!J24/RES_hh_num_in!J24)</f>
        <v>2009.5511154556425</v>
      </c>
      <c r="K24" s="72">
        <f>IF(RES_hh_fec_in!K24=0,0,1000*11630*RES_hh_fec_in!K24/RES_hh_num_in!K24)</f>
        <v>1843.6730733011545</v>
      </c>
      <c r="L24" s="72">
        <f>IF(RES_hh_fec_in!L24=0,0,1000*11630*RES_hh_fec_in!L24/RES_hh_num_in!L24)</f>
        <v>2171.6699431300112</v>
      </c>
      <c r="M24" s="72">
        <f>IF(RES_hh_fec_in!M24=0,0,1000*11630*RES_hh_fec_in!M24/RES_hh_num_in!M24)</f>
        <v>1995.760276026665</v>
      </c>
      <c r="N24" s="72">
        <f>IF(RES_hh_fec_in!N24=0,0,1000*11630*RES_hh_fec_in!N24/RES_hh_num_in!N24)</f>
        <v>2069.8336146370666</v>
      </c>
      <c r="O24" s="72">
        <f>IF(RES_hh_fec_in!O24=0,0,1000*11630*RES_hh_fec_in!O24/RES_hh_num_in!O24)</f>
        <v>2032.6669493513568</v>
      </c>
      <c r="P24" s="72">
        <f>IF(RES_hh_fec_in!P24=0,0,1000*11630*RES_hh_fec_in!P24/RES_hh_num_in!P24)</f>
        <v>1804.2260063839342</v>
      </c>
      <c r="Q24" s="72">
        <f>IF(RES_hh_fec_in!Q24=0,0,1000*11630*RES_hh_fec_in!Q24/RES_hh_num_in!Q24)</f>
        <v>1876.3147314633547</v>
      </c>
      <c r="R24" s="72">
        <f>IF(RES_hh_fec_in!R24=0,0,1000*11630*RES_hh_fec_in!R24/RES_hh_num_in!R24)</f>
        <v>2061.6767696632787</v>
      </c>
      <c r="S24" s="72">
        <f>IF(RES_hh_fec_in!S24=0,0,1000*11630*RES_hh_fec_in!S24/RES_hh_num_in!S24)</f>
        <v>1831.5995014362502</v>
      </c>
      <c r="T24" s="72">
        <f>IF(RES_hh_fec_in!T24=0,0,1000*11630*RES_hh_fec_in!T24/RES_hh_num_in!T24)</f>
        <v>1814.9168531189787</v>
      </c>
      <c r="U24" s="72">
        <f>IF(RES_hh_fec_in!U24=0,0,1000*11630*RES_hh_fec_in!U24/RES_hh_num_in!U24)</f>
        <v>1747.0461110286853</v>
      </c>
      <c r="V24" s="72">
        <f>IF(RES_hh_fec_in!V24=0,0,1000*11630*RES_hh_fec_in!V24/RES_hh_num_in!V24)</f>
        <v>1803.2043423738264</v>
      </c>
      <c r="W24" s="72">
        <f>IF(RES_hh_fec_in!W24=0,0,1000*11630*RES_hh_fec_in!W24/RES_hh_num_in!W24)</f>
        <v>2043.1102547076766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2096.5509347594539</v>
      </c>
      <c r="D25" s="74">
        <f>IF(RES_hh_fec_in!D25=0,0,1000*11630*RES_hh_fec_in!D25/RES_hh_num_in!D25)</f>
        <v>2163.9653057368714</v>
      </c>
      <c r="E25" s="74">
        <f>IF(RES_hh_fec_in!E25=0,0,1000*11630*RES_hh_fec_in!E25/RES_hh_num_in!E25)</f>
        <v>2337.2657006099143</v>
      </c>
      <c r="F25" s="74">
        <f>IF(RES_hh_fec_in!F25=0,0,1000*11630*RES_hh_fec_in!F25/RES_hh_num_in!F25)</f>
        <v>2068.9696472101341</v>
      </c>
      <c r="G25" s="74">
        <f>IF(RES_hh_fec_in!G25=0,0,1000*11630*RES_hh_fec_in!G25/RES_hh_num_in!G25)</f>
        <v>2132.527869578113</v>
      </c>
      <c r="H25" s="74">
        <f>IF(RES_hh_fec_in!H25=0,0,1000*11630*RES_hh_fec_in!H25/RES_hh_num_in!H25)</f>
        <v>2406.7182854422376</v>
      </c>
      <c r="I25" s="74">
        <f>IF(RES_hh_fec_in!I25=0,0,1000*11630*RES_hh_fec_in!I25/RES_hh_num_in!I25)</f>
        <v>2419.3768543480264</v>
      </c>
      <c r="J25" s="74">
        <f>IF(RES_hh_fec_in!J25=0,0,1000*11630*RES_hh_fec_in!J25/RES_hh_num_in!J25)</f>
        <v>3309.4237289233697</v>
      </c>
      <c r="K25" s="74">
        <f>IF(RES_hh_fec_in!K25=0,0,1000*11630*RES_hh_fec_in!K25/RES_hh_num_in!K25)</f>
        <v>2886.6345569305226</v>
      </c>
      <c r="L25" s="74">
        <f>IF(RES_hh_fec_in!L25=0,0,1000*11630*RES_hh_fec_in!L25/RES_hh_num_in!L25)</f>
        <v>2747.0728694080635</v>
      </c>
      <c r="M25" s="74">
        <f>IF(RES_hh_fec_in!M25=0,0,1000*11630*RES_hh_fec_in!M25/RES_hh_num_in!M25)</f>
        <v>2299.0080494846684</v>
      </c>
      <c r="N25" s="74">
        <f>IF(RES_hh_fec_in!N25=0,0,1000*11630*RES_hh_fec_in!N25/RES_hh_num_in!N25)</f>
        <v>2352.5374617328712</v>
      </c>
      <c r="O25" s="74">
        <f>IF(RES_hh_fec_in!O25=0,0,1000*11630*RES_hh_fec_in!O25/RES_hh_num_in!O25)</f>
        <v>2579.9660536043648</v>
      </c>
      <c r="P25" s="74">
        <f>IF(RES_hh_fec_in!P25=0,0,1000*11630*RES_hh_fec_in!P25/RES_hh_num_in!P25)</f>
        <v>2179.4839303652916</v>
      </c>
      <c r="Q25" s="74">
        <f>IF(RES_hh_fec_in!Q25=0,0,1000*11630*RES_hh_fec_in!Q25/RES_hh_num_in!Q25)</f>
        <v>2608.4891348306296</v>
      </c>
      <c r="R25" s="74">
        <f>IF(RES_hh_fec_in!R25=0,0,1000*11630*RES_hh_fec_in!R25/RES_hh_num_in!R25)</f>
        <v>2828.3395842079026</v>
      </c>
      <c r="S25" s="74">
        <f>IF(RES_hh_fec_in!S25=0,0,1000*11630*RES_hh_fec_in!S25/RES_hh_num_in!S25)</f>
        <v>2046.2238562685184</v>
      </c>
      <c r="T25" s="74">
        <f>IF(RES_hh_fec_in!T25=0,0,1000*11630*RES_hh_fec_in!T25/RES_hh_num_in!T25)</f>
        <v>2149.9671443218672</v>
      </c>
      <c r="U25" s="74">
        <f>IF(RES_hh_fec_in!U25=0,0,1000*11630*RES_hh_fec_in!U25/RES_hh_num_in!U25)</f>
        <v>2002.9425142350501</v>
      </c>
      <c r="V25" s="74">
        <f>IF(RES_hh_fec_in!V25=0,0,1000*11630*RES_hh_fec_in!V25/RES_hh_num_in!V25)</f>
        <v>2307.1463083008052</v>
      </c>
      <c r="W25" s="74">
        <f>IF(RES_hh_fec_in!W25=0,0,1000*11630*RES_hh_fec_in!W25/RES_hh_num_in!W25)</f>
        <v>2334.0944017698166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736.36909980004111</v>
      </c>
      <c r="D27" s="69">
        <f>IF(RES_hh_fec_in!D27=0,0,1000*11630*RES_hh_fec_in!D27/RES_hh_num_in!D27)</f>
        <v>808.81770751929321</v>
      </c>
      <c r="E27" s="69">
        <f>IF(RES_hh_fec_in!E27=0,0,1000*11630*RES_hh_fec_in!E27/RES_hh_num_in!E27)</f>
        <v>875.02647757484112</v>
      </c>
      <c r="F27" s="69">
        <f>IF(RES_hh_fec_in!F27=0,0,1000*11630*RES_hh_fec_in!F27/RES_hh_num_in!F27)</f>
        <v>929.67910046919769</v>
      </c>
      <c r="G27" s="69">
        <f>IF(RES_hh_fec_in!G27=0,0,1000*11630*RES_hh_fec_in!G27/RES_hh_num_in!G27)</f>
        <v>906.20183846424186</v>
      </c>
      <c r="H27" s="69">
        <f>IF(RES_hh_fec_in!H27=0,0,1000*11630*RES_hh_fec_in!H27/RES_hh_num_in!H27)</f>
        <v>924.65576678920866</v>
      </c>
      <c r="I27" s="69">
        <f>IF(RES_hh_fec_in!I27=0,0,1000*11630*RES_hh_fec_in!I27/RES_hh_num_in!I27)</f>
        <v>851.28000973675103</v>
      </c>
      <c r="J27" s="69">
        <f>IF(RES_hh_fec_in!J27=0,0,1000*11630*RES_hh_fec_in!J27/RES_hh_num_in!J27)</f>
        <v>926.12742390109827</v>
      </c>
      <c r="K27" s="69">
        <f>IF(RES_hh_fec_in!K27=0,0,1000*11630*RES_hh_fec_in!K27/RES_hh_num_in!K27)</f>
        <v>926.8867392925041</v>
      </c>
      <c r="L27" s="69">
        <f>IF(RES_hh_fec_in!L27=0,0,1000*11630*RES_hh_fec_in!L27/RES_hh_num_in!L27)</f>
        <v>951.66629215985358</v>
      </c>
      <c r="M27" s="69">
        <f>IF(RES_hh_fec_in!M27=0,0,1000*11630*RES_hh_fec_in!M27/RES_hh_num_in!M27)</f>
        <v>901.30798693435827</v>
      </c>
      <c r="N27" s="69">
        <f>IF(RES_hh_fec_in!N27=0,0,1000*11630*RES_hh_fec_in!N27/RES_hh_num_in!N27)</f>
        <v>929.9458782236951</v>
      </c>
      <c r="O27" s="69">
        <f>IF(RES_hh_fec_in!O27=0,0,1000*11630*RES_hh_fec_in!O27/RES_hh_num_in!O27)</f>
        <v>868.85941649139215</v>
      </c>
      <c r="P27" s="69">
        <f>IF(RES_hh_fec_in!P27=0,0,1000*11630*RES_hh_fec_in!P27/RES_hh_num_in!P27)</f>
        <v>846.72675195289241</v>
      </c>
      <c r="Q27" s="69">
        <f>IF(RES_hh_fec_in!Q27=0,0,1000*11630*RES_hh_fec_in!Q27/RES_hh_num_in!Q27)</f>
        <v>782.04361865774263</v>
      </c>
      <c r="R27" s="69">
        <f>IF(RES_hh_fec_in!R27=0,0,1000*11630*RES_hh_fec_in!R27/RES_hh_num_in!R27)</f>
        <v>802.14508788970397</v>
      </c>
      <c r="S27" s="69">
        <f>IF(RES_hh_fec_in!S27=0,0,1000*11630*RES_hh_fec_in!S27/RES_hh_num_in!S27)</f>
        <v>741.76681904419218</v>
      </c>
      <c r="T27" s="69">
        <f>IF(RES_hh_fec_in!T27=0,0,1000*11630*RES_hh_fec_in!T27/RES_hh_num_in!T27)</f>
        <v>787.06280590472466</v>
      </c>
      <c r="U27" s="69">
        <f>IF(RES_hh_fec_in!U27=0,0,1000*11630*RES_hh_fec_in!U27/RES_hh_num_in!U27)</f>
        <v>668.43250945928651</v>
      </c>
      <c r="V27" s="69">
        <f>IF(RES_hh_fec_in!V27=0,0,1000*11630*RES_hh_fec_in!V27/RES_hh_num_in!V27)</f>
        <v>739.6288503054019</v>
      </c>
      <c r="W27" s="69">
        <f>IF(RES_hh_fec_in!W27=0,0,1000*11630*RES_hh_fec_in!W27/RES_hh_num_in!W27)</f>
        <v>726.36272897337722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952.84346454194974</v>
      </c>
      <c r="K28" s="72">
        <f>IF(RES_hh_fec_in!K28=0,0,1000*11630*RES_hh_fec_in!K28/RES_hh_num_in!K28)</f>
        <v>987.4619737477243</v>
      </c>
      <c r="L28" s="72">
        <f>IF(RES_hh_fec_in!L28=0,0,1000*11630*RES_hh_fec_in!L28/RES_hh_num_in!L28)</f>
        <v>1596.2097006375932</v>
      </c>
      <c r="M28" s="72">
        <f>IF(RES_hh_fec_in!M28=0,0,1000*11630*RES_hh_fec_in!M28/RES_hh_num_in!M28)</f>
        <v>1456.1773865052644</v>
      </c>
      <c r="N28" s="72">
        <f>IF(RES_hh_fec_in!N28=0,0,1000*11630*RES_hh_fec_in!N28/RES_hh_num_in!N28)</f>
        <v>956.74032841589565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758.06022236405124</v>
      </c>
      <c r="D29" s="72">
        <f>IF(RES_hh_fec_in!D29=0,0,1000*11630*RES_hh_fec_in!D29/RES_hh_num_in!D29)</f>
        <v>819.61642330518146</v>
      </c>
      <c r="E29" s="72">
        <f>IF(RES_hh_fec_in!E29=0,0,1000*11630*RES_hh_fec_in!E29/RES_hh_num_in!E29)</f>
        <v>857.73379693943241</v>
      </c>
      <c r="F29" s="72">
        <f>IF(RES_hh_fec_in!F29=0,0,1000*11630*RES_hh_fec_in!F29/RES_hh_num_in!F29)</f>
        <v>924.03263769719126</v>
      </c>
      <c r="G29" s="72">
        <f>IF(RES_hh_fec_in!G29=0,0,1000*11630*RES_hh_fec_in!G29/RES_hh_num_in!G29)</f>
        <v>965.64246566057045</v>
      </c>
      <c r="H29" s="72">
        <f>IF(RES_hh_fec_in!H29=0,0,1000*11630*RES_hh_fec_in!H29/RES_hh_num_in!H29)</f>
        <v>1005.8603583197713</v>
      </c>
      <c r="I29" s="72">
        <f>IF(RES_hh_fec_in!I29=0,0,1000*11630*RES_hh_fec_in!I29/RES_hh_num_in!I29)</f>
        <v>924.42039676753961</v>
      </c>
      <c r="J29" s="72">
        <f>IF(RES_hh_fec_in!J29=0,0,1000*11630*RES_hh_fec_in!J29/RES_hh_num_in!J29)</f>
        <v>958.0535153552737</v>
      </c>
      <c r="K29" s="72">
        <f>IF(RES_hh_fec_in!K29=0,0,1000*11630*RES_hh_fec_in!K29/RES_hh_num_in!K29)</f>
        <v>891.83020101842544</v>
      </c>
      <c r="L29" s="72">
        <f>IF(RES_hh_fec_in!L29=0,0,1000*11630*RES_hh_fec_in!L29/RES_hh_num_in!L29)</f>
        <v>896.97235890052866</v>
      </c>
      <c r="M29" s="72">
        <f>IF(RES_hh_fec_in!M29=0,0,1000*11630*RES_hh_fec_in!M29/RES_hh_num_in!M29)</f>
        <v>933.07024064546692</v>
      </c>
      <c r="N29" s="72">
        <f>IF(RES_hh_fec_in!N29=0,0,1000*11630*RES_hh_fec_in!N29/RES_hh_num_in!N29)</f>
        <v>940.0790681648424</v>
      </c>
      <c r="O29" s="72">
        <f>IF(RES_hh_fec_in!O29=0,0,1000*11630*RES_hh_fec_in!O29/RES_hh_num_in!O29)</f>
        <v>918.76068496885193</v>
      </c>
      <c r="P29" s="72">
        <f>IF(RES_hh_fec_in!P29=0,0,1000*11630*RES_hh_fec_in!P29/RES_hh_num_in!P29)</f>
        <v>996.64343005411274</v>
      </c>
      <c r="Q29" s="72">
        <f>IF(RES_hh_fec_in!Q29=0,0,1000*11630*RES_hh_fec_in!Q29/RES_hh_num_in!Q29)</f>
        <v>798.40823738261554</v>
      </c>
      <c r="R29" s="72">
        <f>IF(RES_hh_fec_in!R29=0,0,1000*11630*RES_hh_fec_in!R29/RES_hh_num_in!R29)</f>
        <v>828.26997737376541</v>
      </c>
      <c r="S29" s="72">
        <f>IF(RES_hh_fec_in!S29=0,0,1000*11630*RES_hh_fec_in!S29/RES_hh_num_in!S29)</f>
        <v>940.5641763632259</v>
      </c>
      <c r="T29" s="72">
        <f>IF(RES_hh_fec_in!T29=0,0,1000*11630*RES_hh_fec_in!T29/RES_hh_num_in!T29)</f>
        <v>793.85959487169816</v>
      </c>
      <c r="U29" s="72">
        <f>IF(RES_hh_fec_in!U29=0,0,1000*11630*RES_hh_fec_in!U29/RES_hh_num_in!U29)</f>
        <v>739.82737603519331</v>
      </c>
      <c r="V29" s="72">
        <f>IF(RES_hh_fec_in!V29=0,0,1000*11630*RES_hh_fec_in!V29/RES_hh_num_in!V29)</f>
        <v>772.7584263263218</v>
      </c>
      <c r="W29" s="72">
        <f>IF(RES_hh_fec_in!W29=0,0,1000*11630*RES_hh_fec_in!W29/RES_hh_num_in!W29)</f>
        <v>799.88242746233232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748.69542104513482</v>
      </c>
      <c r="D30" s="72">
        <f>IF(RES_hh_fec_in!D30=0,0,1000*11630*RES_hh_fec_in!D30/RES_hh_num_in!D30)</f>
        <v>839.57370016731738</v>
      </c>
      <c r="E30" s="72">
        <f>IF(RES_hh_fec_in!E30=0,0,1000*11630*RES_hh_fec_in!E30/RES_hh_num_in!E30)</f>
        <v>881.12172941577626</v>
      </c>
      <c r="F30" s="72">
        <f>IF(RES_hh_fec_in!F30=0,0,1000*11630*RES_hh_fec_in!F30/RES_hh_num_in!F30)</f>
        <v>956.86909797780368</v>
      </c>
      <c r="G30" s="72">
        <f>IF(RES_hh_fec_in!G30=0,0,1000*11630*RES_hh_fec_in!G30/RES_hh_num_in!G30)</f>
        <v>949.34708620273864</v>
      </c>
      <c r="H30" s="72">
        <f>IF(RES_hh_fec_in!H30=0,0,1000*11630*RES_hh_fec_in!H30/RES_hh_num_in!H30)</f>
        <v>973.20054787466506</v>
      </c>
      <c r="I30" s="72">
        <f>IF(RES_hh_fec_in!I30=0,0,1000*11630*RES_hh_fec_in!I30/RES_hh_num_in!I30)</f>
        <v>960.23023807369236</v>
      </c>
      <c r="J30" s="72">
        <f>IF(RES_hh_fec_in!J30=0,0,1000*11630*RES_hh_fec_in!J30/RES_hh_num_in!J30)</f>
        <v>1015.2135284252554</v>
      </c>
      <c r="K30" s="72">
        <f>IF(RES_hh_fec_in!K30=0,0,1000*11630*RES_hh_fec_in!K30/RES_hh_num_in!K30)</f>
        <v>853.20267686612078</v>
      </c>
      <c r="L30" s="72">
        <f>IF(RES_hh_fec_in!L30=0,0,1000*11630*RES_hh_fec_in!L30/RES_hh_num_in!L30)</f>
        <v>1132.627679974504</v>
      </c>
      <c r="M30" s="72">
        <f>IF(RES_hh_fec_in!M30=0,0,1000*11630*RES_hh_fec_in!M30/RES_hh_num_in!M30)</f>
        <v>951.14485243576223</v>
      </c>
      <c r="N30" s="72">
        <f>IF(RES_hh_fec_in!N30=0,0,1000*11630*RES_hh_fec_in!N30/RES_hh_num_in!N30)</f>
        <v>932.73957280241814</v>
      </c>
      <c r="O30" s="72">
        <f>IF(RES_hh_fec_in!O30=0,0,1000*11630*RES_hh_fec_in!O30/RES_hh_num_in!O30)</f>
        <v>917.05625418916611</v>
      </c>
      <c r="P30" s="72">
        <f>IF(RES_hh_fec_in!P30=0,0,1000*11630*RES_hh_fec_in!P30/RES_hh_num_in!P30)</f>
        <v>909.95272605003197</v>
      </c>
      <c r="Q30" s="72">
        <f>IF(RES_hh_fec_in!Q30=0,0,1000*11630*RES_hh_fec_in!Q30/RES_hh_num_in!Q30)</f>
        <v>839.71899857881544</v>
      </c>
      <c r="R30" s="72">
        <f>IF(RES_hh_fec_in!R30=0,0,1000*11630*RES_hh_fec_in!R30/RES_hh_num_in!R30)</f>
        <v>856.91395486299427</v>
      </c>
      <c r="S30" s="72">
        <f>IF(RES_hh_fec_in!S30=0,0,1000*11630*RES_hh_fec_in!S30/RES_hh_num_in!S30)</f>
        <v>812.35361963876176</v>
      </c>
      <c r="T30" s="72">
        <f>IF(RES_hh_fec_in!T30=0,0,1000*11630*RES_hh_fec_in!T30/RES_hh_num_in!T30)</f>
        <v>819.96313794965761</v>
      </c>
      <c r="U30" s="72">
        <f>IF(RES_hh_fec_in!U30=0,0,1000*11630*RES_hh_fec_in!U30/RES_hh_num_in!U30)</f>
        <v>732.47997214632187</v>
      </c>
      <c r="V30" s="72">
        <f>IF(RES_hh_fec_in!V30=0,0,1000*11630*RES_hh_fec_in!V30/RES_hh_num_in!V30)</f>
        <v>785.91230594166063</v>
      </c>
      <c r="W30" s="72">
        <f>IF(RES_hh_fec_in!W30=0,0,1000*11630*RES_hh_fec_in!W30/RES_hh_num_in!W30)</f>
        <v>785.4302140853606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777.51991225527513</v>
      </c>
      <c r="D31" s="72">
        <f>IF(RES_hh_fec_in!D31=0,0,1000*11630*RES_hh_fec_in!D31/RES_hh_num_in!D31)</f>
        <v>847.17349858507657</v>
      </c>
      <c r="E31" s="72">
        <f>IF(RES_hh_fec_in!E31=0,0,1000*11630*RES_hh_fec_in!E31/RES_hh_num_in!E31)</f>
        <v>927.03175727123312</v>
      </c>
      <c r="F31" s="72">
        <f>IF(RES_hh_fec_in!F31=0,0,1000*11630*RES_hh_fec_in!F31/RES_hh_num_in!F31)</f>
        <v>1013.4095380625733</v>
      </c>
      <c r="G31" s="72">
        <f>IF(RES_hh_fec_in!G31=0,0,1000*11630*RES_hh_fec_in!G31/RES_hh_num_in!G31)</f>
        <v>960.845041972437</v>
      </c>
      <c r="H31" s="72">
        <f>IF(RES_hh_fec_in!H31=0,0,1000*11630*RES_hh_fec_in!H31/RES_hh_num_in!H31)</f>
        <v>984.63258447780061</v>
      </c>
      <c r="I31" s="72">
        <f>IF(RES_hh_fec_in!I31=0,0,1000*11630*RES_hh_fec_in!I31/RES_hh_num_in!I31)</f>
        <v>987.08325679046868</v>
      </c>
      <c r="J31" s="72">
        <f>IF(RES_hh_fec_in!J31=0,0,1000*11630*RES_hh_fec_in!J31/RES_hh_num_in!J31)</f>
        <v>933.20285221241352</v>
      </c>
      <c r="K31" s="72">
        <f>IF(RES_hh_fec_in!K31=0,0,1000*11630*RES_hh_fec_in!K31/RES_hh_num_in!K31)</f>
        <v>1056.7261358544802</v>
      </c>
      <c r="L31" s="72">
        <f>IF(RES_hh_fec_in!L31=0,0,1000*11630*RES_hh_fec_in!L31/RES_hh_num_in!L31)</f>
        <v>975.26104886615724</v>
      </c>
      <c r="M31" s="72">
        <f>IF(RES_hh_fec_in!M31=0,0,1000*11630*RES_hh_fec_in!M31/RES_hh_num_in!M31)</f>
        <v>992.78804335714187</v>
      </c>
      <c r="N31" s="72">
        <f>IF(RES_hh_fec_in!N31=0,0,1000*11630*RES_hh_fec_in!N31/RES_hh_num_in!N31)</f>
        <v>1055.2318337999563</v>
      </c>
      <c r="O31" s="72">
        <f>IF(RES_hh_fec_in!O31=0,0,1000*11630*RES_hh_fec_in!O31/RES_hh_num_in!O31)</f>
        <v>949.06832369227322</v>
      </c>
      <c r="P31" s="72">
        <f>IF(RES_hh_fec_in!P31=0,0,1000*11630*RES_hh_fec_in!P31/RES_hh_num_in!P31)</f>
        <v>958.32706622403373</v>
      </c>
      <c r="Q31" s="72">
        <f>IF(RES_hh_fec_in!Q31=0,0,1000*11630*RES_hh_fec_in!Q31/RES_hh_num_in!Q31)</f>
        <v>818.26413630439583</v>
      </c>
      <c r="R31" s="72">
        <f>IF(RES_hh_fec_in!R31=0,0,1000*11630*RES_hh_fec_in!R31/RES_hh_num_in!R31)</f>
        <v>808.64079651258737</v>
      </c>
      <c r="S31" s="72">
        <f>IF(RES_hh_fec_in!S31=0,0,1000*11630*RES_hh_fec_in!S31/RES_hh_num_in!S31)</f>
        <v>853.77039440931821</v>
      </c>
      <c r="T31" s="72">
        <f>IF(RES_hh_fec_in!T31=0,0,1000*11630*RES_hh_fec_in!T31/RES_hh_num_in!T31)</f>
        <v>885.39316243596147</v>
      </c>
      <c r="U31" s="72">
        <f>IF(RES_hh_fec_in!U31=0,0,1000*11630*RES_hh_fec_in!U31/RES_hh_num_in!U31)</f>
        <v>853.39253508086358</v>
      </c>
      <c r="V31" s="72">
        <f>IF(RES_hh_fec_in!V31=0,0,1000*11630*RES_hh_fec_in!V31/RES_hh_num_in!V31)</f>
        <v>789.28920425428623</v>
      </c>
      <c r="W31" s="72">
        <f>IF(RES_hh_fec_in!W31=0,0,1000*11630*RES_hh_fec_in!W31/RES_hh_num_in!W31)</f>
        <v>829.7183242275961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593.23920573829469</v>
      </c>
      <c r="D32" s="77">
        <f>IF(RES_hh_fec_in!D32=0,0,1000*11630*RES_hh_fec_in!D32/RES_hh_num_in!D32)</f>
        <v>669.34986109781744</v>
      </c>
      <c r="E32" s="77">
        <f>IF(RES_hh_fec_in!E32=0,0,1000*11630*RES_hh_fec_in!E32/RES_hh_num_in!E32)</f>
        <v>731.95197009907019</v>
      </c>
      <c r="F32" s="77">
        <f>IF(RES_hh_fec_in!F32=0,0,1000*11630*RES_hh_fec_in!F32/RES_hh_num_in!F32)</f>
        <v>694.11174239267996</v>
      </c>
      <c r="G32" s="77">
        <f>IF(RES_hh_fec_in!G32=0,0,1000*11630*RES_hh_fec_in!G32/RES_hh_num_in!G32)</f>
        <v>696.69903932926627</v>
      </c>
      <c r="H32" s="77">
        <f>IF(RES_hh_fec_in!H32=0,0,1000*11630*RES_hh_fec_in!H32/RES_hh_num_in!H32)</f>
        <v>766.67502196628516</v>
      </c>
      <c r="I32" s="77">
        <f>IF(RES_hh_fec_in!I32=0,0,1000*11630*RES_hh_fec_in!I32/RES_hh_num_in!I32)</f>
        <v>690.42884129987044</v>
      </c>
      <c r="J32" s="77">
        <f>IF(RES_hh_fec_in!J32=0,0,1000*11630*RES_hh_fec_in!J32/RES_hh_num_in!J32)</f>
        <v>888.02713574837685</v>
      </c>
      <c r="K32" s="77">
        <f>IF(RES_hh_fec_in!K32=0,0,1000*11630*RES_hh_fec_in!K32/RES_hh_num_in!K32)</f>
        <v>793.27031662197442</v>
      </c>
      <c r="L32" s="77">
        <f>IF(RES_hh_fec_in!L32=0,0,1000*11630*RES_hh_fec_in!L32/RES_hh_num_in!L32)</f>
        <v>942.67317667193004</v>
      </c>
      <c r="M32" s="77">
        <f>IF(RES_hh_fec_in!M32=0,0,1000*11630*RES_hh_fec_in!M32/RES_hh_num_in!M32)</f>
        <v>705.45087851546464</v>
      </c>
      <c r="N32" s="77">
        <f>IF(RES_hh_fec_in!N32=0,0,1000*11630*RES_hh_fec_in!N32/RES_hh_num_in!N32)</f>
        <v>701.8156600772935</v>
      </c>
      <c r="O32" s="77">
        <f>IF(RES_hh_fec_in!O32=0,0,1000*11630*RES_hh_fec_in!O32/RES_hh_num_in!O32)</f>
        <v>736.3626685771203</v>
      </c>
      <c r="P32" s="77">
        <f>IF(RES_hh_fec_in!P32=0,0,1000*11630*RES_hh_fec_in!P32/RES_hh_num_in!P32)</f>
        <v>622.85751549691554</v>
      </c>
      <c r="Q32" s="77">
        <f>IF(RES_hh_fec_in!Q32=0,0,1000*11630*RES_hh_fec_in!Q32/RES_hh_num_in!Q32)</f>
        <v>700.13862311192895</v>
      </c>
      <c r="R32" s="77">
        <f>IF(RES_hh_fec_in!R32=0,0,1000*11630*RES_hh_fec_in!R32/RES_hh_num_in!R32)</f>
        <v>736.34656883561206</v>
      </c>
      <c r="S32" s="77">
        <f>IF(RES_hh_fec_in!S32=0,0,1000*11630*RES_hh_fec_in!S32/RES_hh_num_in!S32)</f>
        <v>494.18291672153617</v>
      </c>
      <c r="T32" s="77">
        <f>IF(RES_hh_fec_in!T32=0,0,1000*11630*RES_hh_fec_in!T32/RES_hh_num_in!T32)</f>
        <v>515.1626238302789</v>
      </c>
      <c r="U32" s="77">
        <f>IF(RES_hh_fec_in!U32=0,0,1000*11630*RES_hh_fec_in!U32/RES_hh_num_in!U32)</f>
        <v>467.23910800026835</v>
      </c>
      <c r="V32" s="77">
        <f>IF(RES_hh_fec_in!V32=0,0,1000*11630*RES_hh_fec_in!V32/RES_hh_num_in!V32)</f>
        <v>567.07618998674218</v>
      </c>
      <c r="W32" s="77">
        <f>IF(RES_hh_fec_in!W32=0,0,1000*11630*RES_hh_fec_in!W32/RES_hh_num_in!W32)</f>
        <v>563.17035178774449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9903.7407044056108</v>
      </c>
      <c r="D3" s="65">
        <f>IF(RES_hh_tes_in!D3=0,0,1000*11630*RES_hh_tes_in!D3/RES_hh_num_in!D3)</f>
        <v>10100.127385403233</v>
      </c>
      <c r="E3" s="65">
        <f>IF(RES_hh_tes_in!E3=0,0,1000*11630*RES_hh_tes_in!E3/RES_hh_num_in!E3)</f>
        <v>10728.376279697108</v>
      </c>
      <c r="F3" s="65">
        <f>IF(RES_hh_tes_in!F3=0,0,1000*11630*RES_hh_tes_in!F3/RES_hh_num_in!F3)</f>
        <v>10606.144389746545</v>
      </c>
      <c r="G3" s="65">
        <f>IF(RES_hh_tes_in!G3=0,0,1000*11630*RES_hh_tes_in!G3/RES_hh_num_in!G3)</f>
        <v>10799.653100708389</v>
      </c>
      <c r="H3" s="65">
        <f>IF(RES_hh_tes_in!H3=0,0,1000*11630*RES_hh_tes_in!H3/RES_hh_num_in!H3)</f>
        <v>10881.633807385759</v>
      </c>
      <c r="I3" s="65">
        <f>IF(RES_hh_tes_in!I3=0,0,1000*11630*RES_hh_tes_in!I3/RES_hh_num_in!I3)</f>
        <v>10765.642478435568</v>
      </c>
      <c r="J3" s="65">
        <f>IF(RES_hh_tes_in!J3=0,0,1000*11630*RES_hh_tes_in!J3/RES_hh_num_in!J3)</f>
        <v>10757.462334666303</v>
      </c>
      <c r="K3" s="65">
        <f>IF(RES_hh_tes_in!K3=0,0,1000*11630*RES_hh_tes_in!K3/RES_hh_num_in!K3)</f>
        <v>11208.844651522473</v>
      </c>
      <c r="L3" s="65">
        <f>IF(RES_hh_tes_in!L3=0,0,1000*11630*RES_hh_tes_in!L3/RES_hh_num_in!L3)</f>
        <v>10639.924168870224</v>
      </c>
      <c r="M3" s="65">
        <f>IF(RES_hh_tes_in!M3=0,0,1000*11630*RES_hh_tes_in!M3/RES_hh_num_in!M3)</f>
        <v>10043.389089554872</v>
      </c>
      <c r="N3" s="65">
        <f>IF(RES_hh_tes_in!N3=0,0,1000*11630*RES_hh_tes_in!N3/RES_hh_num_in!N3)</f>
        <v>10607.702885619286</v>
      </c>
      <c r="O3" s="65">
        <f>IF(RES_hh_tes_in!O3=0,0,1000*11630*RES_hh_tes_in!O3/RES_hh_num_in!O3)</f>
        <v>9856.2562581686507</v>
      </c>
      <c r="P3" s="65">
        <f>IF(RES_hh_tes_in!P3=0,0,1000*11630*RES_hh_tes_in!P3/RES_hh_num_in!P3)</f>
        <v>9288.5552188847523</v>
      </c>
      <c r="Q3" s="65">
        <f>IF(RES_hh_tes_in!Q3=0,0,1000*11630*RES_hh_tes_in!Q3/RES_hh_num_in!Q3)</f>
        <v>8449.735767527276</v>
      </c>
      <c r="R3" s="65">
        <f>IF(RES_hh_tes_in!R3=0,0,1000*11630*RES_hh_tes_in!R3/RES_hh_num_in!R3)</f>
        <v>8745.3218481830554</v>
      </c>
      <c r="S3" s="65">
        <f>IF(RES_hh_tes_in!S3=0,0,1000*11630*RES_hh_tes_in!S3/RES_hh_num_in!S3)</f>
        <v>8674.7966585005997</v>
      </c>
      <c r="T3" s="65">
        <f>IF(RES_hh_tes_in!T3=0,0,1000*11630*RES_hh_tes_in!T3/RES_hh_num_in!T3)</f>
        <v>8661.0678171875024</v>
      </c>
      <c r="U3" s="65">
        <f>IF(RES_hh_tes_in!U3=0,0,1000*11630*RES_hh_tes_in!U3/RES_hh_num_in!U3)</f>
        <v>7935.3514720011599</v>
      </c>
      <c r="V3" s="65">
        <f>IF(RES_hh_tes_in!V3=0,0,1000*11630*RES_hh_tes_in!V3/RES_hh_num_in!V3)</f>
        <v>7399.327548851651</v>
      </c>
      <c r="W3" s="65">
        <f>IF(RES_hh_tes_in!W3=0,0,1000*11630*RES_hh_tes_in!W3/RES_hh_num_in!W3)</f>
        <v>7220.353543313593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8063.93897679765</v>
      </c>
      <c r="D4" s="69">
        <f>IF(RES_hh_tes_in!D4=0,0,1000*11630*RES_hh_tes_in!D4/RES_hh_num_in!D4)</f>
        <v>8190.7903695679233</v>
      </c>
      <c r="E4" s="69">
        <f>IF(RES_hh_tes_in!E4=0,0,1000*11630*RES_hh_tes_in!E4/RES_hh_num_in!E4)</f>
        <v>8736.770432360212</v>
      </c>
      <c r="F4" s="69">
        <f>IF(RES_hh_tes_in!F4=0,0,1000*11630*RES_hh_tes_in!F4/RES_hh_num_in!F4)</f>
        <v>8664.019464207011</v>
      </c>
      <c r="G4" s="69">
        <f>IF(RES_hh_tes_in!G4=0,0,1000*11630*RES_hh_tes_in!G4/RES_hh_num_in!G4)</f>
        <v>8793.0467862023561</v>
      </c>
      <c r="H4" s="69">
        <f>IF(RES_hh_tes_in!H4=0,0,1000*11630*RES_hh_tes_in!H4/RES_hh_num_in!H4)</f>
        <v>8738.4505225290632</v>
      </c>
      <c r="I4" s="69">
        <f>IF(RES_hh_tes_in!I4=0,0,1000*11630*RES_hh_tes_in!I4/RES_hh_num_in!I4)</f>
        <v>8664.2633695887525</v>
      </c>
      <c r="J4" s="69">
        <f>IF(RES_hh_tes_in!J4=0,0,1000*11630*RES_hh_tes_in!J4/RES_hh_num_in!J4)</f>
        <v>8421.1579881940906</v>
      </c>
      <c r="K4" s="69">
        <f>IF(RES_hh_tes_in!K4=0,0,1000*11630*RES_hh_tes_in!K4/RES_hh_num_in!K4)</f>
        <v>8951.4597486418079</v>
      </c>
      <c r="L4" s="69">
        <f>IF(RES_hh_tes_in!L4=0,0,1000*11630*RES_hh_tes_in!L4/RES_hh_num_in!L4)</f>
        <v>8281.2542095234912</v>
      </c>
      <c r="M4" s="69">
        <f>IF(RES_hh_tes_in!M4=0,0,1000*11630*RES_hh_tes_in!M4/RES_hh_num_in!M4)</f>
        <v>7775.417315558293</v>
      </c>
      <c r="N4" s="69">
        <f>IF(RES_hh_tes_in!N4=0,0,1000*11630*RES_hh_tes_in!N4/RES_hh_num_in!N4)</f>
        <v>8252.4326594825161</v>
      </c>
      <c r="O4" s="69">
        <f>IF(RES_hh_tes_in!O4=0,0,1000*11630*RES_hh_tes_in!O4/RES_hh_num_in!O4)</f>
        <v>7541.4178758488661</v>
      </c>
      <c r="P4" s="69">
        <f>IF(RES_hh_tes_in!P4=0,0,1000*11630*RES_hh_tes_in!P4/RES_hh_num_in!P4)</f>
        <v>7145.6033477431902</v>
      </c>
      <c r="Q4" s="69">
        <f>IF(RES_hh_tes_in!Q4=0,0,1000*11630*RES_hh_tes_in!Q4/RES_hh_num_in!Q4)</f>
        <v>6221.0229684292735</v>
      </c>
      <c r="R4" s="69">
        <f>IF(RES_hh_tes_in!R4=0,0,1000*11630*RES_hh_tes_in!R4/RES_hh_num_in!R4)</f>
        <v>6382.4194423410745</v>
      </c>
      <c r="S4" s="69">
        <f>IF(RES_hh_tes_in!S4=0,0,1000*11630*RES_hh_tes_in!S4/RES_hh_num_in!S4)</f>
        <v>6531.5848285206166</v>
      </c>
      <c r="T4" s="69">
        <f>IF(RES_hh_tes_in!T4=0,0,1000*11630*RES_hh_tes_in!T4/RES_hh_num_in!T4)</f>
        <v>6437.0796772092908</v>
      </c>
      <c r="U4" s="69">
        <f>IF(RES_hh_tes_in!U4=0,0,1000*11630*RES_hh_tes_in!U4/RES_hh_num_in!U4)</f>
        <v>5844.3194999345451</v>
      </c>
      <c r="V4" s="69">
        <f>IF(RES_hh_tes_in!V4=0,0,1000*11630*RES_hh_tes_in!V4/RES_hh_num_in!V4)</f>
        <v>5163.5557077189287</v>
      </c>
      <c r="W4" s="69">
        <f>IF(RES_hh_tes_in!W4=0,0,1000*11630*RES_hh_tes_in!W4/RES_hh_num_in!W4)</f>
        <v>4830.0302366517444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11727.976765528749</v>
      </c>
      <c r="D5" s="72">
        <f>IF(RES_hh_tes_in!D5=0,0,1000*11630*RES_hh_tes_in!D5/RES_hh_num_in!D5)</f>
        <v>7805.9444766722581</v>
      </c>
      <c r="E5" s="72">
        <f>IF(RES_hh_tes_in!E5=0,0,1000*11630*RES_hh_tes_in!E5/RES_hh_num_in!E5)</f>
        <v>7664.1590242459106</v>
      </c>
      <c r="F5" s="72">
        <f>IF(RES_hh_tes_in!F5=0,0,1000*11630*RES_hh_tes_in!F5/RES_hh_num_in!F5)</f>
        <v>7902.5595910942957</v>
      </c>
      <c r="G5" s="72">
        <f>IF(RES_hh_tes_in!G5=0,0,1000*11630*RES_hh_tes_in!G5/RES_hh_num_in!G5)</f>
        <v>9568.5480158445571</v>
      </c>
      <c r="H5" s="72">
        <f>IF(RES_hh_tes_in!H5=0,0,1000*11630*RES_hh_tes_in!H5/RES_hh_num_in!H5)</f>
        <v>8383.0870634487255</v>
      </c>
      <c r="I5" s="72">
        <f>IF(RES_hh_tes_in!I5=0,0,1000*11630*RES_hh_tes_in!I5/RES_hh_num_in!I5)</f>
        <v>8473.4346671041239</v>
      </c>
      <c r="J5" s="72">
        <f>IF(RES_hh_tes_in!J5=0,0,1000*11630*RES_hh_tes_in!J5/RES_hh_num_in!J5)</f>
        <v>8307.4601206527859</v>
      </c>
      <c r="K5" s="72">
        <f>IF(RES_hh_tes_in!K5=0,0,1000*11630*RES_hh_tes_in!K5/RES_hh_num_in!K5)</f>
        <v>8406.8159864136323</v>
      </c>
      <c r="L5" s="72">
        <f>IF(RES_hh_tes_in!L5=0,0,1000*11630*RES_hh_tes_in!L5/RES_hh_num_in!L5)</f>
        <v>11174.574630735633</v>
      </c>
      <c r="M5" s="72">
        <f>IF(RES_hh_tes_in!M5=0,0,1000*11630*RES_hh_tes_in!M5/RES_hh_num_in!M5)</f>
        <v>10627.748762780464</v>
      </c>
      <c r="N5" s="72">
        <f>IF(RES_hh_tes_in!N5=0,0,1000*11630*RES_hh_tes_in!N5/RES_hh_num_in!N5)</f>
        <v>6542.1266419659087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6531.9219605206272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5757.8282965053613</v>
      </c>
      <c r="V5" s="72">
        <f>IF(RES_hh_tes_in!V5=0,0,1000*11630*RES_hh_tes_in!V5/RES_hh_num_in!V5)</f>
        <v>3072.6148791278479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7856.6998846708429</v>
      </c>
      <c r="D6" s="72">
        <f>IF(RES_hh_tes_in!D6=0,0,1000*11630*RES_hh_tes_in!D6/RES_hh_num_in!D6)</f>
        <v>7343.1624465043742</v>
      </c>
      <c r="E6" s="72">
        <f>IF(RES_hh_tes_in!E6=0,0,1000*11630*RES_hh_tes_in!E6/RES_hh_num_in!E6)</f>
        <v>7952.7405935313691</v>
      </c>
      <c r="F6" s="72">
        <f>IF(RES_hh_tes_in!F6=0,0,1000*11630*RES_hh_tes_in!F6/RES_hh_num_in!F6)</f>
        <v>8019.7384747798133</v>
      </c>
      <c r="G6" s="72">
        <f>IF(RES_hh_tes_in!G6=0,0,1000*11630*RES_hh_tes_in!G6/RES_hh_num_in!G6)</f>
        <v>8965.9271259915458</v>
      </c>
      <c r="H6" s="72">
        <f>IF(RES_hh_tes_in!H6=0,0,1000*11630*RES_hh_tes_in!H6/RES_hh_num_in!H6)</f>
        <v>9334.2264020308958</v>
      </c>
      <c r="I6" s="72">
        <f>IF(RES_hh_tes_in!I6=0,0,1000*11630*RES_hh_tes_in!I6/RES_hh_num_in!I6)</f>
        <v>8249.3524204391033</v>
      </c>
      <c r="J6" s="72">
        <f>IF(RES_hh_tes_in!J6=0,0,1000*11630*RES_hh_tes_in!J6/RES_hh_num_in!J6)</f>
        <v>8715.7855205857322</v>
      </c>
      <c r="K6" s="72">
        <f>IF(RES_hh_tes_in!K6=0,0,1000*11630*RES_hh_tes_in!K6/RES_hh_num_in!K6)</f>
        <v>0</v>
      </c>
      <c r="L6" s="72">
        <f>IF(RES_hh_tes_in!L6=0,0,1000*11630*RES_hh_tes_in!L6/RES_hh_num_in!L6)</f>
        <v>7494.1823989321865</v>
      </c>
      <c r="M6" s="72">
        <f>IF(RES_hh_tes_in!M6=0,0,1000*11630*RES_hh_tes_in!M6/RES_hh_num_in!M6)</f>
        <v>7705.7842557582217</v>
      </c>
      <c r="N6" s="72">
        <f>IF(RES_hh_tes_in!N6=0,0,1000*11630*RES_hh_tes_in!N6/RES_hh_num_in!N6)</f>
        <v>7662.4921202206115</v>
      </c>
      <c r="O6" s="72">
        <f>IF(RES_hh_tes_in!O6=0,0,1000*11630*RES_hh_tes_in!O6/RES_hh_num_in!O6)</f>
        <v>7651.3920151322427</v>
      </c>
      <c r="P6" s="72">
        <f>IF(RES_hh_tes_in!P6=0,0,1000*11630*RES_hh_tes_in!P6/RES_hh_num_in!P6)</f>
        <v>8231.4253140648161</v>
      </c>
      <c r="Q6" s="72">
        <f>IF(RES_hh_tes_in!Q6=0,0,1000*11630*RES_hh_tes_in!Q6/RES_hh_num_in!Q6)</f>
        <v>6278.7269227955912</v>
      </c>
      <c r="R6" s="72">
        <f>IF(RES_hh_tes_in!R6=0,0,1000*11630*RES_hh_tes_in!R6/RES_hh_num_in!R6)</f>
        <v>6245.7893126501513</v>
      </c>
      <c r="S6" s="72">
        <f>IF(RES_hh_tes_in!S6=0,0,1000*11630*RES_hh_tes_in!S6/RES_hh_num_in!S6)</f>
        <v>6639.118199913536</v>
      </c>
      <c r="T6" s="72">
        <f>IF(RES_hh_tes_in!T6=0,0,1000*11630*RES_hh_tes_in!T6/RES_hh_num_in!T6)</f>
        <v>5872.0539009594486</v>
      </c>
      <c r="U6" s="72">
        <f>IF(RES_hh_tes_in!U6=0,0,1000*11630*RES_hh_tes_in!U6/RES_hh_num_in!U6)</f>
        <v>5307.8846511070351</v>
      </c>
      <c r="V6" s="72">
        <f>IF(RES_hh_tes_in!V6=0,0,1000*11630*RES_hh_tes_in!V6/RES_hh_num_in!V6)</f>
        <v>5231.6102402174374</v>
      </c>
      <c r="W6" s="72">
        <f>IF(RES_hh_tes_in!W6=0,0,1000*11630*RES_hh_tes_in!W6/RES_hh_num_in!W6)</f>
        <v>4634.4650525533925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8020.7610632719779</v>
      </c>
      <c r="D7" s="72">
        <f>IF(RES_hh_tes_in!D7=0,0,1000*11630*RES_hh_tes_in!D7/RES_hh_num_in!D7)</f>
        <v>8540.5467679087524</v>
      </c>
      <c r="E7" s="72">
        <f>IF(RES_hh_tes_in!E7=0,0,1000*11630*RES_hh_tes_in!E7/RES_hh_num_in!E7)</f>
        <v>7709.3639759780808</v>
      </c>
      <c r="F7" s="72">
        <f>IF(RES_hh_tes_in!F7=0,0,1000*11630*RES_hh_tes_in!F7/RES_hh_num_in!F7)</f>
        <v>7496.2062419217809</v>
      </c>
      <c r="G7" s="72">
        <f>IF(RES_hh_tes_in!G7=0,0,1000*11630*RES_hh_tes_in!G7/RES_hh_num_in!G7)</f>
        <v>8905.5044926913051</v>
      </c>
      <c r="H7" s="72">
        <f>IF(RES_hh_tes_in!H7=0,0,1000*11630*RES_hh_tes_in!H7/RES_hh_num_in!H7)</f>
        <v>9014.8983442584995</v>
      </c>
      <c r="I7" s="72">
        <f>IF(RES_hh_tes_in!I7=0,0,1000*11630*RES_hh_tes_in!I7/RES_hh_num_in!I7)</f>
        <v>7291.1851787711821</v>
      </c>
      <c r="J7" s="72">
        <f>IF(RES_hh_tes_in!J7=0,0,1000*11630*RES_hh_tes_in!J7/RES_hh_num_in!J7)</f>
        <v>5255.3644115253319</v>
      </c>
      <c r="K7" s="72">
        <f>IF(RES_hh_tes_in!K7=0,0,1000*11630*RES_hh_tes_in!K7/RES_hh_num_in!K7)</f>
        <v>9947.3415818895119</v>
      </c>
      <c r="L7" s="72">
        <f>IF(RES_hh_tes_in!L7=0,0,1000*11630*RES_hh_tes_in!L7/RES_hh_num_in!L7)</f>
        <v>9117.3860339918447</v>
      </c>
      <c r="M7" s="72">
        <f>IF(RES_hh_tes_in!M7=0,0,1000*11630*RES_hh_tes_in!M7/RES_hh_num_in!M7)</f>
        <v>8103.8243281084715</v>
      </c>
      <c r="N7" s="72">
        <f>IF(RES_hh_tes_in!N7=0,0,1000*11630*RES_hh_tes_in!N7/RES_hh_num_in!N7)</f>
        <v>7797.9721465452103</v>
      </c>
      <c r="O7" s="72">
        <f>IF(RES_hh_tes_in!O7=0,0,1000*11630*RES_hh_tes_in!O7/RES_hh_num_in!O7)</f>
        <v>7385.555478275518</v>
      </c>
      <c r="P7" s="72">
        <f>IF(RES_hh_tes_in!P7=0,0,1000*11630*RES_hh_tes_in!P7/RES_hh_num_in!P7)</f>
        <v>7020.8661453673512</v>
      </c>
      <c r="Q7" s="72">
        <f>IF(RES_hh_tes_in!Q7=0,0,1000*11630*RES_hh_tes_in!Q7/RES_hh_num_in!Q7)</f>
        <v>6273.9691442866633</v>
      </c>
      <c r="R7" s="72">
        <f>IF(RES_hh_tes_in!R7=0,0,1000*11630*RES_hh_tes_in!R7/RES_hh_num_in!R7)</f>
        <v>6232.9356710368011</v>
      </c>
      <c r="S7" s="72">
        <f>IF(RES_hh_tes_in!S7=0,0,1000*11630*RES_hh_tes_in!S7/RES_hh_num_in!S7)</f>
        <v>6372.8287760725598</v>
      </c>
      <c r="T7" s="72">
        <f>IF(RES_hh_tes_in!T7=0,0,1000*11630*RES_hh_tes_in!T7/RES_hh_num_in!T7)</f>
        <v>6344.077953070886</v>
      </c>
      <c r="U7" s="72">
        <f>IF(RES_hh_tes_in!U7=0,0,1000*11630*RES_hh_tes_in!U7/RES_hh_num_in!U7)</f>
        <v>5860.7910399339426</v>
      </c>
      <c r="V7" s="72">
        <f>IF(RES_hh_tes_in!V7=0,0,1000*11630*RES_hh_tes_in!V7/RES_hh_num_in!V7)</f>
        <v>5361.6488809711545</v>
      </c>
      <c r="W7" s="72">
        <f>IF(RES_hh_tes_in!W7=0,0,1000*11630*RES_hh_tes_in!W7/RES_hh_num_in!W7)</f>
        <v>4483.3448389545874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7754.4178338349793</v>
      </c>
      <c r="D8" s="72">
        <f>IF(RES_hh_tes_in!D8=0,0,1000*11630*RES_hh_tes_in!D8/RES_hh_num_in!D8)</f>
        <v>8030.9825594902641</v>
      </c>
      <c r="E8" s="72">
        <f>IF(RES_hh_tes_in!E8=0,0,1000*11630*RES_hh_tes_in!E8/RES_hh_num_in!E8)</f>
        <v>8484.3012833334578</v>
      </c>
      <c r="F8" s="72">
        <f>IF(RES_hh_tes_in!F8=0,0,1000*11630*RES_hh_tes_in!F8/RES_hh_num_in!F8)</f>
        <v>8643.7711834920901</v>
      </c>
      <c r="G8" s="72">
        <f>IF(RES_hh_tes_in!G8=0,0,1000*11630*RES_hh_tes_in!G8/RES_hh_num_in!G8)</f>
        <v>8656.8051369018413</v>
      </c>
      <c r="H8" s="72">
        <f>IF(RES_hh_tes_in!H8=0,0,1000*11630*RES_hh_tes_in!H8/RES_hh_num_in!H8)</f>
        <v>8482.6739600705805</v>
      </c>
      <c r="I8" s="72">
        <f>IF(RES_hh_tes_in!I8=0,0,1000*11630*RES_hh_tes_in!I8/RES_hh_num_in!I8)</f>
        <v>8751.5059194611222</v>
      </c>
      <c r="J8" s="72">
        <f>IF(RES_hh_tes_in!J8=0,0,1000*11630*RES_hh_tes_in!J8/RES_hh_num_in!J8)</f>
        <v>8567.0111579298718</v>
      </c>
      <c r="K8" s="72">
        <f>IF(RES_hh_tes_in!K8=0,0,1000*11630*RES_hh_tes_in!K8/RES_hh_num_in!K8)</f>
        <v>7830.9862806836809</v>
      </c>
      <c r="L8" s="72">
        <f>IF(RES_hh_tes_in!L8=0,0,1000*11630*RES_hh_tes_in!L8/RES_hh_num_in!L8)</f>
        <v>9206.2435102594227</v>
      </c>
      <c r="M8" s="72">
        <f>IF(RES_hh_tes_in!M8=0,0,1000*11630*RES_hh_tes_in!M8/RES_hh_num_in!M8)</f>
        <v>7796.3167180080036</v>
      </c>
      <c r="N8" s="72">
        <f>IF(RES_hh_tes_in!N8=0,0,1000*11630*RES_hh_tes_in!N8/RES_hh_num_in!N8)</f>
        <v>7750.664684528776</v>
      </c>
      <c r="O8" s="72">
        <f>IF(RES_hh_tes_in!O8=0,0,1000*11630*RES_hh_tes_in!O8/RES_hh_num_in!O8)</f>
        <v>7274.6272779948158</v>
      </c>
      <c r="P8" s="72">
        <f>IF(RES_hh_tes_in!P8=0,0,1000*11630*RES_hh_tes_in!P8/RES_hh_num_in!P8)</f>
        <v>6948.6512132691078</v>
      </c>
      <c r="Q8" s="72">
        <f>IF(RES_hh_tes_in!Q8=0,0,1000*11630*RES_hh_tes_in!Q8/RES_hh_num_in!Q8)</f>
        <v>6263.1322214022066</v>
      </c>
      <c r="R8" s="72">
        <f>IF(RES_hh_tes_in!R8=0,0,1000*11630*RES_hh_tes_in!R8/RES_hh_num_in!R8)</f>
        <v>6368.8588751375464</v>
      </c>
      <c r="S8" s="72">
        <f>IF(RES_hh_tes_in!S8=0,0,1000*11630*RES_hh_tes_in!S8/RES_hh_num_in!S8)</f>
        <v>6469.0990079389167</v>
      </c>
      <c r="T8" s="72">
        <f>IF(RES_hh_tes_in!T8=0,0,1000*11630*RES_hh_tes_in!T8/RES_hh_num_in!T8)</f>
        <v>6542.6561856409808</v>
      </c>
      <c r="U8" s="72">
        <f>IF(RES_hh_tes_in!U8=0,0,1000*11630*RES_hh_tes_in!U8/RES_hh_num_in!U8)</f>
        <v>5772.8442135653577</v>
      </c>
      <c r="V8" s="72">
        <f>IF(RES_hh_tes_in!V8=0,0,1000*11630*RES_hh_tes_in!V8/RES_hh_num_in!V8)</f>
        <v>5236.9236740260403</v>
      </c>
      <c r="W8" s="72">
        <f>IF(RES_hh_tes_in!W8=0,0,1000*11630*RES_hh_tes_in!W8/RES_hh_num_in!W8)</f>
        <v>4720.446466202432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7993.8156216152938</v>
      </c>
      <c r="D9" s="72">
        <f>IF(RES_hh_tes_in!D9=0,0,1000*11630*RES_hh_tes_in!D9/RES_hh_num_in!D9)</f>
        <v>8038.6152033640074</v>
      </c>
      <c r="E9" s="72">
        <f>IF(RES_hh_tes_in!E9=0,0,1000*11630*RES_hh_tes_in!E9/RES_hh_num_in!E9)</f>
        <v>8615.5777531239637</v>
      </c>
      <c r="F9" s="72">
        <f>IF(RES_hh_tes_in!F9=0,0,1000*11630*RES_hh_tes_in!F9/RES_hh_num_in!F9)</f>
        <v>8656.0657494991592</v>
      </c>
      <c r="G9" s="72">
        <f>IF(RES_hh_tes_in!G9=0,0,1000*11630*RES_hh_tes_in!G9/RES_hh_num_in!G9)</f>
        <v>8675.0274545544689</v>
      </c>
      <c r="H9" s="72">
        <f>IF(RES_hh_tes_in!H9=0,0,1000*11630*RES_hh_tes_in!H9/RES_hh_num_in!H9)</f>
        <v>8670.2923002694388</v>
      </c>
      <c r="I9" s="72">
        <f>IF(RES_hh_tes_in!I9=0,0,1000*11630*RES_hh_tes_in!I9/RES_hh_num_in!I9)</f>
        <v>8552.0701175001777</v>
      </c>
      <c r="J9" s="72">
        <f>IF(RES_hh_tes_in!J9=0,0,1000*11630*RES_hh_tes_in!J9/RES_hh_num_in!J9)</f>
        <v>8700.0655543829289</v>
      </c>
      <c r="K9" s="72">
        <f>IF(RES_hh_tes_in!K9=0,0,1000*11630*RES_hh_tes_in!K9/RES_hh_num_in!K9)</f>
        <v>9843.2843930773524</v>
      </c>
      <c r="L9" s="72">
        <f>IF(RES_hh_tes_in!L9=0,0,1000*11630*RES_hh_tes_in!L9/RES_hh_num_in!L9)</f>
        <v>7211.4682511202855</v>
      </c>
      <c r="M9" s="72">
        <f>IF(RES_hh_tes_in!M9=0,0,1000*11630*RES_hh_tes_in!M9/RES_hh_num_in!M9)</f>
        <v>7773.0749645399401</v>
      </c>
      <c r="N9" s="72">
        <f>IF(RES_hh_tes_in!N9=0,0,1000*11630*RES_hh_tes_in!N9/RES_hh_num_in!N9)</f>
        <v>8402.3881681051971</v>
      </c>
      <c r="O9" s="72">
        <f>IF(RES_hh_tes_in!O9=0,0,1000*11630*RES_hh_tes_in!O9/RES_hh_num_in!O9)</f>
        <v>7464.0583503719499</v>
      </c>
      <c r="P9" s="72">
        <f>IF(RES_hh_tes_in!P9=0,0,1000*11630*RES_hh_tes_in!P9/RES_hh_num_in!P9)</f>
        <v>7248.661918042204</v>
      </c>
      <c r="Q9" s="72">
        <f>IF(RES_hh_tes_in!Q9=0,0,1000*11630*RES_hh_tes_in!Q9/RES_hh_num_in!Q9)</f>
        <v>5881.86477007133</v>
      </c>
      <c r="R9" s="72">
        <f>IF(RES_hh_tes_in!R9=0,0,1000*11630*RES_hh_tes_in!R9/RES_hh_num_in!R9)</f>
        <v>5723.3453799194949</v>
      </c>
      <c r="S9" s="72">
        <f>IF(RES_hh_tes_in!S9=0,0,1000*11630*RES_hh_tes_in!S9/RES_hh_num_in!S9)</f>
        <v>6275.565339720104</v>
      </c>
      <c r="T9" s="72">
        <f>IF(RES_hh_tes_in!T9=0,0,1000*11630*RES_hh_tes_in!T9/RES_hh_num_in!T9)</f>
        <v>6457.2001425314429</v>
      </c>
      <c r="U9" s="72">
        <f>IF(RES_hh_tes_in!U9=0,0,1000*11630*RES_hh_tes_in!U9/RES_hh_num_in!U9)</f>
        <v>5982.7212721074375</v>
      </c>
      <c r="V9" s="72">
        <f>IF(RES_hh_tes_in!V9=0,0,1000*11630*RES_hh_tes_in!V9/RES_hh_num_in!V9)</f>
        <v>5188.9408837368992</v>
      </c>
      <c r="W9" s="72">
        <f>IF(RES_hh_tes_in!W9=0,0,1000*11630*RES_hh_tes_in!W9/RES_hh_num_in!W9)</f>
        <v>4631.1366951959462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7946.7873975988759</v>
      </c>
      <c r="D11" s="72">
        <f>IF(RES_hh_tes_in!D11=0,0,1000*11630*RES_hh_tes_in!D11/RES_hh_num_in!D11)</f>
        <v>8308.9275411502986</v>
      </c>
      <c r="E11" s="72">
        <f>IF(RES_hh_tes_in!E11=0,0,1000*11630*RES_hh_tes_in!E11/RES_hh_num_in!E11)</f>
        <v>8834.7269143180492</v>
      </c>
      <c r="F11" s="72">
        <f>IF(RES_hh_tes_in!F11=0,0,1000*11630*RES_hh_tes_in!F11/RES_hh_num_in!F11)</f>
        <v>8462.7010314423369</v>
      </c>
      <c r="G11" s="72">
        <f>IF(RES_hh_tes_in!G11=0,0,1000*11630*RES_hh_tes_in!G11/RES_hh_num_in!G11)</f>
        <v>8774.6562974709195</v>
      </c>
      <c r="H11" s="72">
        <f>IF(RES_hh_tes_in!H11=0,0,1000*11630*RES_hh_tes_in!H11/RES_hh_num_in!H11)</f>
        <v>8719.8691006833924</v>
      </c>
      <c r="I11" s="72">
        <f>IF(RES_hh_tes_in!I11=0,0,1000*11630*RES_hh_tes_in!I11/RES_hh_num_in!I11)</f>
        <v>8718.3921787044419</v>
      </c>
      <c r="J11" s="72">
        <f>IF(RES_hh_tes_in!J11=0,0,1000*11630*RES_hh_tes_in!J11/RES_hh_num_in!J11)</f>
        <v>8224.5155665096572</v>
      </c>
      <c r="K11" s="72">
        <f>IF(RES_hh_tes_in!K11=0,0,1000*11630*RES_hh_tes_in!K11/RES_hh_num_in!K11)</f>
        <v>8105.4972701142751</v>
      </c>
      <c r="L11" s="72">
        <f>IF(RES_hh_tes_in!L11=0,0,1000*11630*RES_hh_tes_in!L11/RES_hh_num_in!L11)</f>
        <v>8949.5944050199741</v>
      </c>
      <c r="M11" s="72">
        <f>IF(RES_hh_tes_in!M11=0,0,1000*11630*RES_hh_tes_in!M11/RES_hh_num_in!M11)</f>
        <v>7614.2450771024141</v>
      </c>
      <c r="N11" s="72">
        <f>IF(RES_hh_tes_in!N11=0,0,1000*11630*RES_hh_tes_in!N11/RES_hh_num_in!N11)</f>
        <v>8033.7033436563752</v>
      </c>
      <c r="O11" s="72">
        <f>IF(RES_hh_tes_in!O11=0,0,1000*11630*RES_hh_tes_in!O11/RES_hh_num_in!O11)</f>
        <v>7568.3466182567245</v>
      </c>
      <c r="P11" s="72">
        <f>IF(RES_hh_tes_in!P11=0,0,1000*11630*RES_hh_tes_in!P11/RES_hh_num_in!P11)</f>
        <v>6978.2004021365583</v>
      </c>
      <c r="Q11" s="72">
        <f>IF(RES_hh_tes_in!Q11=0,0,1000*11630*RES_hh_tes_in!Q11/RES_hh_num_in!Q11)</f>
        <v>6638.7620840940517</v>
      </c>
      <c r="R11" s="72">
        <f>IF(RES_hh_tes_in!R11=0,0,1000*11630*RES_hh_tes_in!R11/RES_hh_num_in!R11)</f>
        <v>7014.7254602101284</v>
      </c>
      <c r="S11" s="72">
        <f>IF(RES_hh_tes_in!S11=0,0,1000*11630*RES_hh_tes_in!S11/RES_hh_num_in!S11)</f>
        <v>6702.016501992638</v>
      </c>
      <c r="T11" s="72">
        <f>IF(RES_hh_tes_in!T11=0,0,1000*11630*RES_hh_tes_in!T11/RES_hh_num_in!T11)</f>
        <v>6274.0616199200003</v>
      </c>
      <c r="U11" s="72">
        <f>IF(RES_hh_tes_in!U11=0,0,1000*11630*RES_hh_tes_in!U11/RES_hh_num_in!U11)</f>
        <v>5683.3361213402977</v>
      </c>
      <c r="V11" s="72">
        <f>IF(RES_hh_tes_in!V11=0,0,1000*11630*RES_hh_tes_in!V11/RES_hh_num_in!V11)</f>
        <v>4989.1394002326324</v>
      </c>
      <c r="W11" s="72">
        <f>IF(RES_hh_tes_in!W11=0,0,1000*11630*RES_hh_tes_in!W11/RES_hh_num_in!W11)</f>
        <v>4925.9988954987512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5499.3523097701609</v>
      </c>
      <c r="S12" s="72">
        <f>IF(RES_hh_tes_in!S12=0,0,1000*11630*RES_hh_tes_in!S12/RES_hh_num_in!S12)</f>
        <v>5724.6575922464799</v>
      </c>
      <c r="T12" s="72">
        <f>IF(RES_hh_tes_in!T12=0,0,1000*11630*RES_hh_tes_in!T12/RES_hh_num_in!T12)</f>
        <v>6259.7138416003509</v>
      </c>
      <c r="U12" s="72">
        <f>IF(RES_hh_tes_in!U12=0,0,1000*11630*RES_hh_tes_in!U12/RES_hh_num_in!U12)</f>
        <v>6154.5263083908139</v>
      </c>
      <c r="V12" s="72">
        <f>IF(RES_hh_tes_in!V12=0,0,1000*11630*RES_hh_tes_in!V12/RES_hh_num_in!V12)</f>
        <v>5781.0239045258422</v>
      </c>
      <c r="W12" s="72">
        <f>IF(RES_hh_tes_in!W12=0,0,1000*11630*RES_hh_tes_in!W12/RES_hh_num_in!W12)</f>
        <v>5279.7196517031007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7973.9255142713855</v>
      </c>
      <c r="D13" s="74">
        <f>IF(RES_hh_tes_in!D13=0,0,1000*11630*RES_hh_tes_in!D13/RES_hh_num_in!D13)</f>
        <v>7227.797420464718</v>
      </c>
      <c r="E13" s="74">
        <f>IF(RES_hh_tes_in!E13=0,0,1000*11630*RES_hh_tes_in!E13/RES_hh_num_in!E13)</f>
        <v>8235.8180294298927</v>
      </c>
      <c r="F13" s="74">
        <f>IF(RES_hh_tes_in!F13=0,0,1000*11630*RES_hh_tes_in!F13/RES_hh_num_in!F13)</f>
        <v>8624.3564674068202</v>
      </c>
      <c r="G13" s="74">
        <f>IF(RES_hh_tes_in!G13=0,0,1000*11630*RES_hh_tes_in!G13/RES_hh_num_in!G13)</f>
        <v>5653.9108195405688</v>
      </c>
      <c r="H13" s="74">
        <f>IF(RES_hh_tes_in!H13=0,0,1000*11630*RES_hh_tes_in!H13/RES_hh_num_in!H13)</f>
        <v>7961.0590695688343</v>
      </c>
      <c r="I13" s="74">
        <f>IF(RES_hh_tes_in!I13=0,0,1000*11630*RES_hh_tes_in!I13/RES_hh_num_in!I13)</f>
        <v>10650.308874274277</v>
      </c>
      <c r="J13" s="74">
        <f>IF(RES_hh_tes_in!J13=0,0,1000*11630*RES_hh_tes_in!J13/RES_hh_num_in!J13)</f>
        <v>8330.0197635155037</v>
      </c>
      <c r="K13" s="74">
        <f>IF(RES_hh_tes_in!K13=0,0,1000*11630*RES_hh_tes_in!K13/RES_hh_num_in!K13)</f>
        <v>9317.4344250921204</v>
      </c>
      <c r="L13" s="74">
        <f>IF(RES_hh_tes_in!L13=0,0,1000*11630*RES_hh_tes_in!L13/RES_hh_num_in!L13)</f>
        <v>6052.8192125915411</v>
      </c>
      <c r="M13" s="74">
        <f>IF(RES_hh_tes_in!M13=0,0,1000*11630*RES_hh_tes_in!M13/RES_hh_num_in!M13)</f>
        <v>2882.9346124923159</v>
      </c>
      <c r="N13" s="74">
        <f>IF(RES_hh_tes_in!N13=0,0,1000*11630*RES_hh_tes_in!N13/RES_hh_num_in!N13)</f>
        <v>9820.8311116178538</v>
      </c>
      <c r="O13" s="74">
        <f>IF(RES_hh_tes_in!O13=0,0,1000*11630*RES_hh_tes_in!O13/RES_hh_num_in!O13)</f>
        <v>6811.6357496157098</v>
      </c>
      <c r="P13" s="74">
        <f>IF(RES_hh_tes_in!P13=0,0,1000*11630*RES_hh_tes_in!P13/RES_hh_num_in!P13)</f>
        <v>12273.193835663928</v>
      </c>
      <c r="Q13" s="74">
        <f>IF(RES_hh_tes_in!Q13=0,0,1000*11630*RES_hh_tes_in!Q13/RES_hh_num_in!Q13)</f>
        <v>8839.8782098317533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5612.6798016560178</v>
      </c>
      <c r="T13" s="74">
        <f>IF(RES_hh_tes_in!T13=0,0,1000*11630*RES_hh_tes_in!T13/RES_hh_num_in!T13)</f>
        <v>5203.9309425921101</v>
      </c>
      <c r="U13" s="74">
        <f>IF(RES_hh_tes_in!U13=0,0,1000*11630*RES_hh_tes_in!U13/RES_hh_num_in!U13)</f>
        <v>4550.7988189010657</v>
      </c>
      <c r="V13" s="74">
        <f>IF(RES_hh_tes_in!V13=0,0,1000*11630*RES_hh_tes_in!V13/RES_hh_num_in!V13)</f>
        <v>5808.6766241926298</v>
      </c>
      <c r="W13" s="74">
        <f>IF(RES_hh_tes_in!W13=0,0,1000*11630*RES_hh_tes_in!W13/RES_hh_num_in!W13)</f>
        <v>4565.7587261261297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66.100965857370099</v>
      </c>
      <c r="D14" s="76">
        <f>IF(RES_hh_tes_in!D14=0,0,1000*11630*RES_hh_tes_in!D14/RES_hh_num_in!D14)</f>
        <v>72.296988319483063</v>
      </c>
      <c r="E14" s="76">
        <f>IF(RES_hh_tes_in!E14=0,0,1000*11630*RES_hh_tes_in!E14/RES_hh_num_in!E14)</f>
        <v>74.544761807695437</v>
      </c>
      <c r="F14" s="76">
        <f>IF(RES_hh_tes_in!F14=0,0,1000*11630*RES_hh_tes_in!F14/RES_hh_num_in!F14)</f>
        <v>76.201775787759686</v>
      </c>
      <c r="G14" s="76">
        <f>IF(RES_hh_tes_in!G14=0,0,1000*11630*RES_hh_tes_in!G14/RES_hh_num_in!G14)</f>
        <v>73.208030044082321</v>
      </c>
      <c r="H14" s="76">
        <f>IF(RES_hh_tes_in!H14=0,0,1000*11630*RES_hh_tes_in!H14/RES_hh_num_in!H14)</f>
        <v>71.119868735876082</v>
      </c>
      <c r="I14" s="76">
        <f>IF(RES_hh_tes_in!I14=0,0,1000*11630*RES_hh_tes_in!I14/RES_hh_num_in!I14)</f>
        <v>68.243296867461325</v>
      </c>
      <c r="J14" s="76">
        <f>IF(RES_hh_tes_in!J14=0,0,1000*11630*RES_hh_tes_in!J14/RES_hh_num_in!J14)</f>
        <v>63.046804000294621</v>
      </c>
      <c r="K14" s="76">
        <f>IF(RES_hh_tes_in!K14=0,0,1000*11630*RES_hh_tes_in!K14/RES_hh_num_in!K14)</f>
        <v>67.611615338220844</v>
      </c>
      <c r="L14" s="76">
        <f>IF(RES_hh_tes_in!L14=0,0,1000*11630*RES_hh_tes_in!L14/RES_hh_num_in!L14)</f>
        <v>63.741484196626509</v>
      </c>
      <c r="M14" s="76">
        <f>IF(RES_hh_tes_in!M14=0,0,1000*11630*RES_hh_tes_in!M14/RES_hh_num_in!M14)</f>
        <v>51.980941948519735</v>
      </c>
      <c r="N14" s="76">
        <f>IF(RES_hh_tes_in!N14=0,0,1000*11630*RES_hh_tes_in!N14/RES_hh_num_in!N14)</f>
        <v>55.703856065479684</v>
      </c>
      <c r="O14" s="76">
        <f>IF(RES_hh_tes_in!O14=0,0,1000*11630*RES_hh_tes_in!O14/RES_hh_num_in!O14)</f>
        <v>49.93095647941189</v>
      </c>
      <c r="P14" s="76">
        <f>IF(RES_hh_tes_in!P14=0,0,1000*11630*RES_hh_tes_in!P14/RES_hh_num_in!P14)</f>
        <v>55.179363865022204</v>
      </c>
      <c r="Q14" s="76">
        <f>IF(RES_hh_tes_in!Q14=0,0,1000*11630*RES_hh_tes_in!Q14/RES_hh_num_in!Q14)</f>
        <v>61.179187275671836</v>
      </c>
      <c r="R14" s="76">
        <f>IF(RES_hh_tes_in!R14=0,0,1000*11630*RES_hh_tes_in!R14/RES_hh_num_in!R14)</f>
        <v>50.815361464195533</v>
      </c>
      <c r="S14" s="76">
        <f>IF(RES_hh_tes_in!S14=0,0,1000*11630*RES_hh_tes_in!S14/RES_hh_num_in!S14)</f>
        <v>44.89382437476015</v>
      </c>
      <c r="T14" s="76">
        <f>IF(RES_hh_tes_in!T14=0,0,1000*11630*RES_hh_tes_in!T14/RES_hh_num_in!T14)</f>
        <v>47.144098955261889</v>
      </c>
      <c r="U14" s="76">
        <f>IF(RES_hh_tes_in!U14=0,0,1000*11630*RES_hh_tes_in!U14/RES_hh_num_in!U14)</f>
        <v>38.890160233000998</v>
      </c>
      <c r="V14" s="76">
        <f>IF(RES_hh_tes_in!V14=0,0,1000*11630*RES_hh_tes_in!V14/RES_hh_num_in!V14)</f>
        <v>39.143230325382859</v>
      </c>
      <c r="W14" s="76">
        <f>IF(RES_hh_tes_in!W14=0,0,1000*11630*RES_hh_tes_in!W14/RES_hh_num_in!W14)</f>
        <v>29.456984452107861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1.4143650128837415E-2</v>
      </c>
      <c r="D15" s="69">
        <f t="shared" si="0"/>
        <v>8.3144502933703845E-2</v>
      </c>
      <c r="E15" s="69">
        <f t="shared" si="0"/>
        <v>0.18130186616989194</v>
      </c>
      <c r="F15" s="69">
        <f t="shared" si="0"/>
        <v>0.27694353862166193</v>
      </c>
      <c r="G15" s="69">
        <f t="shared" si="0"/>
        <v>0.44253597486641283</v>
      </c>
      <c r="H15" s="69">
        <f t="shared" si="0"/>
        <v>1.6382562786828985</v>
      </c>
      <c r="I15" s="69">
        <f t="shared" si="0"/>
        <v>1.8830900197494442</v>
      </c>
      <c r="J15" s="69">
        <f t="shared" si="0"/>
        <v>2.6631610195985518</v>
      </c>
      <c r="K15" s="69">
        <f t="shared" si="0"/>
        <v>2.6054248609512967</v>
      </c>
      <c r="L15" s="69">
        <f t="shared" si="0"/>
        <v>9.1728391091776782</v>
      </c>
      <c r="M15" s="69">
        <f t="shared" si="0"/>
        <v>5.0843538444293399</v>
      </c>
      <c r="N15" s="69">
        <f t="shared" si="0"/>
        <v>4.734434086647858</v>
      </c>
      <c r="O15" s="69">
        <f t="shared" si="0"/>
        <v>4.8262796464036377</v>
      </c>
      <c r="P15" s="69">
        <f t="shared" si="0"/>
        <v>5.4409690625493203</v>
      </c>
      <c r="Q15" s="69">
        <f t="shared" si="0"/>
        <v>3.5513764647280839</v>
      </c>
      <c r="R15" s="69">
        <f t="shared" si="0"/>
        <v>4.7465893433897053</v>
      </c>
      <c r="S15" s="69">
        <f t="shared" si="0"/>
        <v>3.6218096908092434</v>
      </c>
      <c r="T15" s="69">
        <f t="shared" si="0"/>
        <v>4.8348011968100026</v>
      </c>
      <c r="U15" s="69">
        <f t="shared" si="0"/>
        <v>3.8605158526384646</v>
      </c>
      <c r="V15" s="69">
        <f t="shared" si="0"/>
        <v>8.5209351677269094</v>
      </c>
      <c r="W15" s="69">
        <f t="shared" si="0"/>
        <v>9.5590643419910855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1.4143650128837415E-2</v>
      </c>
      <c r="D16" s="72">
        <f>IF(RES_hh_tes_in!D16=0,0,1000*11630*RES_hh_tes_in!D16/RES_hh_num_in!D$3)</f>
        <v>8.3144502933703845E-2</v>
      </c>
      <c r="E16" s="72">
        <f>IF(RES_hh_tes_in!E16=0,0,1000*11630*RES_hh_tes_in!E16/RES_hh_num_in!E$3)</f>
        <v>0.18130186616989194</v>
      </c>
      <c r="F16" s="72">
        <f>IF(RES_hh_tes_in!F16=0,0,1000*11630*RES_hh_tes_in!F16/RES_hh_num_in!F$3)</f>
        <v>0.27694353862166193</v>
      </c>
      <c r="G16" s="72">
        <f>IF(RES_hh_tes_in!G16=0,0,1000*11630*RES_hh_tes_in!G16/RES_hh_num_in!G$3)</f>
        <v>0.44253597486641283</v>
      </c>
      <c r="H16" s="72">
        <f>IF(RES_hh_tes_in!H16=0,0,1000*11630*RES_hh_tes_in!H16/RES_hh_num_in!H$3)</f>
        <v>1.6382562786828985</v>
      </c>
      <c r="I16" s="72">
        <f>IF(RES_hh_tes_in!I16=0,0,1000*11630*RES_hh_tes_in!I16/RES_hh_num_in!I$3)</f>
        <v>1.8830900197494442</v>
      </c>
      <c r="J16" s="72">
        <f>IF(RES_hh_tes_in!J16=0,0,1000*11630*RES_hh_tes_in!J16/RES_hh_num_in!J$3)</f>
        <v>2.6631610195985518</v>
      </c>
      <c r="K16" s="72">
        <f>IF(RES_hh_tes_in!K16=0,0,1000*11630*RES_hh_tes_in!K16/RES_hh_num_in!K$3)</f>
        <v>2.6054248609512967</v>
      </c>
      <c r="L16" s="72">
        <f>IF(RES_hh_tes_in!L16=0,0,1000*11630*RES_hh_tes_in!L16/RES_hh_num_in!L$3)</f>
        <v>9.1728391091776782</v>
      </c>
      <c r="M16" s="72">
        <f>IF(RES_hh_tes_in!M16=0,0,1000*11630*RES_hh_tes_in!M16/RES_hh_num_in!M$3)</f>
        <v>5.0843538444293399</v>
      </c>
      <c r="N16" s="72">
        <f>IF(RES_hh_tes_in!N16=0,0,1000*11630*RES_hh_tes_in!N16/RES_hh_num_in!N$3)</f>
        <v>4.734434086647858</v>
      </c>
      <c r="O16" s="72">
        <f>IF(RES_hh_tes_in!O16=0,0,1000*11630*RES_hh_tes_in!O16/RES_hh_num_in!O$3)</f>
        <v>4.8262796464036377</v>
      </c>
      <c r="P16" s="72">
        <f>IF(RES_hh_tes_in!P16=0,0,1000*11630*RES_hh_tes_in!P16/RES_hh_num_in!P$3)</f>
        <v>5.4409690625493203</v>
      </c>
      <c r="Q16" s="72">
        <f>IF(RES_hh_tes_in!Q16=0,0,1000*11630*RES_hh_tes_in!Q16/RES_hh_num_in!Q$3)</f>
        <v>3.5513764647280839</v>
      </c>
      <c r="R16" s="72">
        <f>IF(RES_hh_tes_in!R16=0,0,1000*11630*RES_hh_tes_in!R16/RES_hh_num_in!R$3)</f>
        <v>4.7465893433897053</v>
      </c>
      <c r="S16" s="72">
        <f>IF(RES_hh_tes_in!S16=0,0,1000*11630*RES_hh_tes_in!S16/RES_hh_num_in!S$3)</f>
        <v>3.6218096908092434</v>
      </c>
      <c r="T16" s="72">
        <f>IF(RES_hh_tes_in!T16=0,0,1000*11630*RES_hh_tes_in!T16/RES_hh_num_in!T$3)</f>
        <v>4.8348011968100026</v>
      </c>
      <c r="U16" s="72">
        <f>IF(RES_hh_tes_in!U16=0,0,1000*11630*RES_hh_tes_in!U16/RES_hh_num_in!U$3)</f>
        <v>3.8605158526384646</v>
      </c>
      <c r="V16" s="72">
        <f>IF(RES_hh_tes_in!V16=0,0,1000*11630*RES_hh_tes_in!V16/RES_hh_num_in!V$3)</f>
        <v>8.5209351677269094</v>
      </c>
      <c r="W16" s="72">
        <f>IF(RES_hh_tes_in!W16=0,0,1000*11630*RES_hh_tes_in!W16/RES_hh_num_in!W$3)</f>
        <v>9.5590643419910855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1392.6104541407051</v>
      </c>
      <c r="D17" s="69">
        <f>IF(RES_hh_tes_in!D17=0,0,1000*11630*RES_hh_tes_in!D17/RES_hh_num_in!D17)</f>
        <v>1418.4636008317568</v>
      </c>
      <c r="E17" s="69">
        <f>IF(RES_hh_tes_in!E17=0,0,1000*11630*RES_hh_tes_in!E17/RES_hh_num_in!E17)</f>
        <v>1462.2531373689271</v>
      </c>
      <c r="F17" s="69">
        <f>IF(RES_hh_tes_in!F17=0,0,1000*11630*RES_hh_tes_in!F17/RES_hh_num_in!F17)</f>
        <v>1380.1814222942949</v>
      </c>
      <c r="G17" s="69">
        <f>IF(RES_hh_tes_in!G17=0,0,1000*11630*RES_hh_tes_in!G17/RES_hh_num_in!G17)</f>
        <v>1448.1586878478643</v>
      </c>
      <c r="H17" s="69">
        <f>IF(RES_hh_tes_in!H17=0,0,1000*11630*RES_hh_tes_in!H17/RES_hh_num_in!H17)</f>
        <v>1555.2691814980687</v>
      </c>
      <c r="I17" s="69">
        <f>IF(RES_hh_tes_in!I17=0,0,1000*11630*RES_hh_tes_in!I17/RES_hh_num_in!I17)</f>
        <v>1551.167116307455</v>
      </c>
      <c r="J17" s="69">
        <f>IF(RES_hh_tes_in!J17=0,0,1000*11630*RES_hh_tes_in!J17/RES_hh_num_in!J17)</f>
        <v>1735.8706357114036</v>
      </c>
      <c r="K17" s="69">
        <f>IF(RES_hh_tes_in!K17=0,0,1000*11630*RES_hh_tes_in!K17/RES_hh_num_in!K17)</f>
        <v>1673.8953052677034</v>
      </c>
      <c r="L17" s="69">
        <f>IF(RES_hh_tes_in!L17=0,0,1000*11630*RES_hh_tes_in!L17/RES_hh_num_in!L17)</f>
        <v>1780.7526650964101</v>
      </c>
      <c r="M17" s="69">
        <f>IF(RES_hh_tes_in!M17=0,0,1000*11630*RES_hh_tes_in!M17/RES_hh_num_in!M17)</f>
        <v>1701.919512207427</v>
      </c>
      <c r="N17" s="69">
        <f>IF(RES_hh_tes_in!N17=0,0,1000*11630*RES_hh_tes_in!N17/RES_hh_num_in!N17)</f>
        <v>1774.9452092331996</v>
      </c>
      <c r="O17" s="69">
        <f>IF(RES_hh_tes_in!O17=0,0,1000*11630*RES_hh_tes_in!O17/RES_hh_num_in!O17)</f>
        <v>1753.0534640234398</v>
      </c>
      <c r="P17" s="69">
        <f>IF(RES_hh_tes_in!P17=0,0,1000*11630*RES_hh_tes_in!P17/RES_hh_num_in!P17)</f>
        <v>1594.7427728112975</v>
      </c>
      <c r="Q17" s="69">
        <f>IF(RES_hh_tes_in!Q17=0,0,1000*11630*RES_hh_tes_in!Q17/RES_hh_num_in!Q17)</f>
        <v>1718.197564214606</v>
      </c>
      <c r="R17" s="69">
        <f>IF(RES_hh_tes_in!R17=0,0,1000*11630*RES_hh_tes_in!R17/RES_hh_num_in!R17)</f>
        <v>1846.750073210419</v>
      </c>
      <c r="S17" s="69">
        <f>IF(RES_hh_tes_in!S17=0,0,1000*11630*RES_hh_tes_in!S17/RES_hh_num_in!S17)</f>
        <v>1659.8732555741547</v>
      </c>
      <c r="T17" s="69">
        <f>IF(RES_hh_tes_in!T17=0,0,1000*11630*RES_hh_tes_in!T17/RES_hh_num_in!T17)</f>
        <v>1731.0489394599986</v>
      </c>
      <c r="U17" s="69">
        <f>IF(RES_hh_tes_in!U17=0,0,1000*11630*RES_hh_tes_in!U17/RES_hh_num_in!U17)</f>
        <v>1643.8672504289207</v>
      </c>
      <c r="V17" s="69">
        <f>IF(RES_hh_tes_in!V17=0,0,1000*11630*RES_hh_tes_in!V17/RES_hh_num_in!V17)</f>
        <v>1754.0290670655074</v>
      </c>
      <c r="W17" s="69">
        <f>IF(RES_hh_tes_in!W17=0,0,1000*11630*RES_hh_tes_in!W17/RES_hh_num_in!W17)</f>
        <v>1891.2249790142482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2020.9306517532955</v>
      </c>
      <c r="D18" s="72">
        <f>IF(RES_hh_tes_in!D18=0,0,1000*11630*RES_hh_tes_in!D18/RES_hh_num_in!D18)</f>
        <v>1361.352576755067</v>
      </c>
      <c r="E18" s="72">
        <f>IF(RES_hh_tes_in!E18=0,0,1000*11630*RES_hh_tes_in!E18/RES_hh_num_in!E18)</f>
        <v>1280.5133014201222</v>
      </c>
      <c r="F18" s="72">
        <f>IF(RES_hh_tes_in!F18=0,0,1000*11630*RES_hh_tes_in!F18/RES_hh_num_in!F18)</f>
        <v>1356.0679980254879</v>
      </c>
      <c r="G18" s="72">
        <f>IF(RES_hh_tes_in!G18=0,0,1000*11630*RES_hh_tes_in!G18/RES_hh_num_in!G18)</f>
        <v>1639.5087031518951</v>
      </c>
      <c r="H18" s="72">
        <f>IF(RES_hh_tes_in!H18=0,0,1000*11630*RES_hh_tes_in!H18/RES_hh_num_in!H18)</f>
        <v>1477.3300225400985</v>
      </c>
      <c r="I18" s="72">
        <f>IF(RES_hh_tes_in!I18=0,0,1000*11630*RES_hh_tes_in!I18/RES_hh_num_in!I18)</f>
        <v>1560.7917129889343</v>
      </c>
      <c r="J18" s="72">
        <f>IF(RES_hh_tes_in!J18=0,0,1000*11630*RES_hh_tes_in!J18/RES_hh_num_in!J18)</f>
        <v>1606.3398068556269</v>
      </c>
      <c r="K18" s="72">
        <f>IF(RES_hh_tes_in!K18=0,0,1000*11630*RES_hh_tes_in!K18/RES_hh_num_in!K18)</f>
        <v>1563.9431751764389</v>
      </c>
      <c r="L18" s="72">
        <f>IF(RES_hh_tes_in!L18=0,0,1000*11630*RES_hh_tes_in!L18/RES_hh_num_in!L18)</f>
        <v>2209.0482481671952</v>
      </c>
      <c r="M18" s="72">
        <f>IF(RES_hh_tes_in!M18=0,0,1000*11630*RES_hh_tes_in!M18/RES_hh_num_in!M18)</f>
        <v>1784.4635419830336</v>
      </c>
      <c r="N18" s="72">
        <f>IF(RES_hh_tes_in!N18=0,0,1000*11630*RES_hh_tes_in!N18/RES_hh_num_in!N18)</f>
        <v>1463.4900942316772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1701.7140203151721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1684.2214783207569</v>
      </c>
      <c r="V18" s="72">
        <f>IF(RES_hh_tes_in!V18=0,0,1000*11630*RES_hh_tes_in!V18/RES_hh_num_in!V18)</f>
        <v>1126.2237523654635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1313.7318415699995</v>
      </c>
      <c r="D19" s="72">
        <f>IF(RES_hh_tes_in!D19=0,0,1000*11630*RES_hh_tes_in!D19/RES_hh_num_in!D19)</f>
        <v>1323.0128025491731</v>
      </c>
      <c r="E19" s="72">
        <f>IF(RES_hh_tes_in!E19=0,0,1000*11630*RES_hh_tes_in!E19/RES_hh_num_in!E19)</f>
        <v>1406.7262413799356</v>
      </c>
      <c r="F19" s="72">
        <f>IF(RES_hh_tes_in!F19=0,0,1000*11630*RES_hh_tes_in!F19/RES_hh_num_in!F19)</f>
        <v>1406.370284630729</v>
      </c>
      <c r="G19" s="72">
        <f>IF(RES_hh_tes_in!G19=0,0,1000*11630*RES_hh_tes_in!G19/RES_hh_num_in!G19)</f>
        <v>1528.0145084637365</v>
      </c>
      <c r="H19" s="72">
        <f>IF(RES_hh_tes_in!H19=0,0,1000*11630*RES_hh_tes_in!H19/RES_hh_num_in!H19)</f>
        <v>1629.1005234909449</v>
      </c>
      <c r="I19" s="72">
        <f>IF(RES_hh_tes_in!I19=0,0,1000*11630*RES_hh_tes_in!I19/RES_hh_num_in!I19)</f>
        <v>1543.9651420818445</v>
      </c>
      <c r="J19" s="72">
        <f>IF(RES_hh_tes_in!J19=0,0,1000*11630*RES_hh_tes_in!J19/RES_hh_num_in!J19)</f>
        <v>1702.2965200421877</v>
      </c>
      <c r="K19" s="72">
        <f>IF(RES_hh_tes_in!K19=0,0,1000*11630*RES_hh_tes_in!K19/RES_hh_num_in!K19)</f>
        <v>1671.2198635184125</v>
      </c>
      <c r="L19" s="72">
        <f>IF(RES_hh_tes_in!L19=0,0,1000*11630*RES_hh_tes_in!L19/RES_hh_num_in!L19)</f>
        <v>1334.9788397452962</v>
      </c>
      <c r="M19" s="72">
        <f>IF(RES_hh_tes_in!M19=0,0,1000*11630*RES_hh_tes_in!M19/RES_hh_num_in!M19)</f>
        <v>1681.0137446946489</v>
      </c>
      <c r="N19" s="72">
        <f>IF(RES_hh_tes_in!N19=0,0,1000*11630*RES_hh_tes_in!N19/RES_hh_num_in!N19)</f>
        <v>1722.3864412704679</v>
      </c>
      <c r="O19" s="72">
        <f>IF(RES_hh_tes_in!O19=0,0,1000*11630*RES_hh_tes_in!O19/RES_hh_num_in!O19)</f>
        <v>1719.9397286087733</v>
      </c>
      <c r="P19" s="72">
        <f>IF(RES_hh_tes_in!P19=0,0,1000*11630*RES_hh_tes_in!P19/RES_hh_num_in!P19)</f>
        <v>1892.2866778609396</v>
      </c>
      <c r="Q19" s="72">
        <f>IF(RES_hh_tes_in!Q19=0,0,1000*11630*RES_hh_tes_in!Q19/RES_hh_num_in!Q19)</f>
        <v>1558.6781512845805</v>
      </c>
      <c r="R19" s="72">
        <f>IF(RES_hh_tes_in!R19=0,0,1000*11630*RES_hh_tes_in!R19/RES_hh_num_in!R19)</f>
        <v>1655.3563158599527</v>
      </c>
      <c r="S19" s="72">
        <f>IF(RES_hh_tes_in!S19=0,0,1000*11630*RES_hh_tes_in!S19/RES_hh_num_in!S19)</f>
        <v>1804.5624466424599</v>
      </c>
      <c r="T19" s="72">
        <f>IF(RES_hh_tes_in!T19=0,0,1000*11630*RES_hh_tes_in!T19/RES_hh_num_in!T19)</f>
        <v>1677.1413348961598</v>
      </c>
      <c r="U19" s="72">
        <f>IF(RES_hh_tes_in!U19=0,0,1000*11630*RES_hh_tes_in!U19/RES_hh_num_in!U19)</f>
        <v>1607.6566186738082</v>
      </c>
      <c r="V19" s="72">
        <f>IF(RES_hh_tes_in!V19=0,0,1000*11630*RES_hh_tes_in!V19/RES_hh_num_in!V19)</f>
        <v>1778.0615835883109</v>
      </c>
      <c r="W19" s="72">
        <f>IF(RES_hh_tes_in!W19=0,0,1000*11630*RES_hh_tes_in!W19/RES_hh_num_in!W19)</f>
        <v>1887.5802775428651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1425.4546774997063</v>
      </c>
      <c r="D20" s="72">
        <f>IF(RES_hh_tes_in!D20=0,0,1000*11630*RES_hh_tes_in!D20/RES_hh_num_in!D20)</f>
        <v>1514.1268360170627</v>
      </c>
      <c r="E20" s="72">
        <f>IF(RES_hh_tes_in!E20=0,0,1000*11630*RES_hh_tes_in!E20/RES_hh_num_in!E20)</f>
        <v>1303.8059811603953</v>
      </c>
      <c r="F20" s="72">
        <f>IF(RES_hh_tes_in!F20=0,0,1000*11630*RES_hh_tes_in!F20/RES_hh_num_in!F20)</f>
        <v>1230.8815207942453</v>
      </c>
      <c r="G20" s="72">
        <f>IF(RES_hh_tes_in!G20=0,0,1000*11630*RES_hh_tes_in!G20/RES_hh_num_in!G20)</f>
        <v>1525.7895182007799</v>
      </c>
      <c r="H20" s="72">
        <f>IF(RES_hh_tes_in!H20=0,0,1000*11630*RES_hh_tes_in!H20/RES_hh_num_in!H20)</f>
        <v>1606.9690400574821</v>
      </c>
      <c r="I20" s="72">
        <f>IF(RES_hh_tes_in!I20=0,0,1000*11630*RES_hh_tes_in!I20/RES_hh_num_in!I20)</f>
        <v>1324.3248659452395</v>
      </c>
      <c r="J20" s="72">
        <f>IF(RES_hh_tes_in!J20=0,0,1000*11630*RES_hh_tes_in!J20/RES_hh_num_in!J20)</f>
        <v>1121.7306693913783</v>
      </c>
      <c r="K20" s="72">
        <f>IF(RES_hh_tes_in!K20=0,0,1000*11630*RES_hh_tes_in!K20/RES_hh_num_in!K20)</f>
        <v>1851.1984154051681</v>
      </c>
      <c r="L20" s="72">
        <f>IF(RES_hh_tes_in!L20=0,0,1000*11630*RES_hh_tes_in!L20/RES_hh_num_in!L20)</f>
        <v>1984.3711425575107</v>
      </c>
      <c r="M20" s="72">
        <f>IF(RES_hh_tes_in!M20=0,0,1000*11630*RES_hh_tes_in!M20/RES_hh_num_in!M20)</f>
        <v>1778.2260389995104</v>
      </c>
      <c r="N20" s="72">
        <f>IF(RES_hh_tes_in!N20=0,0,1000*11630*RES_hh_tes_in!N20/RES_hh_num_in!N20)</f>
        <v>1727.4420858034787</v>
      </c>
      <c r="O20" s="72">
        <f>IF(RES_hh_tes_in!O20=0,0,1000*11630*RES_hh_tes_in!O20/RES_hh_num_in!O20)</f>
        <v>1742.8938576208002</v>
      </c>
      <c r="P20" s="72">
        <f>IF(RES_hh_tes_in!P20=0,0,1000*11630*RES_hh_tes_in!P20/RES_hh_num_in!P20)</f>
        <v>1643.5347436257209</v>
      </c>
      <c r="Q20" s="72">
        <f>IF(RES_hh_tes_in!Q20=0,0,1000*11630*RES_hh_tes_in!Q20/RES_hh_num_in!Q20)</f>
        <v>1657.7999008890674</v>
      </c>
      <c r="R20" s="72">
        <f>IF(RES_hh_tes_in!R20=0,0,1000*11630*RES_hh_tes_in!R20/RES_hh_num_in!R20)</f>
        <v>1740.5460128169145</v>
      </c>
      <c r="S20" s="72">
        <f>IF(RES_hh_tes_in!S20=0,0,1000*11630*RES_hh_tes_in!S20/RES_hh_num_in!S20)</f>
        <v>1660.774233166467</v>
      </c>
      <c r="T20" s="72">
        <f>IF(RES_hh_tes_in!T20=0,0,1000*11630*RES_hh_tes_in!T20/RES_hh_num_in!T20)</f>
        <v>1732.6545360267514</v>
      </c>
      <c r="U20" s="72">
        <f>IF(RES_hh_tes_in!U20=0,0,1000*11630*RES_hh_tes_in!U20/RES_hh_num_in!U20)</f>
        <v>1722.0377364978694</v>
      </c>
      <c r="V20" s="72">
        <f>IF(RES_hh_tes_in!V20=0,0,1000*11630*RES_hh_tes_in!V20/RES_hh_num_in!V20)</f>
        <v>1840.6482281384974</v>
      </c>
      <c r="W20" s="72">
        <f>IF(RES_hh_tes_in!W20=0,0,1000*11630*RES_hh_tes_in!W20/RES_hh_num_in!W20)</f>
        <v>1799.5902420194739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1378.2168656046301</v>
      </c>
      <c r="D21" s="72">
        <f>IF(RES_hh_tes_in!D21=0,0,1000*11630*RES_hh_tes_in!D21/RES_hh_num_in!D21)</f>
        <v>1423.1382566460941</v>
      </c>
      <c r="E21" s="72">
        <f>IF(RES_hh_tes_in!E21=0,0,1000*11630*RES_hh_tes_in!E21/RES_hh_num_in!E21)</f>
        <v>1434.7496792901572</v>
      </c>
      <c r="F21" s="72">
        <f>IF(RES_hh_tes_in!F21=0,0,1000*11630*RES_hh_tes_in!F21/RES_hh_num_in!F21)</f>
        <v>1419.474156488312</v>
      </c>
      <c r="G21" s="72">
        <f>IF(RES_hh_tes_in!G21=0,0,1000*11630*RES_hh_tes_in!G21/RES_hh_num_in!G21)</f>
        <v>1483.399623000189</v>
      </c>
      <c r="H21" s="72">
        <f>IF(RES_hh_tes_in!H21=0,0,1000*11630*RES_hh_tes_in!H21/RES_hh_num_in!H21)</f>
        <v>1512.6039997440575</v>
      </c>
      <c r="I21" s="72">
        <f>IF(RES_hh_tes_in!I21=0,0,1000*11630*RES_hh_tes_in!I21/RES_hh_num_in!I21)</f>
        <v>1590.9947556148045</v>
      </c>
      <c r="J21" s="72">
        <f>IF(RES_hh_tes_in!J21=0,0,1000*11630*RES_hh_tes_in!J21/RES_hh_num_in!J21)</f>
        <v>1739.4371065875141</v>
      </c>
      <c r="K21" s="72">
        <f>IF(RES_hh_tes_in!K21=0,0,1000*11630*RES_hh_tes_in!K21/RES_hh_num_in!K21)</f>
        <v>1492.5617832506323</v>
      </c>
      <c r="L21" s="72">
        <f>IF(RES_hh_tes_in!L21=0,0,1000*11630*RES_hh_tes_in!L21/RES_hh_num_in!L21)</f>
        <v>1856.969571905548</v>
      </c>
      <c r="M21" s="72">
        <f>IF(RES_hh_tes_in!M21=0,0,1000*11630*RES_hh_tes_in!M21/RES_hh_num_in!M21)</f>
        <v>1728.7802446696303</v>
      </c>
      <c r="N21" s="72">
        <f>IF(RES_hh_tes_in!N21=0,0,1000*11630*RES_hh_tes_in!N21/RES_hh_num_in!N21)</f>
        <v>1740.0148007972696</v>
      </c>
      <c r="O21" s="72">
        <f>IF(RES_hh_tes_in!O21=0,0,1000*11630*RES_hh_tes_in!O21/RES_hh_num_in!O21)</f>
        <v>1720.1972249530781</v>
      </c>
      <c r="P21" s="72">
        <f>IF(RES_hh_tes_in!P21=0,0,1000*11630*RES_hh_tes_in!P21/RES_hh_num_in!P21)</f>
        <v>1627.8181769162118</v>
      </c>
      <c r="Q21" s="72">
        <f>IF(RES_hh_tes_in!Q21=0,0,1000*11630*RES_hh_tes_in!Q21/RES_hh_num_in!Q21)</f>
        <v>1651.9060574410105</v>
      </c>
      <c r="R21" s="72">
        <f>IF(RES_hh_tes_in!R21=0,0,1000*11630*RES_hh_tes_in!R21/RES_hh_num_in!R21)</f>
        <v>1769.8702226575424</v>
      </c>
      <c r="S21" s="72">
        <f>IF(RES_hh_tes_in!S21=0,0,1000*11630*RES_hh_tes_in!S21/RES_hh_num_in!S21)</f>
        <v>1672.0776465322356</v>
      </c>
      <c r="T21" s="72">
        <f>IF(RES_hh_tes_in!T21=0,0,1000*11630*RES_hh_tes_in!T21/RES_hh_num_in!T21)</f>
        <v>1768.66431925647</v>
      </c>
      <c r="U21" s="72">
        <f>IF(RES_hh_tes_in!U21=0,0,1000*11630*RES_hh_tes_in!U21/RES_hh_num_in!U21)</f>
        <v>1649.857595927843</v>
      </c>
      <c r="V21" s="72">
        <f>IF(RES_hh_tes_in!V21=0,0,1000*11630*RES_hh_tes_in!V21/RES_hh_num_in!V21)</f>
        <v>1744.8583370787956</v>
      </c>
      <c r="W21" s="72">
        <f>IF(RES_hh_tes_in!W21=0,0,1000*11630*RES_hh_tes_in!W21/RES_hh_num_in!W21)</f>
        <v>1854.7323314692574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1416.3309448960968</v>
      </c>
      <c r="D22" s="72">
        <f>IF(RES_hh_tes_in!D22=0,0,1000*11630*RES_hh_tes_in!D22/RES_hh_num_in!D22)</f>
        <v>1413.4882847805836</v>
      </c>
      <c r="E22" s="72">
        <f>IF(RES_hh_tes_in!E22=0,0,1000*11630*RES_hh_tes_in!E22/RES_hh_num_in!E22)</f>
        <v>1423.5688758839563</v>
      </c>
      <c r="F22" s="72">
        <f>IF(RES_hh_tes_in!F22=0,0,1000*11630*RES_hh_tes_in!F22/RES_hh_num_in!F22)</f>
        <v>1427.8268018422959</v>
      </c>
      <c r="G22" s="72">
        <f>IF(RES_hh_tes_in!G22=0,0,1000*11630*RES_hh_tes_in!G22/RES_hh_num_in!G22)</f>
        <v>1524.7785596164667</v>
      </c>
      <c r="H22" s="72">
        <f>IF(RES_hh_tes_in!H22=0,0,1000*11630*RES_hh_tes_in!H22/RES_hh_num_in!H22)</f>
        <v>1496.5994836099774</v>
      </c>
      <c r="I22" s="72">
        <f>IF(RES_hh_tes_in!I22=0,0,1000*11630*RES_hh_tes_in!I22/RES_hh_num_in!I22)</f>
        <v>1489.6737391891986</v>
      </c>
      <c r="J22" s="72">
        <f>IF(RES_hh_tes_in!J22=0,0,1000*11630*RES_hh_tes_in!J22/RES_hh_num_in!J22)</f>
        <v>1436.0003003869365</v>
      </c>
      <c r="K22" s="72">
        <f>IF(RES_hh_tes_in!K22=0,0,1000*11630*RES_hh_tes_in!K22/RES_hh_num_in!K22)</f>
        <v>1672.9669124253553</v>
      </c>
      <c r="L22" s="72">
        <f>IF(RES_hh_tes_in!L22=0,0,1000*11630*RES_hh_tes_in!L22/RES_hh_num_in!L22)</f>
        <v>1640.5921041105644</v>
      </c>
      <c r="M22" s="72">
        <f>IF(RES_hh_tes_in!M22=0,0,1000*11630*RES_hh_tes_in!M22/RES_hh_num_in!M22)</f>
        <v>1729.146114936977</v>
      </c>
      <c r="N22" s="72">
        <f>IF(RES_hh_tes_in!N22=0,0,1000*11630*RES_hh_tes_in!N22/RES_hh_num_in!N22)</f>
        <v>1910.1502770661402</v>
      </c>
      <c r="O22" s="72">
        <f>IF(RES_hh_tes_in!O22=0,0,1000*11630*RES_hh_tes_in!O22/RES_hh_num_in!O22)</f>
        <v>1725.501855389615</v>
      </c>
      <c r="P22" s="72">
        <f>IF(RES_hh_tes_in!P22=0,0,1000*11630*RES_hh_tes_in!P22/RES_hh_num_in!P22)</f>
        <v>1761.8938241225596</v>
      </c>
      <c r="Q22" s="72">
        <f>IF(RES_hh_tes_in!Q22=0,0,1000*11630*RES_hh_tes_in!Q22/RES_hh_num_in!Q22)</f>
        <v>1491.8065461331075</v>
      </c>
      <c r="R22" s="72">
        <f>IF(RES_hh_tes_in!R22=0,0,1000*11630*RES_hh_tes_in!R22/RES_hh_num_in!R22)</f>
        <v>1515.2926738568731</v>
      </c>
      <c r="S22" s="72">
        <f>IF(RES_hh_tes_in!S22=0,0,1000*11630*RES_hh_tes_in!S22/RES_hh_num_in!S22)</f>
        <v>1713.0098787869188</v>
      </c>
      <c r="T22" s="72">
        <f>IF(RES_hh_tes_in!T22=0,0,1000*11630*RES_hh_tes_in!T22/RES_hh_num_in!T22)</f>
        <v>1793.9678318555157</v>
      </c>
      <c r="U22" s="72">
        <f>IF(RES_hh_tes_in!U22=0,0,1000*11630*RES_hh_tes_in!U22/RES_hh_num_in!U22)</f>
        <v>1741.1559491780333</v>
      </c>
      <c r="V22" s="72">
        <f>IF(RES_hh_tes_in!V22=0,0,1000*11630*RES_hh_tes_in!V22/RES_hh_num_in!V22)</f>
        <v>1670.8728242186291</v>
      </c>
      <c r="W22" s="72">
        <f>IF(RES_hh_tes_in!W22=0,0,1000*11630*RES_hh_tes_in!W22/RES_hh_num_in!W22)</f>
        <v>1816.1637025728885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1393.966598510287</v>
      </c>
      <c r="D24" s="72">
        <f>IF(RES_hh_tes_in!D24=0,0,1000*11630*RES_hh_tes_in!D24/RES_hh_num_in!D24)</f>
        <v>1447.0654809128068</v>
      </c>
      <c r="E24" s="72">
        <f>IF(RES_hh_tes_in!E24=0,0,1000*11630*RES_hh_tes_in!E24/RES_hh_num_in!E24)</f>
        <v>1468.2598849624414</v>
      </c>
      <c r="F24" s="72">
        <f>IF(RES_hh_tes_in!F24=0,0,1000*11630*RES_hh_tes_in!F24/RES_hh_num_in!F24)</f>
        <v>1355.6384591495614</v>
      </c>
      <c r="G24" s="72">
        <f>IF(RES_hh_tes_in!G24=0,0,1000*11630*RES_hh_tes_in!G24/RES_hh_num_in!G24)</f>
        <v>1454.2564630065021</v>
      </c>
      <c r="H24" s="72">
        <f>IF(RES_hh_tes_in!H24=0,0,1000*11630*RES_hh_tes_in!H24/RES_hh_num_in!H24)</f>
        <v>1541.6469701699623</v>
      </c>
      <c r="I24" s="72">
        <f>IF(RES_hh_tes_in!I24=0,0,1000*11630*RES_hh_tes_in!I24/RES_hh_num_in!I24)</f>
        <v>1585.4240015022237</v>
      </c>
      <c r="J24" s="72">
        <f>IF(RES_hh_tes_in!J24=0,0,1000*11630*RES_hh_tes_in!J24/RES_hh_num_in!J24)</f>
        <v>1671.5454494586936</v>
      </c>
      <c r="K24" s="72">
        <f>IF(RES_hh_tes_in!K24=0,0,1000*11630*RES_hh_tes_in!K24/RES_hh_num_in!K24)</f>
        <v>1541.397873329626</v>
      </c>
      <c r="L24" s="72">
        <f>IF(RES_hh_tes_in!L24=0,0,1000*11630*RES_hh_tes_in!L24/RES_hh_num_in!L24)</f>
        <v>1825.3846780223068</v>
      </c>
      <c r="M24" s="72">
        <f>IF(RES_hh_tes_in!M24=0,0,1000*11630*RES_hh_tes_in!M24/RES_hh_num_in!M24)</f>
        <v>1689.9516230233523</v>
      </c>
      <c r="N24" s="72">
        <f>IF(RES_hh_tes_in!N24=0,0,1000*11630*RES_hh_tes_in!N24/RES_hh_num_in!N24)</f>
        <v>1770.1111333106946</v>
      </c>
      <c r="O24" s="72">
        <f>IF(RES_hh_tes_in!O24=0,0,1000*11630*RES_hh_tes_in!O24/RES_hh_num_in!O24)</f>
        <v>1760.7498913167562</v>
      </c>
      <c r="P24" s="72">
        <f>IF(RES_hh_tes_in!P24=0,0,1000*11630*RES_hh_tes_in!P24/RES_hh_num_in!P24)</f>
        <v>1586.0686243415773</v>
      </c>
      <c r="Q24" s="72">
        <f>IF(RES_hh_tes_in!Q24=0,0,1000*11630*RES_hh_tes_in!Q24/RES_hh_num_in!Q24)</f>
        <v>1672.2043212484866</v>
      </c>
      <c r="R24" s="72">
        <f>IF(RES_hh_tes_in!R24=0,0,1000*11630*RES_hh_tes_in!R24/RES_hh_num_in!R24)</f>
        <v>1856.5683443118044</v>
      </c>
      <c r="S24" s="72">
        <f>IF(RES_hh_tes_in!S24=0,0,1000*11630*RES_hh_tes_in!S24/RES_hh_num_in!S24)</f>
        <v>1665.9452737910069</v>
      </c>
      <c r="T24" s="72">
        <f>IF(RES_hh_tes_in!T24=0,0,1000*11630*RES_hh_tes_in!T24/RES_hh_num_in!T24)</f>
        <v>1666.617210031543</v>
      </c>
      <c r="U24" s="72">
        <f>IF(RES_hh_tes_in!U24=0,0,1000*11630*RES_hh_tes_in!U24/RES_hh_num_in!U24)</f>
        <v>1618.8931217475019</v>
      </c>
      <c r="V24" s="72">
        <f>IF(RES_hh_tes_in!V24=0,0,1000*11630*RES_hh_tes_in!V24/RES_hh_num_in!V24)</f>
        <v>1685.2197890980856</v>
      </c>
      <c r="W24" s="72">
        <f>IF(RES_hh_tes_in!W24=0,0,1000*11630*RES_hh_tes_in!W24/RES_hh_num_in!W24)</f>
        <v>1924.3415357124204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1347.7285223910878</v>
      </c>
      <c r="D25" s="74">
        <f>IF(RES_hh_tes_in!D25=0,0,1000*11630*RES_hh_tes_in!D25/RES_hh_num_in!D25)</f>
        <v>1394.7766009345733</v>
      </c>
      <c r="E25" s="74">
        <f>IF(RES_hh_tes_in!E25=0,0,1000*11630*RES_hh_tes_in!E25/RES_hh_num_in!E25)</f>
        <v>1510.7944490669765</v>
      </c>
      <c r="F25" s="74">
        <f>IF(RES_hh_tes_in!F25=0,0,1000*11630*RES_hh_tes_in!F25/RES_hh_num_in!F25)</f>
        <v>1341.2282445325263</v>
      </c>
      <c r="G25" s="74">
        <f>IF(RES_hh_tes_in!G25=0,0,1000*11630*RES_hh_tes_in!G25/RES_hh_num_in!G25)</f>
        <v>1386.669091192364</v>
      </c>
      <c r="H25" s="74">
        <f>IF(RES_hh_tes_in!H25=0,0,1000*11630*RES_hh_tes_in!H25/RES_hh_num_in!H25)</f>
        <v>1570.0108306270615</v>
      </c>
      <c r="I25" s="74">
        <f>IF(RES_hh_tes_in!I25=0,0,1000*11630*RES_hh_tes_in!I25/RES_hh_num_in!I25)</f>
        <v>1583.6796403288688</v>
      </c>
      <c r="J25" s="74">
        <f>IF(RES_hh_tes_in!J25=0,0,1000*11630*RES_hh_tes_in!J25/RES_hh_num_in!J25)</f>
        <v>2174.508374497977</v>
      </c>
      <c r="K25" s="74">
        <f>IF(RES_hh_tes_in!K25=0,0,1000*11630*RES_hh_tes_in!K25/RES_hh_num_in!K25)</f>
        <v>1904.872048424794</v>
      </c>
      <c r="L25" s="74">
        <f>IF(RES_hh_tes_in!L25=0,0,1000*11630*RES_hh_tes_in!L25/RES_hh_num_in!L25)</f>
        <v>1821.5840670791554</v>
      </c>
      <c r="M25" s="74">
        <f>IF(RES_hh_tes_in!M25=0,0,1000*11630*RES_hh_tes_in!M25/RES_hh_num_in!M25)</f>
        <v>1537.8205017611438</v>
      </c>
      <c r="N25" s="74">
        <f>IF(RES_hh_tes_in!N25=0,0,1000*11630*RES_hh_tes_in!N25/RES_hh_num_in!N25)</f>
        <v>1595.6982613841608</v>
      </c>
      <c r="O25" s="74">
        <f>IF(RES_hh_tes_in!O25=0,0,1000*11630*RES_hh_tes_in!O25/RES_hh_num_in!O25)</f>
        <v>1786.6212613401547</v>
      </c>
      <c r="P25" s="74">
        <f>IF(RES_hh_tes_in!P25=0,0,1000*11630*RES_hh_tes_in!P25/RES_hh_num_in!P25)</f>
        <v>1549.576326957997</v>
      </c>
      <c r="Q25" s="74">
        <f>IF(RES_hh_tes_in!Q25=0,0,1000*11630*RES_hh_tes_in!Q25/RES_hh_num_in!Q25)</f>
        <v>1901.9055986052176</v>
      </c>
      <c r="R25" s="74">
        <f>IF(RES_hh_tes_in!R25=0,0,1000*11630*RES_hh_tes_in!R25/RES_hh_num_in!R25)</f>
        <v>2098.9790946856374</v>
      </c>
      <c r="S25" s="74">
        <f>IF(RES_hh_tes_in!S25=0,0,1000*11630*RES_hh_tes_in!S25/RES_hh_num_in!S25)</f>
        <v>1544.8960845507863</v>
      </c>
      <c r="T25" s="74">
        <f>IF(RES_hh_tes_in!T25=0,0,1000*11630*RES_hh_tes_in!T25/RES_hh_num_in!T25)</f>
        <v>1650.045724002294</v>
      </c>
      <c r="U25" s="74">
        <f>IF(RES_hh_tes_in!U25=0,0,1000*11630*RES_hh_tes_in!U25/RES_hh_num_in!U25)</f>
        <v>1560.6822431345761</v>
      </c>
      <c r="V25" s="74">
        <f>IF(RES_hh_tes_in!V25=0,0,1000*11630*RES_hh_tes_in!V25/RES_hh_num_in!V25)</f>
        <v>1821.7423596874366</v>
      </c>
      <c r="W25" s="74">
        <f>IF(RES_hh_tes_in!W25=0,0,1000*11630*RES_hh_tes_in!W25/RES_hh_num_in!W25)</f>
        <v>1862.1549198964622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447.17712981712498</v>
      </c>
      <c r="D27" s="69">
        <f>IF(RES_hh_tes_in!D27=0,0,1000*11630*RES_hh_tes_in!D27/RES_hh_num_in!D27)</f>
        <v>490.79027050062012</v>
      </c>
      <c r="E27" s="69">
        <f>IF(RES_hh_tes_in!E27=0,0,1000*11630*RES_hh_tes_in!E27/RES_hh_num_in!E27)</f>
        <v>529.17140810180172</v>
      </c>
      <c r="F27" s="69">
        <f>IF(RES_hh_tes_in!F27=0,0,1000*11630*RES_hh_tes_in!F27/RES_hh_num_in!F27)</f>
        <v>561.66655970662077</v>
      </c>
      <c r="G27" s="69">
        <f>IF(RES_hh_tes_in!G27=0,0,1000*11630*RES_hh_tes_in!G27/RES_hh_num_in!G27)</f>
        <v>558.00509068330348</v>
      </c>
      <c r="H27" s="69">
        <f>IF(RES_hh_tes_in!H27=0,0,1000*11630*RES_hh_tes_in!H27/RES_hh_num_in!H27)</f>
        <v>586.27584707994288</v>
      </c>
      <c r="I27" s="69">
        <f>IF(RES_hh_tes_in!I27=0,0,1000*11630*RES_hh_tes_in!I27/RES_hh_num_in!I27)</f>
        <v>548.32890251961248</v>
      </c>
      <c r="J27" s="69">
        <f>IF(RES_hh_tes_in!J27=0,0,1000*11630*RES_hh_tes_in!J27/RES_hh_num_in!J27)</f>
        <v>597.77054974120995</v>
      </c>
      <c r="K27" s="69">
        <f>IF(RES_hh_tes_in!K27=0,0,1000*11630*RES_hh_tes_in!K27/RES_hh_num_in!K27)</f>
        <v>580.88417275201061</v>
      </c>
      <c r="L27" s="69">
        <f>IF(RES_hh_tes_in!L27=0,0,1000*11630*RES_hh_tes_in!L27/RES_hh_num_in!L27)</f>
        <v>568.74445514114495</v>
      </c>
      <c r="M27" s="69">
        <f>IF(RES_hh_tes_in!M27=0,0,1000*11630*RES_hh_tes_in!M27/RES_hh_num_in!M27)</f>
        <v>560.96790794472201</v>
      </c>
      <c r="N27" s="69">
        <f>IF(RES_hh_tes_in!N27=0,0,1000*11630*RES_hh_tes_in!N27/RES_hh_num_in!N27)</f>
        <v>575.59058281692364</v>
      </c>
      <c r="O27" s="69">
        <f>IF(RES_hh_tes_in!O27=0,0,1000*11630*RES_hh_tes_in!O27/RES_hh_num_in!O27)</f>
        <v>556.95863864994124</v>
      </c>
      <c r="P27" s="69">
        <f>IF(RES_hh_tes_in!P27=0,0,1000*11630*RES_hh_tes_in!P27/RES_hh_num_in!P27)</f>
        <v>542.7681292677164</v>
      </c>
      <c r="Q27" s="69">
        <f>IF(RES_hh_tes_in!Q27=0,0,1000*11630*RES_hh_tes_in!Q27/RES_hh_num_in!Q27)</f>
        <v>506.96385841866925</v>
      </c>
      <c r="R27" s="69">
        <f>IF(RES_hh_tes_in!R27=0,0,1000*11630*RES_hh_tes_in!R27/RES_hh_num_in!R27)</f>
        <v>511.40574328817212</v>
      </c>
      <c r="S27" s="69">
        <f>IF(RES_hh_tes_in!S27=0,0,1000*11630*RES_hh_tes_in!S27/RES_hh_num_in!S27)</f>
        <v>479.71676471501911</v>
      </c>
      <c r="T27" s="69">
        <f>IF(RES_hh_tes_in!T27=0,0,1000*11630*RES_hh_tes_in!T27/RES_hh_num_in!T27)</f>
        <v>488.10439932140156</v>
      </c>
      <c r="U27" s="69">
        <f>IF(RES_hh_tes_in!U27=0,0,1000*11630*RES_hh_tes_in!U27/RES_hh_num_in!U27)</f>
        <v>443.30420578505601</v>
      </c>
      <c r="V27" s="69">
        <f>IF(RES_hh_tes_in!V27=0,0,1000*11630*RES_hh_tes_in!V27/RES_hh_num_in!V27)</f>
        <v>473.22183889948735</v>
      </c>
      <c r="W27" s="69">
        <f>IF(RES_hh_tes_in!W27=0,0,1000*11630*RES_hh_tes_in!W27/RES_hh_num_in!W27)</f>
        <v>489.5392633056091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555.59047135888602</v>
      </c>
      <c r="K28" s="72">
        <f>IF(RES_hh_tes_in!K28=0,0,1000*11630*RES_hh_tes_in!K28/RES_hh_num_in!K28)</f>
        <v>576.11690919364742</v>
      </c>
      <c r="L28" s="72">
        <f>IF(RES_hh_tes_in!L28=0,0,1000*11630*RES_hh_tes_in!L28/RES_hh_num_in!L28)</f>
        <v>931.80736950241908</v>
      </c>
      <c r="M28" s="72">
        <f>IF(RES_hh_tes_in!M28=0,0,1000*11630*RES_hh_tes_in!M28/RES_hh_num_in!M28)</f>
        <v>850.32074658038357</v>
      </c>
      <c r="N28" s="72">
        <f>IF(RES_hh_tes_in!N28=0,0,1000*11630*RES_hh_tes_in!N28/RES_hh_num_in!N28)</f>
        <v>558.67929132906147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450.35802812282509</v>
      </c>
      <c r="D29" s="72">
        <f>IF(RES_hh_tes_in!D29=0,0,1000*11630*RES_hh_tes_in!D29/RES_hh_num_in!D29)</f>
        <v>487.39800947954376</v>
      </c>
      <c r="E29" s="72">
        <f>IF(RES_hh_tes_in!E29=0,0,1000*11630*RES_hh_tes_in!E29/RES_hh_num_in!E29)</f>
        <v>510.54992604510534</v>
      </c>
      <c r="F29" s="72">
        <f>IF(RES_hh_tes_in!F29=0,0,1000*11630*RES_hh_tes_in!F29/RES_hh_num_in!F29)</f>
        <v>550.53433105291685</v>
      </c>
      <c r="G29" s="72">
        <f>IF(RES_hh_tes_in!G29=0,0,1000*11630*RES_hh_tes_in!G29/RES_hh_num_in!G29)</f>
        <v>575.86282066862248</v>
      </c>
      <c r="H29" s="72">
        <f>IF(RES_hh_tes_in!H29=0,0,1000*11630*RES_hh_tes_in!H29/RES_hh_num_in!H29)</f>
        <v>600.40006938459749</v>
      </c>
      <c r="I29" s="72">
        <f>IF(RES_hh_tes_in!I29=0,0,1000*11630*RES_hh_tes_in!I29/RES_hh_num_in!I29)</f>
        <v>552.2892174687729</v>
      </c>
      <c r="J29" s="72">
        <f>IF(RES_hh_tes_in!J29=0,0,1000*11630*RES_hh_tes_in!J29/RES_hh_num_in!J29)</f>
        <v>572.88813903048947</v>
      </c>
      <c r="K29" s="72">
        <f>IF(RES_hh_tes_in!K29=0,0,1000*11630*RES_hh_tes_in!K29/RES_hh_num_in!K29)</f>
        <v>533.74072978897414</v>
      </c>
      <c r="L29" s="72">
        <f>IF(RES_hh_tes_in!L29=0,0,1000*11630*RES_hh_tes_in!L29/RES_hh_num_in!L29)</f>
        <v>537.25369370118744</v>
      </c>
      <c r="M29" s="72">
        <f>IF(RES_hh_tes_in!M29=0,0,1000*11630*RES_hh_tes_in!M29/RES_hh_num_in!M29)</f>
        <v>559.11879263006915</v>
      </c>
      <c r="N29" s="72">
        <f>IF(RES_hh_tes_in!N29=0,0,1000*11630*RES_hh_tes_in!N29/RES_hh_num_in!N29)</f>
        <v>563.31865563038809</v>
      </c>
      <c r="O29" s="72">
        <f>IF(RES_hh_tes_in!O29=0,0,1000*11630*RES_hh_tes_in!O29/RES_hh_num_in!O29)</f>
        <v>550.54415253925765</v>
      </c>
      <c r="P29" s="72">
        <f>IF(RES_hh_tes_in!P29=0,0,1000*11630*RES_hh_tes_in!P29/RES_hh_num_in!P29)</f>
        <v>597.21342190601274</v>
      </c>
      <c r="Q29" s="72">
        <f>IF(RES_hh_tes_in!Q29=0,0,1000*11630*RES_hh_tes_in!Q29/RES_hh_num_in!Q29)</f>
        <v>478.42598581052323</v>
      </c>
      <c r="R29" s="72">
        <f>IF(RES_hh_tes_in!R29=0,0,1000*11630*RES_hh_tes_in!R29/RES_hh_num_in!R29)</f>
        <v>497.68705688417691</v>
      </c>
      <c r="S29" s="72">
        <f>IF(RES_hh_tes_in!S29=0,0,1000*11630*RES_hh_tes_in!S29/RES_hh_num_in!S29)</f>
        <v>567.70062475435975</v>
      </c>
      <c r="T29" s="72">
        <f>IF(RES_hh_tes_in!T29=0,0,1000*11630*RES_hh_tes_in!T29/RES_hh_num_in!T29)</f>
        <v>481.65336114367409</v>
      </c>
      <c r="U29" s="72">
        <f>IF(RES_hh_tes_in!U29=0,0,1000*11630*RES_hh_tes_in!U29/RES_hh_num_in!U29)</f>
        <v>451.28368594953866</v>
      </c>
      <c r="V29" s="72">
        <f>IF(RES_hh_tes_in!V29=0,0,1000*11630*RES_hh_tes_in!V29/RES_hh_num_in!V29)</f>
        <v>473.71767144985279</v>
      </c>
      <c r="W29" s="72">
        <f>IF(RES_hh_tes_in!W29=0,0,1000*11630*RES_hh_tes_in!W29/RES_hh_num_in!W29)</f>
        <v>492.594252825235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441.10503764121455</v>
      </c>
      <c r="D30" s="72">
        <f>IF(RES_hh_tes_in!D30=0,0,1000*11630*RES_hh_tes_in!D30/RES_hh_num_in!D30)</f>
        <v>495.25275848820274</v>
      </c>
      <c r="E30" s="72">
        <f>IF(RES_hh_tes_in!E30=0,0,1000*11630*RES_hh_tes_in!E30/RES_hh_num_in!E30)</f>
        <v>520.38779035070729</v>
      </c>
      <c r="F30" s="72">
        <f>IF(RES_hh_tes_in!F30=0,0,1000*11630*RES_hh_tes_in!F30/RES_hh_num_in!F30)</f>
        <v>565.80291102811486</v>
      </c>
      <c r="G30" s="72">
        <f>IF(RES_hh_tes_in!G30=0,0,1000*11630*RES_hh_tes_in!G30/RES_hh_num_in!G30)</f>
        <v>562.01982494711092</v>
      </c>
      <c r="H30" s="72">
        <f>IF(RES_hh_tes_in!H30=0,0,1000*11630*RES_hh_tes_in!H30/RES_hh_num_in!H30)</f>
        <v>576.81449965051479</v>
      </c>
      <c r="I30" s="72">
        <f>IF(RES_hh_tes_in!I30=0,0,1000*11630*RES_hh_tes_in!I30/RES_hh_num_in!I30)</f>
        <v>569.78136585024038</v>
      </c>
      <c r="J30" s="72">
        <f>IF(RES_hh_tes_in!J30=0,0,1000*11630*RES_hh_tes_in!J30/RES_hh_num_in!J30)</f>
        <v>603.08047557038901</v>
      </c>
      <c r="K30" s="72">
        <f>IF(RES_hh_tes_in!K30=0,0,1000*11630*RES_hh_tes_in!K30/RES_hh_num_in!K30)</f>
        <v>507.38322359935898</v>
      </c>
      <c r="L30" s="72">
        <f>IF(RES_hh_tes_in!L30=0,0,1000*11630*RES_hh_tes_in!L30/RES_hh_num_in!L30)</f>
        <v>674.24358668868354</v>
      </c>
      <c r="M30" s="72">
        <f>IF(RES_hh_tes_in!M30=0,0,1000*11630*RES_hh_tes_in!M30/RES_hh_num_in!M30)</f>
        <v>566.52098719073263</v>
      </c>
      <c r="N30" s="72">
        <f>IF(RES_hh_tes_in!N30=0,0,1000*11630*RES_hh_tes_in!N30/RES_hh_num_in!N30)</f>
        <v>555.55843279042085</v>
      </c>
      <c r="O30" s="72">
        <f>IF(RES_hh_tes_in!O30=0,0,1000*11630*RES_hh_tes_in!O30/RES_hh_num_in!O30)</f>
        <v>546.21713307097934</v>
      </c>
      <c r="P30" s="72">
        <f>IF(RES_hh_tes_in!P30=0,0,1000*11630*RES_hh_tes_in!P30/RES_hh_num_in!P30)</f>
        <v>541.98612896722602</v>
      </c>
      <c r="Q30" s="72">
        <f>IF(RES_hh_tes_in!Q30=0,0,1000*11630*RES_hh_tes_in!Q30/RES_hh_num_in!Q30)</f>
        <v>500.15350955159869</v>
      </c>
      <c r="R30" s="72">
        <f>IF(RES_hh_tes_in!R30=0,0,1000*11630*RES_hh_tes_in!R30/RES_hh_num_in!R30)</f>
        <v>512.17430234204176</v>
      </c>
      <c r="S30" s="72">
        <f>IF(RES_hh_tes_in!S30=0,0,1000*11630*RES_hh_tes_in!S30/RES_hh_num_in!S30)</f>
        <v>488.29875206727633</v>
      </c>
      <c r="T30" s="72">
        <f>IF(RES_hh_tes_in!T30=0,0,1000*11630*RES_hh_tes_in!T30/RES_hh_num_in!T30)</f>
        <v>496.12057207173439</v>
      </c>
      <c r="U30" s="72">
        <f>IF(RES_hh_tes_in!U30=0,0,1000*11630*RES_hh_tes_in!U30/RES_hh_num_in!U30)</f>
        <v>446.19359086282634</v>
      </c>
      <c r="V30" s="72">
        <f>IF(RES_hh_tes_in!V30=0,0,1000*11630*RES_hh_tes_in!V30/RES_hh_num_in!V30)</f>
        <v>481.74390178789912</v>
      </c>
      <c r="W30" s="72">
        <f>IF(RES_hh_tes_in!W30=0,0,1000*11630*RES_hh_tes_in!W30/RES_hh_num_in!W30)</f>
        <v>484.22609037560545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445.8547952897793</v>
      </c>
      <c r="D31" s="72">
        <f>IF(RES_hh_tes_in!D31=0,0,1000*11630*RES_hh_tes_in!D31/RES_hh_num_in!D31)</f>
        <v>486.12302107779607</v>
      </c>
      <c r="E31" s="72">
        <f>IF(RES_hh_tes_in!E31=0,0,1000*11630*RES_hh_tes_in!E31/RES_hh_num_in!E31)</f>
        <v>532.29947105713575</v>
      </c>
      <c r="F31" s="72">
        <f>IF(RES_hh_tes_in!F31=0,0,1000*11630*RES_hh_tes_in!F31/RES_hh_num_in!F31)</f>
        <v>582.28185298220001</v>
      </c>
      <c r="G31" s="72">
        <f>IF(RES_hh_tes_in!G31=0,0,1000*11630*RES_hh_tes_in!G31/RES_hh_num_in!G31)</f>
        <v>552.43920905956941</v>
      </c>
      <c r="H31" s="72">
        <f>IF(RES_hh_tes_in!H31=0,0,1000*11630*RES_hh_tes_in!H31/RES_hh_num_in!H31)</f>
        <v>566.4800874849949</v>
      </c>
      <c r="I31" s="72">
        <f>IF(RES_hh_tes_in!I31=0,0,1000*11630*RES_hh_tes_in!I31/RES_hh_num_in!I31)</f>
        <v>568.24965014536861</v>
      </c>
      <c r="J31" s="72">
        <f>IF(RES_hh_tes_in!J31=0,0,1000*11630*RES_hh_tes_in!J31/RES_hh_num_in!J31)</f>
        <v>537.56229749503495</v>
      </c>
      <c r="K31" s="72">
        <f>IF(RES_hh_tes_in!K31=0,0,1000*11630*RES_hh_tes_in!K31/RES_hh_num_in!K31)</f>
        <v>609.07700752266885</v>
      </c>
      <c r="L31" s="72">
        <f>IF(RES_hh_tes_in!L31=0,0,1000*11630*RES_hh_tes_in!L31/RES_hh_num_in!L31)</f>
        <v>562.44050427131197</v>
      </c>
      <c r="M31" s="72">
        <f>IF(RES_hh_tes_in!M31=0,0,1000*11630*RES_hh_tes_in!M31/RES_hh_num_in!M31)</f>
        <v>572.72289630969033</v>
      </c>
      <c r="N31" s="72">
        <f>IF(RES_hh_tes_in!N31=0,0,1000*11630*RES_hh_tes_in!N31/RES_hh_num_in!N31)</f>
        <v>608.74567957975319</v>
      </c>
      <c r="O31" s="72">
        <f>IF(RES_hh_tes_in!O31=0,0,1000*11630*RES_hh_tes_in!O31/RES_hh_num_in!O31)</f>
        <v>547.50171779142352</v>
      </c>
      <c r="P31" s="72">
        <f>IF(RES_hh_tes_in!P31=0,0,1000*11630*RES_hh_tes_in!P31/RES_hh_num_in!P31)</f>
        <v>552.8429322374036</v>
      </c>
      <c r="Q31" s="72">
        <f>IF(RES_hh_tes_in!Q31=0,0,1000*11630*RES_hh_tes_in!Q31/RES_hh_num_in!Q31)</f>
        <v>472.04295944770405</v>
      </c>
      <c r="R31" s="72">
        <f>IF(RES_hh_tes_in!R31=0,0,1000*11630*RES_hh_tes_in!R31/RES_hh_num_in!R31)</f>
        <v>467.38906032283899</v>
      </c>
      <c r="S31" s="72">
        <f>IF(RES_hh_tes_in!S31=0,0,1000*11630*RES_hh_tes_in!S31/RES_hh_num_in!S31)</f>
        <v>495.02344437012965</v>
      </c>
      <c r="T31" s="72">
        <f>IF(RES_hh_tes_in!T31=0,0,1000*11630*RES_hh_tes_in!T31/RES_hh_num_in!T31)</f>
        <v>515.23363616499091</v>
      </c>
      <c r="U31" s="72">
        <f>IF(RES_hh_tes_in!U31=0,0,1000*11630*RES_hh_tes_in!U31/RES_hh_num_in!U31)</f>
        <v>498.48344102764474</v>
      </c>
      <c r="V31" s="72">
        <f>IF(RES_hh_tes_in!V31=0,0,1000*11630*RES_hh_tes_in!V31/RES_hh_num_in!V31)</f>
        <v>462.65123615126242</v>
      </c>
      <c r="W31" s="72">
        <f>IF(RES_hh_tes_in!W31=0,0,1000*11630*RES_hh_tes_in!W31/RES_hh_num_in!W31)</f>
        <v>487.91811325965318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447.41570997183879</v>
      </c>
      <c r="D32" s="77">
        <f>IF(RES_hh_tes_in!D32=0,0,1000*11630*RES_hh_tes_in!D32/RES_hh_num_in!D32)</f>
        <v>505.76727917865838</v>
      </c>
      <c r="E32" s="77">
        <f>IF(RES_hh_tes_in!E32=0,0,1000*11630*RES_hh_tes_in!E32/RES_hh_num_in!E32)</f>
        <v>554.1468457178014</v>
      </c>
      <c r="F32" s="77">
        <f>IF(RES_hh_tes_in!F32=0,0,1000*11630*RES_hh_tes_in!F32/RES_hh_num_in!F32)</f>
        <v>526.52483255167272</v>
      </c>
      <c r="G32" s="77">
        <f>IF(RES_hh_tes_in!G32=0,0,1000*11630*RES_hh_tes_in!G32/RES_hh_num_in!G32)</f>
        <v>529.55103399371546</v>
      </c>
      <c r="H32" s="77">
        <f>IF(RES_hh_tes_in!H32=0,0,1000*11630*RES_hh_tes_in!H32/RES_hh_num_in!H32)</f>
        <v>583.94237031058537</v>
      </c>
      <c r="I32" s="77">
        <f>IF(RES_hh_tes_in!I32=0,0,1000*11630*RES_hh_tes_in!I32/RES_hh_num_in!I32)</f>
        <v>526.98980482092281</v>
      </c>
      <c r="J32" s="77">
        <f>IF(RES_hh_tes_in!J32=0,0,1000*11630*RES_hh_tes_in!J32/RES_hh_num_in!J32)</f>
        <v>679.33828334738246</v>
      </c>
      <c r="K32" s="77">
        <f>IF(RES_hh_tes_in!K32=0,0,1000*11630*RES_hh_tes_in!K32/RES_hh_num_in!K32)</f>
        <v>608.31597577366347</v>
      </c>
      <c r="L32" s="77">
        <f>IF(RES_hh_tes_in!L32=0,0,1000*11630*RES_hh_tes_in!L32/RES_hh_num_in!L32)</f>
        <v>724.75922463828488</v>
      </c>
      <c r="M32" s="77">
        <f>IF(RES_hh_tes_in!M32=0,0,1000*11630*RES_hh_tes_in!M32/RES_hh_num_in!M32)</f>
        <v>544.28297744733493</v>
      </c>
      <c r="N32" s="77">
        <f>IF(RES_hh_tes_in!N32=0,0,1000*11630*RES_hh_tes_in!N32/RES_hh_num_in!N32)</f>
        <v>543.99469446843864</v>
      </c>
      <c r="O32" s="77">
        <f>IF(RES_hh_tes_in!O32=0,0,1000*11630*RES_hh_tes_in!O32/RES_hh_num_in!O32)</f>
        <v>574.35457835941168</v>
      </c>
      <c r="P32" s="77">
        <f>IF(RES_hh_tes_in!P32=0,0,1000*11630*RES_hh_tes_in!P32/RES_hh_num_in!P32)</f>
        <v>489.77779559879218</v>
      </c>
      <c r="Q32" s="77">
        <f>IF(RES_hh_tes_in!Q32=0,0,1000*11630*RES_hh_tes_in!Q32/RES_hh_num_in!Q32)</f>
        <v>556.27834692491149</v>
      </c>
      <c r="R32" s="77">
        <f>IF(RES_hh_tes_in!R32=0,0,1000*11630*RES_hh_tes_in!R32/RES_hh_num_in!R32)</f>
        <v>593.24628616791756</v>
      </c>
      <c r="S32" s="77">
        <f>IF(RES_hh_tes_in!S32=0,0,1000*11630*RES_hh_tes_in!S32/RES_hh_num_in!S32)</f>
        <v>405.01267895266358</v>
      </c>
      <c r="T32" s="77">
        <f>IF(RES_hh_tes_in!T32=0,0,1000*11630*RES_hh_tes_in!T32/RES_hh_num_in!T32)</f>
        <v>429.90495011941783</v>
      </c>
      <c r="U32" s="77">
        <f>IF(RES_hh_tes_in!U32=0,0,1000*11630*RES_hh_tes_in!U32/RES_hh_num_in!U32)</f>
        <v>396.57997069213883</v>
      </c>
      <c r="V32" s="77">
        <f>IF(RES_hh_tes_in!V32=0,0,1000*11630*RES_hh_tes_in!V32/RES_hh_num_in!V32)</f>
        <v>488.0548326256133</v>
      </c>
      <c r="W32" s="77">
        <f>IF(RES_hh_tes_in!W32=0,0,1000*11630*RES_hh_tes_in!W32/RES_hh_num_in!W32)</f>
        <v>489.6960103417228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418.77425107142119</v>
      </c>
      <c r="D3" s="65">
        <f>IF(RES_hh_emi_in!D3=0,0,1000000*RES_hh_emi_in!D3/RES_hh_num_in!D3)</f>
        <v>501.28373620434991</v>
      </c>
      <c r="E3" s="65">
        <f>IF(RES_hh_emi_in!E3=0,0,1000000*RES_hh_emi_in!E3/RES_hh_num_in!E3)</f>
        <v>463.18282435529602</v>
      </c>
      <c r="F3" s="65">
        <f>IF(RES_hh_emi_in!F3=0,0,1000000*RES_hh_emi_in!F3/RES_hh_num_in!F3)</f>
        <v>554.96017065441788</v>
      </c>
      <c r="G3" s="65">
        <f>IF(RES_hh_emi_in!G3=0,0,1000000*RES_hh_emi_in!G3/RES_hh_num_in!G3)</f>
        <v>591.47972331711128</v>
      </c>
      <c r="H3" s="65">
        <f>IF(RES_hh_emi_in!H3=0,0,1000000*RES_hh_emi_in!H3/RES_hh_num_in!H3)</f>
        <v>668.88408434201995</v>
      </c>
      <c r="I3" s="65">
        <f>IF(RES_hh_emi_in!I3=0,0,1000000*RES_hh_emi_in!I3/RES_hh_num_in!I3)</f>
        <v>533.77368278169035</v>
      </c>
      <c r="J3" s="65">
        <f>IF(RES_hh_emi_in!J3=0,0,1000000*RES_hh_emi_in!J3/RES_hh_num_in!J3)</f>
        <v>506.57971266386892</v>
      </c>
      <c r="K3" s="65">
        <f>IF(RES_hh_emi_in!K3=0,0,1000000*RES_hh_emi_in!K3/RES_hh_num_in!K3)</f>
        <v>648.41606660473553</v>
      </c>
      <c r="L3" s="65">
        <f>IF(RES_hh_emi_in!L3=0,0,1000000*RES_hh_emi_in!L3/RES_hh_num_in!L3)</f>
        <v>818.00934325007381</v>
      </c>
      <c r="M3" s="65">
        <f>IF(RES_hh_emi_in!M3=0,0,1000000*RES_hh_emi_in!M3/RES_hh_num_in!M3)</f>
        <v>471.64569924257489</v>
      </c>
      <c r="N3" s="65">
        <f>IF(RES_hh_emi_in!N3=0,0,1000000*RES_hh_emi_in!N3/RES_hh_num_in!N3)</f>
        <v>355.0350852904491</v>
      </c>
      <c r="O3" s="65">
        <f>IF(RES_hh_emi_in!O3=0,0,1000000*RES_hh_emi_in!O3/RES_hh_num_in!O3)</f>
        <v>341.19952844813452</v>
      </c>
      <c r="P3" s="65">
        <f>IF(RES_hh_emi_in!P3=0,0,1000000*RES_hh_emi_in!P3/RES_hh_num_in!P3)</f>
        <v>560.8221775257872</v>
      </c>
      <c r="Q3" s="65">
        <f>IF(RES_hh_emi_in!Q3=0,0,1000000*RES_hh_emi_in!Q3/RES_hh_num_in!Q3)</f>
        <v>784.11199773586998</v>
      </c>
      <c r="R3" s="65">
        <f>IF(RES_hh_emi_in!R3=0,0,1000000*RES_hh_emi_in!R3/RES_hh_num_in!R3)</f>
        <v>529.6998571310578</v>
      </c>
      <c r="S3" s="65">
        <f>IF(RES_hh_emi_in!S3=0,0,1000000*RES_hh_emi_in!S3/RES_hh_num_in!S3)</f>
        <v>374.81649301756732</v>
      </c>
      <c r="T3" s="65">
        <f>IF(RES_hh_emi_in!T3=0,0,1000000*RES_hh_emi_in!T3/RES_hh_num_in!T3)</f>
        <v>422.56255557301495</v>
      </c>
      <c r="U3" s="65">
        <f>IF(RES_hh_emi_in!U3=0,0,1000000*RES_hh_emi_in!U3/RES_hh_num_in!U3)</f>
        <v>316.08093865027092</v>
      </c>
      <c r="V3" s="65">
        <f>IF(RES_hh_emi_in!V3=0,0,1000000*RES_hh_emi_in!V3/RES_hh_num_in!V3)</f>
        <v>415.52342884674124</v>
      </c>
      <c r="W3" s="65">
        <f>IF(RES_hh_emi_in!W3=0,0,1000000*RES_hh_emi_in!W3/RES_hh_num_in!W3)</f>
        <v>258.88431257728985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302.83541594825613</v>
      </c>
      <c r="D4" s="69">
        <f>IF(RES_hh_emi_in!D4=0,0,1000000*RES_hh_emi_in!D4/RES_hh_num_in!D4)</f>
        <v>380.14421483721497</v>
      </c>
      <c r="E4" s="69">
        <f>IF(RES_hh_emi_in!E4=0,0,1000000*RES_hh_emi_in!E4/RES_hh_num_in!E4)</f>
        <v>339.98700052469781</v>
      </c>
      <c r="F4" s="69">
        <f>IF(RES_hh_emi_in!F4=0,0,1000000*RES_hh_emi_in!F4/RES_hh_num_in!F4)</f>
        <v>400.50079975232507</v>
      </c>
      <c r="G4" s="69">
        <f>IF(RES_hh_emi_in!G4=0,0,1000000*RES_hh_emi_in!G4/RES_hh_num_in!G4)</f>
        <v>418.69845159445345</v>
      </c>
      <c r="H4" s="69">
        <f>IF(RES_hh_emi_in!H4=0,0,1000000*RES_hh_emi_in!H4/RES_hh_num_in!H4)</f>
        <v>477.68432900210615</v>
      </c>
      <c r="I4" s="69">
        <f>IF(RES_hh_emi_in!I4=0,0,1000000*RES_hh_emi_in!I4/RES_hh_num_in!I4)</f>
        <v>406.65257726820829</v>
      </c>
      <c r="J4" s="69">
        <f>IF(RES_hh_emi_in!J4=0,0,1000000*RES_hh_emi_in!J4/RES_hh_num_in!J4)</f>
        <v>398.09204942599092</v>
      </c>
      <c r="K4" s="69">
        <f>IF(RES_hh_emi_in!K4=0,0,1000000*RES_hh_emi_in!K4/RES_hh_num_in!K4)</f>
        <v>489.40070946802894</v>
      </c>
      <c r="L4" s="69">
        <f>IF(RES_hh_emi_in!L4=0,0,1000000*RES_hh_emi_in!L4/RES_hh_num_in!L4)</f>
        <v>590.34837146073471</v>
      </c>
      <c r="M4" s="69">
        <f>IF(RES_hh_emi_in!M4=0,0,1000000*RES_hh_emi_in!M4/RES_hh_num_in!M4)</f>
        <v>330.49302456759892</v>
      </c>
      <c r="N4" s="69">
        <f>IF(RES_hh_emi_in!N4=0,0,1000000*RES_hh_emi_in!N4/RES_hh_num_in!N4)</f>
        <v>224.03550559536012</v>
      </c>
      <c r="O4" s="69">
        <f>IF(RES_hh_emi_in!O4=0,0,1000000*RES_hh_emi_in!O4/RES_hh_num_in!O4)</f>
        <v>196.71650071535055</v>
      </c>
      <c r="P4" s="69">
        <f>IF(RES_hh_emi_in!P4=0,0,1000000*RES_hh_emi_in!P4/RES_hh_num_in!P4)</f>
        <v>379.74307322300149</v>
      </c>
      <c r="Q4" s="69">
        <f>IF(RES_hh_emi_in!Q4=0,0,1000000*RES_hh_emi_in!Q4/RES_hh_num_in!Q4)</f>
        <v>580.92153186129462</v>
      </c>
      <c r="R4" s="69">
        <f>IF(RES_hh_emi_in!R4=0,0,1000000*RES_hh_emi_in!R4/RES_hh_num_in!R4)</f>
        <v>376.52288241990448</v>
      </c>
      <c r="S4" s="69">
        <f>IF(RES_hh_emi_in!S4=0,0,1000000*RES_hh_emi_in!S4/RES_hh_num_in!S4)</f>
        <v>245.81471938763565</v>
      </c>
      <c r="T4" s="69">
        <f>IF(RES_hh_emi_in!T4=0,0,1000000*RES_hh_emi_in!T4/RES_hh_num_in!T4)</f>
        <v>276.27654719297146</v>
      </c>
      <c r="U4" s="69">
        <f>IF(RES_hh_emi_in!U4=0,0,1000000*RES_hh_emi_in!U4/RES_hh_num_in!U4)</f>
        <v>208.47665021325284</v>
      </c>
      <c r="V4" s="69">
        <f>IF(RES_hh_emi_in!V4=0,0,1000000*RES_hh_emi_in!V4/RES_hh_num_in!V4)</f>
        <v>268.21160900491481</v>
      </c>
      <c r="W4" s="69">
        <f>IF(RES_hh_emi_in!W4=0,0,1000000*RES_hh_emi_in!W4/RES_hh_num_in!W4)</f>
        <v>145.29425666091552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6211.0513701745313</v>
      </c>
      <c r="D5" s="72">
        <f>IF(RES_hh_emi_in!D5=0,0,1000000*RES_hh_emi_in!D5/RES_hh_num_in!D5)</f>
        <v>4104.9711643221535</v>
      </c>
      <c r="E5" s="72">
        <f>IF(RES_hh_emi_in!E5=0,0,1000000*RES_hh_emi_in!E5/RES_hh_num_in!E5)</f>
        <v>4109.0028794946847</v>
      </c>
      <c r="F5" s="72">
        <f>IF(RES_hh_emi_in!F5=0,0,1000000*RES_hh_emi_in!F5/RES_hh_num_in!F5)</f>
        <v>4205.0488041289145</v>
      </c>
      <c r="G5" s="72">
        <f>IF(RES_hh_emi_in!G5=0,0,1000000*RES_hh_emi_in!G5/RES_hh_num_in!G5)</f>
        <v>5052.1514746326775</v>
      </c>
      <c r="H5" s="72">
        <f>IF(RES_hh_emi_in!H5=0,0,1000000*RES_hh_emi_in!H5/RES_hh_num_in!H5)</f>
        <v>4391.0827249633503</v>
      </c>
      <c r="I5" s="72">
        <f>IF(RES_hh_emi_in!I5=0,0,1000000*RES_hh_emi_in!I5/RES_hh_num_in!I5)</f>
        <v>4402.3138318198162</v>
      </c>
      <c r="J5" s="72">
        <f>IF(RES_hh_emi_in!J5=0,0,1000000*RES_hh_emi_in!J5/RES_hh_num_in!J5)</f>
        <v>4280.1345148293603</v>
      </c>
      <c r="K5" s="72">
        <f>IF(RES_hh_emi_in!K5=0,0,1000000*RES_hh_emi_in!K5/RES_hh_num_in!K5)</f>
        <v>4294.4859146164163</v>
      </c>
      <c r="L5" s="72">
        <f>IF(RES_hh_emi_in!L5=0,0,1000000*RES_hh_emi_in!L5/RES_hh_num_in!L5)</f>
        <v>5672.2249937325241</v>
      </c>
      <c r="M5" s="72">
        <f>IF(RES_hh_emi_in!M5=0,0,1000000*RES_hh_emi_in!M5/RES_hh_num_in!M5)</f>
        <v>5355.6990511152726</v>
      </c>
      <c r="N5" s="72">
        <f>IF(RES_hh_emi_in!N5=0,0,1000000*RES_hh_emi_in!N5/RES_hh_num_in!N5)</f>
        <v>3256.4152176449957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3243.0329935765499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2599.9640409105891</v>
      </c>
      <c r="V5" s="72">
        <f>IF(RES_hh_emi_in!V5=0,0,1000000*RES_hh_emi_in!V5/RES_hh_num_in!V5)</f>
        <v>1362.5567730000696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3231.3969633765068</v>
      </c>
      <c r="D6" s="72">
        <f>IF(RES_hh_emi_in!D6=0,0,1000000*RES_hh_emi_in!D6/RES_hh_num_in!D6)</f>
        <v>2987.38169557633</v>
      </c>
      <c r="E6" s="72">
        <f>IF(RES_hh_emi_in!E6=0,0,1000000*RES_hh_emi_in!E6/RES_hh_num_in!E6)</f>
        <v>3199.4226580471591</v>
      </c>
      <c r="F6" s="72">
        <f>IF(RES_hh_emi_in!F6=0,0,1000000*RES_hh_emi_in!F6/RES_hh_num_in!F6)</f>
        <v>3191.094790441392</v>
      </c>
      <c r="G6" s="72">
        <f>IF(RES_hh_emi_in!G6=0,0,1000000*RES_hh_emi_in!G6/RES_hh_num_in!G6)</f>
        <v>3527.9047273600336</v>
      </c>
      <c r="H6" s="72">
        <f>IF(RES_hh_emi_in!H6=0,0,1000000*RES_hh_emi_in!H6/RES_hh_num_in!H6)</f>
        <v>3631.5049480239177</v>
      </c>
      <c r="I6" s="72">
        <f>IF(RES_hh_emi_in!I6=0,0,1000000*RES_hh_emi_in!I6/RES_hh_num_in!I6)</f>
        <v>3172.6953743449344</v>
      </c>
      <c r="J6" s="72">
        <f>IF(RES_hh_emi_in!J6=0,0,1000000*RES_hh_emi_in!J6/RES_hh_num_in!J6)</f>
        <v>3311.9709487417645</v>
      </c>
      <c r="K6" s="72">
        <f>IF(RES_hh_emi_in!K6=0,0,1000000*RES_hh_emi_in!K6/RES_hh_num_in!K6)</f>
        <v>0</v>
      </c>
      <c r="L6" s="72">
        <f>IF(RES_hh_emi_in!L6=0,0,1000000*RES_hh_emi_in!L6/RES_hh_num_in!L6)</f>
        <v>2773.5067998394188</v>
      </c>
      <c r="M6" s="72">
        <f>IF(RES_hh_emi_in!M6=0,0,1000000*RES_hh_emi_in!M6/RES_hh_num_in!M6)</f>
        <v>2791.5375993112611</v>
      </c>
      <c r="N6" s="72">
        <f>IF(RES_hh_emi_in!N6=0,0,1000000*RES_hh_emi_in!N6/RES_hh_num_in!N6)</f>
        <v>2692.1753722770077</v>
      </c>
      <c r="O6" s="72">
        <f>IF(RES_hh_emi_in!O6=0,0,1000000*RES_hh_emi_in!O6/RES_hh_num_in!O6)</f>
        <v>2582.629377744885</v>
      </c>
      <c r="P6" s="72">
        <f>IF(RES_hh_emi_in!P6=0,0,1000000*RES_hh_emi_in!P6/RES_hh_num_in!P6)</f>
        <v>2658.682572937746</v>
      </c>
      <c r="Q6" s="72">
        <f>IF(RES_hh_emi_in!Q6=0,0,1000000*RES_hh_emi_in!Q6/RES_hh_num_in!Q6)</f>
        <v>1958.1520403689472</v>
      </c>
      <c r="R6" s="72">
        <f>IF(RES_hh_emi_in!R6=0,0,1000000*RES_hh_emi_in!R6/RES_hh_num_in!R6)</f>
        <v>1915.6670583575781</v>
      </c>
      <c r="S6" s="72">
        <f>IF(RES_hh_emi_in!S6=0,0,1000000*RES_hh_emi_in!S6/RES_hh_num_in!S6)</f>
        <v>2012.5821506700461</v>
      </c>
      <c r="T6" s="72">
        <f>IF(RES_hh_emi_in!T6=0,0,1000000*RES_hh_emi_in!T6/RES_hh_num_in!T6)</f>
        <v>1765.0291792984801</v>
      </c>
      <c r="U6" s="72">
        <f>IF(RES_hh_emi_in!U6=0,0,1000000*RES_hh_emi_in!U6/RES_hh_num_in!U6)</f>
        <v>1585.0079576571413</v>
      </c>
      <c r="V6" s="72">
        <f>IF(RES_hh_emi_in!V6=0,0,1000000*RES_hh_emi_in!V6/RES_hh_num_in!V6)</f>
        <v>1553.320198203699</v>
      </c>
      <c r="W6" s="72">
        <f>IF(RES_hh_emi_in!W6=0,0,1000000*RES_hh_emi_in!W6/RES_hh_num_in!W6)</f>
        <v>1370.8403486049349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4165.1476924864164</v>
      </c>
      <c r="D7" s="72">
        <f>IF(RES_hh_emi_in!D7=0,0,1000000*RES_hh_emi_in!D7/RES_hh_num_in!D7)</f>
        <v>4379.4273672191748</v>
      </c>
      <c r="E7" s="72">
        <f>IF(RES_hh_emi_in!E7=0,0,1000000*RES_hh_emi_in!E7/RES_hh_num_in!E7)</f>
        <v>3883.9336434044549</v>
      </c>
      <c r="F7" s="72">
        <f>IF(RES_hh_emi_in!F7=0,0,1000000*RES_hh_emi_in!F7/RES_hh_num_in!F7)</f>
        <v>3728.9506657655584</v>
      </c>
      <c r="G7" s="72">
        <f>IF(RES_hh_emi_in!G7=0,0,1000000*RES_hh_emi_in!G7/RES_hh_num_in!G7)</f>
        <v>4336.8156951054807</v>
      </c>
      <c r="H7" s="72">
        <f>IF(RES_hh_emi_in!H7=0,0,1000000*RES_hh_emi_in!H7/RES_hh_num_in!H7)</f>
        <v>4321.2192238709013</v>
      </c>
      <c r="I7" s="72">
        <f>IF(RES_hh_emi_in!I7=0,0,1000000*RES_hh_emi_in!I7/RES_hh_num_in!I7)</f>
        <v>3449.0134147227946</v>
      </c>
      <c r="J7" s="72">
        <f>IF(RES_hh_emi_in!J7=0,0,1000000*RES_hh_emi_in!J7/RES_hh_num_in!J7)</f>
        <v>2451.8447942623338</v>
      </c>
      <c r="K7" s="72">
        <f>IF(RES_hh_emi_in!K7=0,0,1000000*RES_hh_emi_in!K7/RES_hh_num_in!K7)</f>
        <v>4708.5502403408282</v>
      </c>
      <c r="L7" s="72">
        <f>IF(RES_hh_emi_in!L7=0,0,1000000*RES_hh_emi_in!L7/RES_hh_num_in!L7)</f>
        <v>4259.4875051378904</v>
      </c>
      <c r="M7" s="72">
        <f>IF(RES_hh_emi_in!M7=0,0,1000000*RES_hh_emi_in!M7/RES_hh_num_in!M7)</f>
        <v>3694.2866748819861</v>
      </c>
      <c r="N7" s="72">
        <f>IF(RES_hh_emi_in!N7=0,0,1000000*RES_hh_emi_in!N7/RES_hh_num_in!N7)</f>
        <v>3432.4325812187285</v>
      </c>
      <c r="O7" s="72">
        <f>IF(RES_hh_emi_in!O7=0,0,1000000*RES_hh_emi_in!O7/RES_hh_num_in!O7)</f>
        <v>3105.6333106169091</v>
      </c>
      <c r="P7" s="72">
        <f>IF(RES_hh_emi_in!P7=0,0,1000000*RES_hh_emi_in!P7/RES_hh_num_in!P7)</f>
        <v>2808.4197671879742</v>
      </c>
      <c r="Q7" s="72">
        <f>IF(RES_hh_emi_in!Q7=0,0,1000000*RES_hh_emi_in!Q7/RES_hh_num_in!Q7)</f>
        <v>2416.7158707366652</v>
      </c>
      <c r="R7" s="72">
        <f>IF(RES_hh_emi_in!R7=0,0,1000000*RES_hh_emi_in!R7/RES_hh_num_in!R7)</f>
        <v>2357.8785447573746</v>
      </c>
      <c r="S7" s="72">
        <f>IF(RES_hh_emi_in!S7=0,0,1000000*RES_hh_emi_in!S7/RES_hh_num_in!S7)</f>
        <v>2380.9895884680527</v>
      </c>
      <c r="T7" s="72">
        <f>IF(RES_hh_emi_in!T7=0,0,1000000*RES_hh_emi_in!T7/RES_hh_num_in!T7)</f>
        <v>2349.3788199528849</v>
      </c>
      <c r="U7" s="72">
        <f>IF(RES_hh_emi_in!U7=0,0,1000000*RES_hh_emi_in!U7/RES_hh_num_in!U7)</f>
        <v>2154.3880700196883</v>
      </c>
      <c r="V7" s="72">
        <f>IF(RES_hh_emi_in!V7=0,0,1000000*RES_hh_emi_in!V7/RES_hh_num_in!V7)</f>
        <v>1958.1919559706294</v>
      </c>
      <c r="W7" s="72">
        <f>IF(RES_hh_emi_in!W7=0,0,1000000*RES_hh_emi_in!W7/RES_hh_num_in!W7)</f>
        <v>1631.7762092198459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2685.3198473920806</v>
      </c>
      <c r="D8" s="72">
        <f>IF(RES_hh_emi_in!D8=0,0,1000000*RES_hh_emi_in!D8/RES_hh_num_in!D8)</f>
        <v>2737.0811754654942</v>
      </c>
      <c r="E8" s="72">
        <f>IF(RES_hh_emi_in!E8=0,0,1000000*RES_hh_emi_in!E8/RES_hh_num_in!E8)</f>
        <v>2846.5121656844353</v>
      </c>
      <c r="F8" s="72">
        <f>IF(RES_hh_emi_in!F8=0,0,1000000*RES_hh_emi_in!F8/RES_hh_num_in!F8)</f>
        <v>2856.0499478589891</v>
      </c>
      <c r="G8" s="72">
        <f>IF(RES_hh_emi_in!G8=0,0,1000000*RES_hh_emi_in!G8/RES_hh_num_in!G8)</f>
        <v>2817.6639371312922</v>
      </c>
      <c r="H8" s="72">
        <f>IF(RES_hh_emi_in!H8=0,0,1000000*RES_hh_emi_in!H8/RES_hh_num_in!H8)</f>
        <v>2720.4590406834791</v>
      </c>
      <c r="I8" s="72">
        <f>IF(RES_hh_emi_in!I8=0,0,1000000*RES_hh_emi_in!I8/RES_hh_num_in!I8)</f>
        <v>2766.0262428534998</v>
      </c>
      <c r="J8" s="72">
        <f>IF(RES_hh_emi_in!J8=0,0,1000000*RES_hh_emi_in!J8/RES_hh_num_in!J8)</f>
        <v>2668.5461812583085</v>
      </c>
      <c r="K8" s="72">
        <f>IF(RES_hh_emi_in!K8=0,0,1000000*RES_hh_emi_in!K8/RES_hh_num_in!K8)</f>
        <v>2403.6865784003458</v>
      </c>
      <c r="L8" s="72">
        <f>IF(RES_hh_emi_in!L8=0,0,1000000*RES_hh_emi_in!L8/RES_hh_num_in!L8)</f>
        <v>2784.1265931099838</v>
      </c>
      <c r="M8" s="72">
        <f>IF(RES_hh_emi_in!M8=0,0,1000000*RES_hh_emi_in!M8/RES_hh_num_in!M8)</f>
        <v>2314.0528892886987</v>
      </c>
      <c r="N8" s="72">
        <f>IF(RES_hh_emi_in!N8=0,0,1000000*RES_hh_emi_in!N8/RES_hh_num_in!N8)</f>
        <v>2247.0281598719457</v>
      </c>
      <c r="O8" s="72">
        <f>IF(RES_hh_emi_in!O8=0,0,1000000*RES_hh_emi_in!O8/RES_hh_num_in!O8)</f>
        <v>2049.4113835964545</v>
      </c>
      <c r="P8" s="72">
        <f>IF(RES_hh_emi_in!P8=0,0,1000000*RES_hh_emi_in!P8/RES_hh_num_in!P8)</f>
        <v>1897.9528094770308</v>
      </c>
      <c r="Q8" s="72">
        <f>IF(RES_hh_emi_in!Q8=0,0,1000000*RES_hh_emi_in!Q8/RES_hh_num_in!Q8)</f>
        <v>1667.5658783564095</v>
      </c>
      <c r="R8" s="72">
        <f>IF(RES_hh_emi_in!R8=0,0,1000000*RES_hh_emi_in!R8/RES_hh_num_in!R8)</f>
        <v>1671.6201461586372</v>
      </c>
      <c r="S8" s="72">
        <f>IF(RES_hh_emi_in!S8=0,0,1000000*RES_hh_emi_in!S8/RES_hh_num_in!S8)</f>
        <v>1679.3880651009777</v>
      </c>
      <c r="T8" s="72">
        <f>IF(RES_hh_emi_in!T8=0,0,1000000*RES_hh_emi_in!T8/RES_hh_num_in!T8)</f>
        <v>1683.6989708006504</v>
      </c>
      <c r="U8" s="72">
        <f>IF(RES_hh_emi_in!U8=0,0,1000000*RES_hh_emi_in!U8/RES_hh_num_in!U8)</f>
        <v>1474.7877895369616</v>
      </c>
      <c r="V8" s="72">
        <f>IF(RES_hh_emi_in!V8=0,0,1000000*RES_hh_emi_in!V8/RES_hh_num_in!V8)</f>
        <v>1329.3831735324652</v>
      </c>
      <c r="W8" s="72">
        <f>IF(RES_hh_emi_in!W8=0,0,1000000*RES_hh_emi_in!W8/RES_hh_num_in!W8)</f>
        <v>1192.8711258316871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51.221726384351186</v>
      </c>
      <c r="D17" s="69">
        <f>IF(RES_hh_emi_in!D17=0,0,1000000*RES_hh_emi_in!D17/RES_hh_num_in!D17)</f>
        <v>63.409883750125012</v>
      </c>
      <c r="E17" s="69">
        <f>IF(RES_hh_emi_in!E17=0,0,1000000*RES_hh_emi_in!E17/RES_hh_num_in!E17)</f>
        <v>58.243022151840897</v>
      </c>
      <c r="F17" s="69">
        <f>IF(RES_hh_emi_in!F17=0,0,1000000*RES_hh_emi_in!F17/RES_hh_num_in!F17)</f>
        <v>66.376597705658838</v>
      </c>
      <c r="G17" s="69">
        <f>IF(RES_hh_emi_in!G17=0,0,1000000*RES_hh_emi_in!G17/RES_hh_num_in!G17)</f>
        <v>66.250821140832173</v>
      </c>
      <c r="H17" s="69">
        <f>IF(RES_hh_emi_in!H17=0,0,1000000*RES_hh_emi_in!H17/RES_hh_num_in!H17)</f>
        <v>79.817923474846495</v>
      </c>
      <c r="I17" s="69">
        <f>IF(RES_hh_emi_in!I17=0,0,1000000*RES_hh_emi_in!I17/RES_hh_num_in!I17)</f>
        <v>68.803015729718567</v>
      </c>
      <c r="J17" s="69">
        <f>IF(RES_hh_emi_in!J17=0,0,1000000*RES_hh_emi_in!J17/RES_hh_num_in!J17)</f>
        <v>65.614447441273896</v>
      </c>
      <c r="K17" s="69">
        <f>IF(RES_hh_emi_in!K17=0,0,1000000*RES_hh_emi_in!K17/RES_hh_num_in!K17)</f>
        <v>89.529249183032491</v>
      </c>
      <c r="L17" s="69">
        <f>IF(RES_hh_emi_in!L17=0,0,1000000*RES_hh_emi_in!L17/RES_hh_num_in!L17)</f>
        <v>119.71999345521064</v>
      </c>
      <c r="M17" s="69">
        <f>IF(RES_hh_emi_in!M17=0,0,1000000*RES_hh_emi_in!M17/RES_hh_num_in!M17)</f>
        <v>58.660244742707754</v>
      </c>
      <c r="N17" s="69">
        <f>IF(RES_hh_emi_in!N17=0,0,1000000*RES_hh_emi_in!N17/RES_hh_num_in!N17)</f>
        <v>45.963089200196357</v>
      </c>
      <c r="O17" s="69">
        <f>IF(RES_hh_emi_in!O17=0,0,1000000*RES_hh_emi_in!O17/RES_hh_num_in!O17)</f>
        <v>48.901617756008569</v>
      </c>
      <c r="P17" s="69">
        <f>IF(RES_hh_emi_in!P17=0,0,1000000*RES_hh_emi_in!P17/RES_hh_num_in!P17)</f>
        <v>87.09182405463666</v>
      </c>
      <c r="Q17" s="69">
        <f>IF(RES_hh_emi_in!Q17=0,0,1000000*RES_hh_emi_in!Q17/RES_hh_num_in!Q17)</f>
        <v>133.25507537372019</v>
      </c>
      <c r="R17" s="69">
        <f>IF(RES_hh_emi_in!R17=0,0,1000000*RES_hh_emi_in!R17/RES_hh_num_in!R17)</f>
        <v>91.483305546579871</v>
      </c>
      <c r="S17" s="69">
        <f>IF(RES_hh_emi_in!S17=0,0,1000000*RES_hh_emi_in!S17/RES_hh_num_in!S17)</f>
        <v>60.02809242620021</v>
      </c>
      <c r="T17" s="69">
        <f>IF(RES_hh_emi_in!T17=0,0,1000000*RES_hh_emi_in!T17/RES_hh_num_in!T17)</f>
        <v>69.565696292170998</v>
      </c>
      <c r="U17" s="69">
        <f>IF(RES_hh_emi_in!U17=0,0,1000000*RES_hh_emi_in!U17/RES_hh_num_in!U17)</f>
        <v>50.266500740831013</v>
      </c>
      <c r="V17" s="69">
        <f>IF(RES_hh_emi_in!V17=0,0,1000000*RES_hh_emi_in!V17/RES_hh_num_in!V17)</f>
        <v>76.962218228323138</v>
      </c>
      <c r="W17" s="69">
        <f>IF(RES_hh_emi_in!W17=0,0,1000000*RES_hh_emi_in!W17/RES_hh_num_in!W17)</f>
        <v>50.885719844885692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1088.6558256136555</v>
      </c>
      <c r="D18" s="72">
        <f>IF(RES_hh_emi_in!D18=0,0,1000000*RES_hh_emi_in!D18/RES_hh_num_in!D18)</f>
        <v>727.93271372784204</v>
      </c>
      <c r="E18" s="72">
        <f>IF(RES_hh_emi_in!E18=0,0,1000000*RES_hh_emi_in!E18/RES_hh_num_in!E18)</f>
        <v>697.79102910686493</v>
      </c>
      <c r="F18" s="72">
        <f>IF(RES_hh_emi_in!F18=0,0,1000000*RES_hh_emi_in!F18/RES_hh_num_in!F18)</f>
        <v>733.13569998480045</v>
      </c>
      <c r="G18" s="72">
        <f>IF(RES_hh_emi_in!G18=0,0,1000000*RES_hh_emi_in!G18/RES_hh_num_in!G18)</f>
        <v>879.16414558671363</v>
      </c>
      <c r="H18" s="72">
        <f>IF(RES_hh_emi_in!H18=0,0,1000000*RES_hh_emi_in!H18/RES_hh_num_in!H18)</f>
        <v>785.58686258965304</v>
      </c>
      <c r="I18" s="72">
        <f>IF(RES_hh_emi_in!I18=0,0,1000000*RES_hh_emi_in!I18/RES_hh_num_in!I18)</f>
        <v>822.87885806149609</v>
      </c>
      <c r="J18" s="72">
        <f>IF(RES_hh_emi_in!J18=0,0,1000000*RES_hh_emi_in!J18/RES_hh_num_in!J18)</f>
        <v>839.48633448566693</v>
      </c>
      <c r="K18" s="72">
        <f>IF(RES_hh_emi_in!K18=0,0,1000000*RES_hh_emi_in!K18/RES_hh_num_in!K18)</f>
        <v>810.03363966092093</v>
      </c>
      <c r="L18" s="72">
        <f>IF(RES_hh_emi_in!L18=0,0,1000000*RES_hh_emi_in!L18/RES_hh_num_in!L18)</f>
        <v>1136.4346372963998</v>
      </c>
      <c r="M18" s="72">
        <f>IF(RES_hh_emi_in!M18=0,0,1000000*RES_hh_emi_in!M18/RES_hh_num_in!M18)</f>
        <v>910.98870324483005</v>
      </c>
      <c r="N18" s="72">
        <f>IF(RES_hh_emi_in!N18=0,0,1000000*RES_hh_emi_in!N18/RES_hh_num_in!N18)</f>
        <v>737.67109639576665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854.40182016944959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765.83875784222857</v>
      </c>
      <c r="V18" s="72">
        <f>IF(RES_hh_emi_in!V18=0,0,1000000*RES_hh_emi_in!V18/RES_hh_num_in!V18)</f>
        <v>502.53991302604351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520.35032494252528</v>
      </c>
      <c r="D19" s="72">
        <f>IF(RES_hh_emi_in!D19=0,0,1000000*RES_hh_emi_in!D19/RES_hh_num_in!D19)</f>
        <v>521.5598782562937</v>
      </c>
      <c r="E19" s="72">
        <f>IF(RES_hh_emi_in!E19=0,0,1000000*RES_hh_emi_in!E19/RES_hh_num_in!E19)</f>
        <v>551.53576870915117</v>
      </c>
      <c r="F19" s="72">
        <f>IF(RES_hh_emi_in!F19=0,0,1000000*RES_hh_emi_in!F19/RES_hh_num_in!F19)</f>
        <v>548.34643958326717</v>
      </c>
      <c r="G19" s="72">
        <f>IF(RES_hh_emi_in!G19=0,0,1000000*RES_hh_emi_in!G19/RES_hh_num_in!G19)</f>
        <v>592.08074493055062</v>
      </c>
      <c r="H19" s="72">
        <f>IF(RES_hh_emi_in!H19=0,0,1000000*RES_hh_emi_in!H19/RES_hh_num_in!H19)</f>
        <v>626.96537903662067</v>
      </c>
      <c r="I19" s="72">
        <f>IF(RES_hh_emi_in!I19=0,0,1000000*RES_hh_emi_in!I19/RES_hh_num_in!I19)</f>
        <v>589.74111683293222</v>
      </c>
      <c r="J19" s="72">
        <f>IF(RES_hh_emi_in!J19=0,0,1000000*RES_hh_emi_in!J19/RES_hh_num_in!J19)</f>
        <v>644.50030992455504</v>
      </c>
      <c r="K19" s="72">
        <f>IF(RES_hh_emi_in!K19=0,0,1000000*RES_hh_emi_in!K19/RES_hh_num_in!K19)</f>
        <v>626.06542908163942</v>
      </c>
      <c r="L19" s="72">
        <f>IF(RES_hh_emi_in!L19=0,0,1000000*RES_hh_emi_in!L19/RES_hh_num_in!L19)</f>
        <v>493.92404699170851</v>
      </c>
      <c r="M19" s="72">
        <f>IF(RES_hh_emi_in!M19=0,0,1000000*RES_hh_emi_in!M19/RES_hh_num_in!M19)</f>
        <v>606.1964480382461</v>
      </c>
      <c r="N19" s="72">
        <f>IF(RES_hh_emi_in!N19=0,0,1000000*RES_hh_emi_in!N19/RES_hh_num_in!N19)</f>
        <v>595.94564637009114</v>
      </c>
      <c r="O19" s="72">
        <f>IF(RES_hh_emi_in!O19=0,0,1000000*RES_hh_emi_in!O19/RES_hh_num_in!O19)</f>
        <v>561.60601488071586</v>
      </c>
      <c r="P19" s="72">
        <f>IF(RES_hh_emi_in!P19=0,0,1000000*RES_hh_emi_in!P19/RES_hh_num_in!P19)</f>
        <v>578.22897432818115</v>
      </c>
      <c r="Q19" s="72">
        <f>IF(RES_hh_emi_in!Q19=0,0,1000000*RES_hh_emi_in!Q19/RES_hh_num_in!Q19)</f>
        <v>450.06327730693738</v>
      </c>
      <c r="R19" s="72">
        <f>IF(RES_hh_emi_in!R19=0,0,1000000*RES_hh_emi_in!R19/RES_hh_num_in!R19)</f>
        <v>460.85400537210938</v>
      </c>
      <c r="S19" s="72">
        <f>IF(RES_hh_emi_in!S19=0,0,1000000*RES_hh_emi_in!S19/RES_hh_num_in!S19)</f>
        <v>485.62712848299537</v>
      </c>
      <c r="T19" s="72">
        <f>IF(RES_hh_emi_in!T19=0,0,1000000*RES_hh_emi_in!T19/RES_hh_num_in!T19)</f>
        <v>438.09567107823665</v>
      </c>
      <c r="U19" s="72">
        <f>IF(RES_hh_emi_in!U19=0,0,1000000*RES_hh_emi_in!U19/RES_hh_num_in!U19)</f>
        <v>409.92341551223893</v>
      </c>
      <c r="V19" s="72">
        <f>IF(RES_hh_emi_in!V19=0,0,1000000*RES_hh_emi_in!V19/RES_hh_num_in!V19)</f>
        <v>445.66287195558095</v>
      </c>
      <c r="W19" s="72">
        <f>IF(RES_hh_emi_in!W19=0,0,1000000*RES_hh_emi_in!W19/RES_hh_num_in!W19)</f>
        <v>469.35830684861401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714.726327096364</v>
      </c>
      <c r="D20" s="72">
        <f>IF(RES_hh_emi_in!D20=0,0,1000000*RES_hh_emi_in!D20/RES_hh_num_in!D20)</f>
        <v>755.44425181705924</v>
      </c>
      <c r="E20" s="72">
        <f>IF(RES_hh_emi_in!E20=0,0,1000000*RES_hh_emi_in!E20/RES_hh_num_in!E20)</f>
        <v>643.7130865782882</v>
      </c>
      <c r="F20" s="72">
        <f>IF(RES_hh_emi_in!F20=0,0,1000000*RES_hh_emi_in!F20/RES_hh_num_in!F20)</f>
        <v>604.19042290057462</v>
      </c>
      <c r="G20" s="72">
        <f>IF(RES_hh_emi_in!G20=0,0,1000000*RES_hh_emi_in!G20/RES_hh_num_in!G20)</f>
        <v>737.88634073639184</v>
      </c>
      <c r="H20" s="72">
        <f>IF(RES_hh_emi_in!H20=0,0,1000000*RES_hh_emi_in!H20/RES_hh_num_in!H20)</f>
        <v>769.47766520940093</v>
      </c>
      <c r="I20" s="72">
        <f>IF(RES_hh_emi_in!I20=0,0,1000000*RES_hh_emi_in!I20/RES_hh_num_in!I20)</f>
        <v>629.15964631496377</v>
      </c>
      <c r="J20" s="72">
        <f>IF(RES_hh_emi_in!J20=0,0,1000000*RES_hh_emi_in!J20/RES_hh_num_in!J20)</f>
        <v>528.01232573544178</v>
      </c>
      <c r="K20" s="72">
        <f>IF(RES_hh_emi_in!K20=0,0,1000000*RES_hh_emi_in!K20/RES_hh_num_in!K20)</f>
        <v>887.31369898322157</v>
      </c>
      <c r="L20" s="72">
        <f>IF(RES_hh_emi_in!L20=0,0,1000000*RES_hh_emi_in!L20/RES_hh_num_in!L20)</f>
        <v>941.21538986138148</v>
      </c>
      <c r="M20" s="72">
        <f>IF(RES_hh_emi_in!M20=0,0,1000000*RES_hh_emi_in!M20/RES_hh_num_in!M20)</f>
        <v>821.14973081221751</v>
      </c>
      <c r="N20" s="72">
        <f>IF(RES_hh_emi_in!N20=0,0,1000000*RES_hh_emi_in!N20/RES_hh_num_in!N20)</f>
        <v>764.03719145223431</v>
      </c>
      <c r="O20" s="72">
        <f>IF(RES_hh_emi_in!O20=0,0,1000000*RES_hh_emi_in!O20/RES_hh_num_in!O20)</f>
        <v>725.79834169992307</v>
      </c>
      <c r="P20" s="72">
        <f>IF(RES_hh_emi_in!P20=0,0,1000000*RES_hh_emi_in!P20/RES_hh_num_in!P20)</f>
        <v>638.90422531766103</v>
      </c>
      <c r="Q20" s="72">
        <f>IF(RES_hh_emi_in!Q20=0,0,1000000*RES_hh_emi_in!Q20/RES_hh_num_in!Q20)</f>
        <v>608.84706092285501</v>
      </c>
      <c r="R20" s="72">
        <f>IF(RES_hh_emi_in!R20=0,0,1000000*RES_hh_emi_in!R20/RES_hh_num_in!R20)</f>
        <v>616.00908499294155</v>
      </c>
      <c r="S20" s="72">
        <f>IF(RES_hh_emi_in!S20=0,0,1000000*RES_hh_emi_in!S20/RES_hh_num_in!S20)</f>
        <v>567.9815766196881</v>
      </c>
      <c r="T20" s="72">
        <f>IF(RES_hh_emi_in!T20=0,0,1000000*RES_hh_emi_in!T20/RES_hh_num_in!T20)</f>
        <v>575.06653507401529</v>
      </c>
      <c r="U20" s="72">
        <f>IF(RES_hh_emi_in!U20=0,0,1000000*RES_hh_emi_in!U20/RES_hh_num_in!U20)</f>
        <v>557.48802827095392</v>
      </c>
      <c r="V20" s="72">
        <f>IF(RES_hh_emi_in!V20=0,0,1000000*RES_hh_emi_in!V20/RES_hh_num_in!V20)</f>
        <v>585.39563479214257</v>
      </c>
      <c r="W20" s="72">
        <f>IF(RES_hh_emi_in!W20=0,0,1000000*RES_hh_emi_in!W20/RES_hh_num_in!W20)</f>
        <v>568.03006493338353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486.58175408021998</v>
      </c>
      <c r="D21" s="72">
        <f>IF(RES_hh_emi_in!D21=0,0,1000000*RES_hh_emi_in!D21/RES_hh_num_in!D21)</f>
        <v>496.25735189853532</v>
      </c>
      <c r="E21" s="72">
        <f>IF(RES_hh_emi_in!E21=0,0,1000000*RES_hh_emi_in!E21/RES_hh_num_in!E21)</f>
        <v>493.96383143530704</v>
      </c>
      <c r="F21" s="72">
        <f>IF(RES_hh_emi_in!F21=0,0,1000000*RES_hh_emi_in!F21/RES_hh_num_in!F21)</f>
        <v>482.53799752368747</v>
      </c>
      <c r="G21" s="72">
        <f>IF(RES_hh_emi_in!G21=0,0,1000000*RES_hh_emi_in!G21/RES_hh_num_in!G21)</f>
        <v>497.75235432478769</v>
      </c>
      <c r="H21" s="72">
        <f>IF(RES_hh_emi_in!H21=0,0,1000000*RES_hh_emi_in!H21/RES_hh_num_in!H21)</f>
        <v>500.87001899584624</v>
      </c>
      <c r="I21" s="72">
        <f>IF(RES_hh_emi_in!I21=0,0,1000000*RES_hh_emi_in!I21/RES_hh_num_in!I21)</f>
        <v>519.72734252727582</v>
      </c>
      <c r="J21" s="72">
        <f>IF(RES_hh_emi_in!J21=0,0,1000000*RES_hh_emi_in!J21/RES_hh_num_in!J21)</f>
        <v>560.19660392648871</v>
      </c>
      <c r="K21" s="72">
        <f>IF(RES_hh_emi_in!K21=0,0,1000000*RES_hh_emi_in!K21/RES_hh_num_in!K21)</f>
        <v>473.47366223494578</v>
      </c>
      <c r="L21" s="72">
        <f>IF(RES_hh_emi_in!L21=0,0,1000000*RES_hh_emi_in!L21/RES_hh_num_in!L21)</f>
        <v>579.69204955227826</v>
      </c>
      <c r="M21" s="72">
        <f>IF(RES_hh_emi_in!M21=0,0,1000000*RES_hh_emi_in!M21/RES_hh_num_in!M21)</f>
        <v>526.98536833023877</v>
      </c>
      <c r="N21" s="72">
        <f>IF(RES_hh_emi_in!N21=0,0,1000000*RES_hh_emi_in!N21/RES_hh_num_in!N21)</f>
        <v>513.17556159797255</v>
      </c>
      <c r="O21" s="72">
        <f>IF(RES_hh_emi_in!O21=0,0,1000000*RES_hh_emi_in!O21/RES_hh_num_in!O21)</f>
        <v>486.0701817485525</v>
      </c>
      <c r="P21" s="72">
        <f>IF(RES_hh_emi_in!P21=0,0,1000000*RES_hh_emi_in!P21/RES_hh_num_in!P21)</f>
        <v>438.57946462238158</v>
      </c>
      <c r="Q21" s="72">
        <f>IF(RES_hh_emi_in!Q21=0,0,1000000*RES_hh_emi_in!Q21/RES_hh_num_in!Q21)</f>
        <v>427.40920195209179</v>
      </c>
      <c r="R21" s="72">
        <f>IF(RES_hh_emi_in!R21=0,0,1000000*RES_hh_emi_in!R21/RES_hh_num_in!R21)</f>
        <v>446.28709229810153</v>
      </c>
      <c r="S21" s="72">
        <f>IF(RES_hh_emi_in!S21=0,0,1000000*RES_hh_emi_in!S21/RES_hh_num_in!S21)</f>
        <v>412.06773085867314</v>
      </c>
      <c r="T21" s="72">
        <f>IF(RES_hh_emi_in!T21=0,0,1000000*RES_hh_emi_in!T21/RES_hh_num_in!T21)</f>
        <v>427.36191735749338</v>
      </c>
      <c r="U21" s="72">
        <f>IF(RES_hh_emi_in!U21=0,0,1000000*RES_hh_emi_in!U21/RES_hh_num_in!U21)</f>
        <v>392.31200240327547</v>
      </c>
      <c r="V21" s="72">
        <f>IF(RES_hh_emi_in!V21=0,0,1000000*RES_hh_emi_in!V21/RES_hh_num_in!V21)</f>
        <v>410.0162564904943</v>
      </c>
      <c r="W21" s="72">
        <f>IF(RES_hh_emi_in!W21=0,0,1000000*RES_hh_emi_in!W21/RES_hh_num_in!W21)</f>
        <v>433.20232832691806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64.717108738813891</v>
      </c>
      <c r="D27" s="69">
        <f>IF(RES_hh_emi_in!D27=0,0,1000000*RES_hh_emi_in!D27/RES_hh_num_in!D27)</f>
        <v>57.729637617009899</v>
      </c>
      <c r="E27" s="69">
        <f>IF(RES_hh_emi_in!E27=0,0,1000000*RES_hh_emi_in!E27/RES_hh_num_in!E27)</f>
        <v>64.952801678757297</v>
      </c>
      <c r="F27" s="69">
        <f>IF(RES_hh_emi_in!F27=0,0,1000000*RES_hh_emi_in!F27/RES_hh_num_in!F27)</f>
        <v>88.082773196433962</v>
      </c>
      <c r="G27" s="69">
        <f>IF(RES_hh_emi_in!G27=0,0,1000000*RES_hh_emi_in!G27/RES_hh_num_in!G27)</f>
        <v>106.5304505818256</v>
      </c>
      <c r="H27" s="69">
        <f>IF(RES_hh_emi_in!H27=0,0,1000000*RES_hh_emi_in!H27/RES_hh_num_in!H27)</f>
        <v>111.38183186506727</v>
      </c>
      <c r="I27" s="69">
        <f>IF(RES_hh_emi_in!I27=0,0,1000000*RES_hh_emi_in!I27/RES_hh_num_in!I27)</f>
        <v>58.318089783763462</v>
      </c>
      <c r="J27" s="69">
        <f>IF(RES_hh_emi_in!J27=0,0,1000000*RES_hh_emi_in!J27/RES_hh_num_in!J27)</f>
        <v>42.873215796604221</v>
      </c>
      <c r="K27" s="69">
        <f>IF(RES_hh_emi_in!K27=0,0,1000000*RES_hh_emi_in!K27/RES_hh_num_in!K27)</f>
        <v>69.48610795367405</v>
      </c>
      <c r="L27" s="69">
        <f>IF(RES_hh_emi_in!L27=0,0,1000000*RES_hh_emi_in!L27/RES_hh_num_in!L27)</f>
        <v>107.94097833412836</v>
      </c>
      <c r="M27" s="69">
        <f>IF(RES_hh_emi_in!M27=0,0,1000000*RES_hh_emi_in!M27/RES_hh_num_in!M27)</f>
        <v>82.492429932268195</v>
      </c>
      <c r="N27" s="69">
        <f>IF(RES_hh_emi_in!N27=0,0,1000000*RES_hh_emi_in!N27/RES_hh_num_in!N27)</f>
        <v>85.03649049489259</v>
      </c>
      <c r="O27" s="69">
        <f>IF(RES_hh_emi_in!O27=0,0,1000000*RES_hh_emi_in!O27/RES_hh_num_in!O27)</f>
        <v>95.581409976775362</v>
      </c>
      <c r="P27" s="69">
        <f>IF(RES_hh_emi_in!P27=0,0,1000000*RES_hh_emi_in!P27/RES_hh_num_in!P27)</f>
        <v>93.987280248149133</v>
      </c>
      <c r="Q27" s="69">
        <f>IF(RES_hh_emi_in!Q27=0,0,1000000*RES_hh_emi_in!Q27/RES_hh_num_in!Q27)</f>
        <v>69.935390500855306</v>
      </c>
      <c r="R27" s="69">
        <f>IF(RES_hh_emi_in!R27=0,0,1000000*RES_hh_emi_in!R27/RES_hh_num_in!R27)</f>
        <v>61.693669164573457</v>
      </c>
      <c r="S27" s="69">
        <f>IF(RES_hh_emi_in!S27=0,0,1000000*RES_hh_emi_in!S27/RES_hh_num_in!S27)</f>
        <v>68.973681203731445</v>
      </c>
      <c r="T27" s="69">
        <f>IF(RES_hh_emi_in!T27=0,0,1000000*RES_hh_emi_in!T27/RES_hh_num_in!T27)</f>
        <v>76.720312087872571</v>
      </c>
      <c r="U27" s="69">
        <f>IF(RES_hh_emi_in!U27=0,0,1000000*RES_hh_emi_in!U27/RES_hh_num_in!U27)</f>
        <v>57.337787696187029</v>
      </c>
      <c r="V27" s="69">
        <f>IF(RES_hh_emi_in!V27=0,0,1000000*RES_hh_emi_in!V27/RES_hh_num_in!V27)</f>
        <v>70.349601613503253</v>
      </c>
      <c r="W27" s="69">
        <f>IF(RES_hh_emi_in!W27=0,0,1000000*RES_hh_emi_in!W27/RES_hh_num_in!W27)</f>
        <v>62.70433607148864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322.92889810645528</v>
      </c>
      <c r="K28" s="72">
        <f>IF(RES_hh_emi_in!K28=0,0,1000000*RES_hh_emi_in!K28/RES_hh_num_in!K28)</f>
        <v>334.661483203508</v>
      </c>
      <c r="L28" s="72">
        <f>IF(RES_hh_emi_in!L28=0,0,1000000*RES_hh_emi_in!L28/RES_hh_num_in!L28)</f>
        <v>542.22803553051756</v>
      </c>
      <c r="M28" s="72">
        <f>IF(RES_hh_emi_in!M28=0,0,1000000*RES_hh_emi_in!M28/RES_hh_num_in!M28)</f>
        <v>495.41895054145527</v>
      </c>
      <c r="N28" s="72">
        <f>IF(RES_hh_emi_in!N28=0,0,1000000*RES_hh_emi_in!N28/RES_hh_num_in!N28)</f>
        <v>324.24958718468616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172.20096011221787</v>
      </c>
      <c r="D29" s="72">
        <f>IF(RES_hh_emi_in!D29=0,0,1000000*RES_hh_emi_in!D29/RES_hh_num_in!D29)</f>
        <v>186.18406671800503</v>
      </c>
      <c r="E29" s="72">
        <f>IF(RES_hh_emi_in!E29=0,0,1000000*RES_hh_emi_in!E29/RES_hh_num_in!E29)</f>
        <v>194.84280931276149</v>
      </c>
      <c r="F29" s="72">
        <f>IF(RES_hh_emi_in!F29=0,0,1000000*RES_hh_emi_in!F29/RES_hh_num_in!F29)</f>
        <v>209.90325397929399</v>
      </c>
      <c r="G29" s="72">
        <f>IF(RES_hh_emi_in!G29=0,0,1000000*RES_hh_emi_in!G29/RES_hh_num_in!G29)</f>
        <v>219.35534249945522</v>
      </c>
      <c r="H29" s="72">
        <f>IF(RES_hh_emi_in!H29=0,0,1000000*RES_hh_emi_in!H29/RES_hh_num_in!H29)</f>
        <v>228.49123899591933</v>
      </c>
      <c r="I29" s="72">
        <f>IF(RES_hh_emi_in!I29=0,0,1000000*RES_hh_emi_in!I29/RES_hh_num_in!I29)</f>
        <v>209.99133732971436</v>
      </c>
      <c r="J29" s="72">
        <f>IF(RES_hh_emi_in!J29=0,0,1000000*RES_hh_emi_in!J29/RES_hh_num_in!J29)</f>
        <v>217.63143654810398</v>
      </c>
      <c r="K29" s="72">
        <f>IF(RES_hh_emi_in!K29=0,0,1000000*RES_hh_emi_in!K29/RES_hh_num_in!K29)</f>
        <v>202.58814846334559</v>
      </c>
      <c r="L29" s="72">
        <f>IF(RES_hh_emi_in!L29=0,0,1000000*RES_hh_emi_in!L29/RES_hh_num_in!L29)</f>
        <v>203.75624104784413</v>
      </c>
      <c r="M29" s="72">
        <f>IF(RES_hh_emi_in!M29=0,0,1000000*RES_hh_emi_in!M29/RES_hh_num_in!M29)</f>
        <v>211.9562358650243</v>
      </c>
      <c r="N29" s="72">
        <f>IF(RES_hh_emi_in!N29=0,0,1000000*RES_hh_emi_in!N29/RES_hh_num_in!N29)</f>
        <v>213.54836112432562</v>
      </c>
      <c r="O29" s="72">
        <f>IF(RES_hh_emi_in!O29=0,0,1000000*RES_hh_emi_in!O29/RES_hh_num_in!O29)</f>
        <v>208.70567719752444</v>
      </c>
      <c r="P29" s="72">
        <f>IF(RES_hh_emi_in!P29=0,0,1000000*RES_hh_emi_in!P29/RES_hh_num_in!P29)</f>
        <v>226.39752157109223</v>
      </c>
      <c r="Q29" s="72">
        <f>IF(RES_hh_emi_in!Q29=0,0,1000000*RES_hh_emi_in!Q29/RES_hh_num_in!Q29)</f>
        <v>181.36641520383498</v>
      </c>
      <c r="R29" s="72">
        <f>IF(RES_hh_emi_in!R29=0,0,1000000*RES_hh_emi_in!R29/RES_hh_num_in!R29)</f>
        <v>188.14980806022456</v>
      </c>
      <c r="S29" s="72">
        <f>IF(RES_hh_emi_in!S29=0,0,1000000*RES_hh_emi_in!S29/RES_hh_num_in!S29)</f>
        <v>213.65855830267043</v>
      </c>
      <c r="T29" s="72">
        <f>IF(RES_hh_emi_in!T29=0,0,1000000*RES_hh_emi_in!T29/RES_hh_num_in!T29)</f>
        <v>180.33314557105498</v>
      </c>
      <c r="U29" s="72">
        <f>IF(RES_hh_emi_in!U29=0,0,1000000*RES_hh_emi_in!U29/RES_hh_num_in!U29)</f>
        <v>168.0591867401545</v>
      </c>
      <c r="V29" s="72">
        <f>IF(RES_hh_emi_in!V29=0,0,1000000*RES_hh_emi_in!V29/RES_hh_num_in!V29)</f>
        <v>175.53980412428731</v>
      </c>
      <c r="W29" s="72">
        <f>IF(RES_hh_emi_in!W29=0,0,1000000*RES_hh_emi_in!W29/RES_hh_num_in!W29)</f>
        <v>181.70129222234345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151.20652723427543</v>
      </c>
      <c r="D30" s="72">
        <f>IF(RES_hh_emi_in!D30=0,0,1000000*RES_hh_emi_in!D30/RES_hh_num_in!D30)</f>
        <v>169.56030448579145</v>
      </c>
      <c r="E30" s="72">
        <f>IF(RES_hh_emi_in!E30=0,0,1000000*RES_hh_emi_in!E30/RES_hh_num_in!E30)</f>
        <v>177.95134447281021</v>
      </c>
      <c r="F30" s="72">
        <f>IF(RES_hh_emi_in!F30=0,0,1000000*RES_hh_emi_in!F30/RES_hh_num_in!F30)</f>
        <v>193.24928302759724</v>
      </c>
      <c r="G30" s="72">
        <f>IF(RES_hh_emi_in!G30=0,0,1000000*RES_hh_emi_in!G30/RES_hh_num_in!G30)</f>
        <v>191.7301375295051</v>
      </c>
      <c r="H30" s="72">
        <f>IF(RES_hh_emi_in!H30=0,0,1000000*RES_hh_emi_in!H30/RES_hh_num_in!H30)</f>
        <v>196.54758264876739</v>
      </c>
      <c r="I30" s="72">
        <f>IF(RES_hh_emi_in!I30=0,0,1000000*RES_hh_emi_in!I30/RES_hh_num_in!I30)</f>
        <v>193.92809888136296</v>
      </c>
      <c r="J30" s="72">
        <f>IF(RES_hh_emi_in!J30=0,0,1000000*RES_hh_emi_in!J30/RES_hh_num_in!J30)</f>
        <v>205.03252420076461</v>
      </c>
      <c r="K30" s="72">
        <f>IF(RES_hh_emi_in!K30=0,0,1000000*RES_hh_emi_in!K30/RES_hh_num_in!K30)</f>
        <v>172.31281261988175</v>
      </c>
      <c r="L30" s="72">
        <f>IF(RES_hh_emi_in!L30=0,0,1000000*RES_hh_emi_in!L30/RES_hh_num_in!L30)</f>
        <v>228.74548624765083</v>
      </c>
      <c r="M30" s="72">
        <f>IF(RES_hh_emi_in!M30=0,0,1000000*RES_hh_emi_in!M30/RES_hh_num_in!M30)</f>
        <v>192.09321439792657</v>
      </c>
      <c r="N30" s="72">
        <f>IF(RES_hh_emi_in!N30=0,0,1000000*RES_hh_emi_in!N30/RES_hh_num_in!N30)</f>
        <v>188.37608412317641</v>
      </c>
      <c r="O30" s="72">
        <f>IF(RES_hh_emi_in!O30=0,0,1000000*RES_hh_emi_in!O30/RES_hh_num_in!O30)</f>
        <v>185.20868109604402</v>
      </c>
      <c r="P30" s="72">
        <f>IF(RES_hh_emi_in!P30=0,0,1000000*RES_hh_emi_in!P30/RES_hh_num_in!P30)</f>
        <v>183.77405255306448</v>
      </c>
      <c r="Q30" s="72">
        <f>IF(RES_hh_emi_in!Q30=0,0,1000000*RES_hh_emi_in!Q30/RES_hh_num_in!Q30)</f>
        <v>169.5896489529776</v>
      </c>
      <c r="R30" s="72">
        <f>IF(RES_hh_emi_in!R30=0,0,1000000*RES_hh_emi_in!R30/RES_hh_num_in!R30)</f>
        <v>173.06234232413036</v>
      </c>
      <c r="S30" s="72">
        <f>IF(RES_hh_emi_in!S30=0,0,1000000*RES_hh_emi_in!S30/RES_hh_num_in!S30)</f>
        <v>164.06293702224431</v>
      </c>
      <c r="T30" s="72">
        <f>IF(RES_hh_emi_in!T30=0,0,1000000*RES_hh_emi_in!T30/RES_hh_num_in!T30)</f>
        <v>165.5997553403129</v>
      </c>
      <c r="U30" s="72">
        <f>IF(RES_hh_emi_in!U30=0,0,1000000*RES_hh_emi_in!U30/RES_hh_num_in!U30)</f>
        <v>147.93165517467116</v>
      </c>
      <c r="V30" s="72">
        <f>IF(RES_hh_emi_in!V30=0,0,1000000*RES_hh_emi_in!V30/RES_hh_num_in!V30)</f>
        <v>158.72284930797781</v>
      </c>
      <c r="W30" s="72">
        <f>IF(RES_hh_emi_in!W30=0,0,1000000*RES_hh_emi_in!W30/RES_hh_num_in!W30)</f>
        <v>158.62548603667943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248.33765339883129</v>
      </c>
      <c r="D3" s="65">
        <f>IF(RES_hh_fech_in!D3=0,0,RES_hh_fech_in!D3/RES_summary!D$21)</f>
        <v>245.79063408861745</v>
      </c>
      <c r="E3" s="65">
        <f>IF(RES_hh_fech_in!E3=0,0,RES_hh_fech_in!E3/RES_summary!E$21)</f>
        <v>251.42506578153868</v>
      </c>
      <c r="F3" s="65">
        <f>IF(RES_hh_fech_in!F3=0,0,RES_hh_fech_in!F3/RES_summary!F$21)</f>
        <v>243.37689653421418</v>
      </c>
      <c r="G3" s="65">
        <f>IF(RES_hh_fech_in!G3=0,0,RES_hh_fech_in!G3/RES_summary!G$21)</f>
        <v>238.01537379068182</v>
      </c>
      <c r="H3" s="65">
        <f>IF(RES_hh_fech_in!H3=0,0,RES_hh_fech_in!H3/RES_summary!H$21)</f>
        <v>231.47712321401769</v>
      </c>
      <c r="I3" s="65">
        <f>IF(RES_hh_fech_in!I3=0,0,RES_hh_fech_in!I3/RES_summary!I$21)</f>
        <v>224.48693068020629</v>
      </c>
      <c r="J3" s="65">
        <f>IF(RES_hh_fech_in!J3=0,0,RES_hh_fech_in!J3/RES_summary!J$21)</f>
        <v>214.46366888672483</v>
      </c>
      <c r="K3" s="65">
        <f>IF(RES_hh_fech_in!K3=0,0,RES_hh_fech_in!K3/RES_summary!K$21)</f>
        <v>218.42414421441217</v>
      </c>
      <c r="L3" s="65">
        <f>IF(RES_hh_fech_in!L3=0,0,RES_hh_fech_in!L3/RES_summary!L$21)</f>
        <v>202.53334080664331</v>
      </c>
      <c r="M3" s="65">
        <f>IF(RES_hh_fech_in!M3=0,0,RES_hh_fech_in!M3/RES_summary!M$21)</f>
        <v>181.22090491231484</v>
      </c>
      <c r="N3" s="65">
        <f>IF(RES_hh_fech_in!N3=0,0,RES_hh_fech_in!N3/RES_summary!N$21)</f>
        <v>189.47567200858501</v>
      </c>
      <c r="O3" s="65">
        <f>IF(RES_hh_fech_in!O3=0,0,RES_hh_fech_in!O3/RES_summary!O$21)</f>
        <v>169.34995339867376</v>
      </c>
      <c r="P3" s="65">
        <f>IF(RES_hh_fech_in!P3=0,0,RES_hh_fech_in!P3/RES_summary!P$21)</f>
        <v>156.37082094563084</v>
      </c>
      <c r="Q3" s="65">
        <f>IF(RES_hh_fech_in!Q3=0,0,RES_hh_fech_in!Q3/RES_summary!Q$21)</f>
        <v>141.95423716207432</v>
      </c>
      <c r="R3" s="65">
        <f>IF(RES_hh_fech_in!R3=0,0,RES_hh_fech_in!R3/RES_summary!R$21)</f>
        <v>138.82999527668315</v>
      </c>
      <c r="S3" s="65">
        <f>IF(RES_hh_fech_in!S3=0,0,RES_hh_fech_in!S3/RES_summary!S$21)</f>
        <v>133.25117110232446</v>
      </c>
      <c r="T3" s="65">
        <f>IF(RES_hh_fech_in!T3=0,0,RES_hh_fech_in!T3/RES_summary!T$21)</f>
        <v>131.49636322872874</v>
      </c>
      <c r="U3" s="65">
        <f>IF(RES_hh_fech_in!U3=0,0,RES_hh_fech_in!U3/RES_summary!U$21)</f>
        <v>115.61491322851724</v>
      </c>
      <c r="V3" s="65">
        <f>IF(RES_hh_fech_in!V3=0,0,RES_hh_fech_in!V3/RES_summary!V$21)</f>
        <v>107.47836617848202</v>
      </c>
      <c r="W3" s="65">
        <f>IF(RES_hh_fech_in!W3=0,0,RES_hh_fech_in!W3/RES_summary!W$21)</f>
        <v>99.189395060811435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203.20880900960802</v>
      </c>
      <c r="D4" s="69">
        <f>IF(RES_hh_fech_in!D4=0,0,RES_hh_fech_in!D4/RES_summary!D$21)</f>
        <v>200.7501457784621</v>
      </c>
      <c r="E4" s="69">
        <f>IF(RES_hh_fech_in!E4=0,0,RES_hh_fech_in!E4/RES_summary!E$21)</f>
        <v>205.69583733305458</v>
      </c>
      <c r="F4" s="69">
        <f>IF(RES_hh_fech_in!F4=0,0,RES_hh_fech_in!F4/RES_summary!F$21)</f>
        <v>199.80135962771905</v>
      </c>
      <c r="G4" s="69">
        <f>IF(RES_hh_fech_in!G4=0,0,RES_hh_fech_in!G4/RES_summary!G$21)</f>
        <v>194.53545967757469</v>
      </c>
      <c r="H4" s="69">
        <f>IF(RES_hh_fech_in!H4=0,0,RES_hh_fech_in!H4/RES_summary!H$21)</f>
        <v>185.08950134503772</v>
      </c>
      <c r="I4" s="69">
        <f>IF(RES_hh_fech_in!I4=0,0,RES_hh_fech_in!I4/RES_summary!I$21)</f>
        <v>181.01071865941861</v>
      </c>
      <c r="J4" s="69">
        <f>IF(RES_hh_fech_in!J4=0,0,RES_hh_fech_in!J4/RES_summary!J$21)</f>
        <v>167.86032462671886</v>
      </c>
      <c r="K4" s="69">
        <f>IF(RES_hh_fech_in!K4=0,0,RES_hh_fech_in!K4/RES_summary!K$21)</f>
        <v>174.03605711720778</v>
      </c>
      <c r="L4" s="69">
        <f>IF(RES_hh_fech_in!L4=0,0,RES_hh_fech_in!L4/RES_summary!L$21)</f>
        <v>156.93727671650836</v>
      </c>
      <c r="M4" s="69">
        <f>IF(RES_hh_fech_in!M4=0,0,RES_hh_fech_in!M4/RES_summary!M$21)</f>
        <v>140.09593739084445</v>
      </c>
      <c r="N4" s="69">
        <f>IF(RES_hh_fech_in!N4=0,0,RES_hh_fech_in!N4/RES_summary!N$21)</f>
        <v>147.02449197108896</v>
      </c>
      <c r="O4" s="69">
        <f>IF(RES_hh_fech_in!O4=0,0,RES_hh_fech_in!O4/RES_summary!O$21)</f>
        <v>129.3042135934827</v>
      </c>
      <c r="P4" s="69">
        <f>IF(RES_hh_fech_in!P4=0,0,RES_hh_fech_in!P4/RES_summary!P$21)</f>
        <v>119.7051344145116</v>
      </c>
      <c r="Q4" s="69">
        <f>IF(RES_hh_fech_in!Q4=0,0,RES_hh_fech_in!Q4/RES_summary!Q$21)</f>
        <v>104.32297906605439</v>
      </c>
      <c r="R4" s="69">
        <f>IF(RES_hh_fech_in!R4=0,0,RES_hh_fech_in!R4/RES_summary!R$21)</f>
        <v>100.78074738400623</v>
      </c>
      <c r="S4" s="69">
        <f>IF(RES_hh_fech_in!S4=0,0,RES_hh_fech_in!S4/RES_summary!S$21)</f>
        <v>100.00188200095779</v>
      </c>
      <c r="T4" s="69">
        <f>IF(RES_hh_fech_in!T4=0,0,RES_hh_fech_in!T4/RES_summary!T$21)</f>
        <v>97.225317710653542</v>
      </c>
      <c r="U4" s="69">
        <f>IF(RES_hh_fech_in!U4=0,0,RES_hh_fech_in!U4/RES_summary!U$21)</f>
        <v>84.818806376617104</v>
      </c>
      <c r="V4" s="69">
        <f>IF(RES_hh_fech_in!V4=0,0,RES_hh_fech_in!V4/RES_summary!V$21)</f>
        <v>74.218503749147843</v>
      </c>
      <c r="W4" s="69">
        <f>IF(RES_hh_fech_in!W4=0,0,RES_hh_fech_in!W4/RES_summary!W$21)</f>
        <v>65.987155823758485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300.0626410974532</v>
      </c>
      <c r="D5" s="72">
        <f>IF(RES_hh_fech_in!D5=0,0,RES_hh_fech_in!D5/RES_summary!D$21)</f>
        <v>190.39725611690167</v>
      </c>
      <c r="E5" s="72">
        <f>IF(RES_hh_fech_in!E5=0,0,RES_hh_fech_in!E5/RES_summary!E$21)</f>
        <v>181.09556084831675</v>
      </c>
      <c r="F5" s="72">
        <f>IF(RES_hh_fech_in!F5=0,0,RES_hh_fech_in!F5/RES_summary!F$21)</f>
        <v>180.48994965407979</v>
      </c>
      <c r="G5" s="72">
        <f>IF(RES_hh_fech_in!G5=0,0,RES_hh_fech_in!G5/RES_summary!G$21)</f>
        <v>214.71164163024838</v>
      </c>
      <c r="H5" s="72">
        <f>IF(RES_hh_fech_in!H5=0,0,RES_hh_fech_in!H5/RES_summary!H$21)</f>
        <v>184.9088119190335</v>
      </c>
      <c r="I5" s="72">
        <f>IF(RES_hh_fech_in!I5=0,0,RES_hh_fech_in!I5/RES_summary!I$21)</f>
        <v>182.9673894088821</v>
      </c>
      <c r="J5" s="72">
        <f>IF(RES_hh_fech_in!J5=0,0,RES_hh_fech_in!J5/RES_summary!J$21)</f>
        <v>174.5849957761956</v>
      </c>
      <c r="K5" s="72">
        <f>IF(RES_hh_fech_in!K5=0,0,RES_hh_fech_in!K5/RES_summary!K$21)</f>
        <v>172.4327880818357</v>
      </c>
      <c r="L5" s="72">
        <f>IF(RES_hh_fech_in!L5=0,0,RES_hh_fech_in!L5/RES_summary!L$21)</f>
        <v>223.84627468161744</v>
      </c>
      <c r="M5" s="72">
        <f>IF(RES_hh_fech_in!M5=0,0,RES_hh_fech_in!M5/RES_summary!M$21)</f>
        <v>207.77880558007135</v>
      </c>
      <c r="N5" s="72">
        <f>IF(RES_hh_fech_in!N5=0,0,RES_hh_fech_in!N5/RES_summary!N$21)</f>
        <v>125.65193547341811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116.88966101851251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89.151772295332805</v>
      </c>
      <c r="V5" s="72">
        <f>IF(RES_hh_fech_in!V5=0,0,RES_hh_fech_in!V5/RES_summary!V$21)</f>
        <v>46.296834944420318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226.78754445678931</v>
      </c>
      <c r="D6" s="72">
        <f>IF(RES_hh_fech_in!D6=0,0,RES_hh_fech_in!D6/RES_summary!D$21)</f>
        <v>201.29054238739346</v>
      </c>
      <c r="E6" s="72">
        <f>IF(RES_hh_fech_in!E6=0,0,RES_hh_fech_in!E6/RES_summary!E$21)</f>
        <v>210.3761322358811</v>
      </c>
      <c r="F6" s="72">
        <f>IF(RES_hh_fech_in!F6=0,0,RES_hh_fech_in!F6/RES_summary!F$21)</f>
        <v>204.35025278789024</v>
      </c>
      <c r="G6" s="72">
        <f>IF(RES_hh_fech_in!G6=0,0,RES_hh_fech_in!G6/RES_summary!G$21)</f>
        <v>223.69154478797554</v>
      </c>
      <c r="H6" s="72">
        <f>IF(RES_hh_fech_in!H6=0,0,RES_hh_fech_in!H6/RES_summary!H$21)</f>
        <v>228.15296682035304</v>
      </c>
      <c r="I6" s="72">
        <f>IF(RES_hh_fech_in!I6=0,0,RES_hh_fech_in!I6/RES_summary!I$21)</f>
        <v>196.73179696832122</v>
      </c>
      <c r="J6" s="72">
        <f>IF(RES_hh_fech_in!J6=0,0,RES_hh_fech_in!J6/RES_summary!J$21)</f>
        <v>201.55311216579253</v>
      </c>
      <c r="K6" s="72">
        <f>IF(RES_hh_fech_in!K6=0,0,RES_hh_fech_in!K6/RES_summary!K$21)</f>
        <v>0</v>
      </c>
      <c r="L6" s="72">
        <f>IF(RES_hh_fech_in!L6=0,0,RES_hh_fech_in!L6/RES_summary!L$21)</f>
        <v>163.67630784543752</v>
      </c>
      <c r="M6" s="72">
        <f>IF(RES_hh_fech_in!M6=0,0,RES_hh_fech_in!M6/RES_summary!M$21)</f>
        <v>162.20156293346332</v>
      </c>
      <c r="N6" s="72">
        <f>IF(RES_hh_fech_in!N6=0,0,RES_hh_fech_in!N6/RES_summary!N$21)</f>
        <v>154.9837786616568</v>
      </c>
      <c r="O6" s="72">
        <f>IF(RES_hh_fech_in!O6=0,0,RES_hh_fech_in!O6/RES_summary!O$21)</f>
        <v>146.36285054664469</v>
      </c>
      <c r="P6" s="72">
        <f>IF(RES_hh_fech_in!P6=0,0,RES_hh_fech_in!P6/RES_summary!P$21)</f>
        <v>148.92286063989519</v>
      </c>
      <c r="Q6" s="72">
        <f>IF(RES_hh_fech_in!Q6=0,0,RES_hh_fech_in!Q6/RES_summary!Q$21)</f>
        <v>108.06122725137848</v>
      </c>
      <c r="R6" s="72">
        <f>IF(RES_hh_fech_in!R6=0,0,RES_hh_fech_in!R6/RES_summary!R$21)</f>
        <v>104.2470555551741</v>
      </c>
      <c r="S6" s="72">
        <f>IF(RES_hh_fech_in!S6=0,0,RES_hh_fech_in!S6/RES_summary!S$21)</f>
        <v>108.17470264068926</v>
      </c>
      <c r="T6" s="72">
        <f>IF(RES_hh_fech_in!T6=0,0,RES_hh_fech_in!T6/RES_summary!T$21)</f>
        <v>93.655403655377356</v>
      </c>
      <c r="U6" s="72">
        <f>IF(RES_hh_fech_in!U6=0,0,RES_hh_fech_in!U6/RES_summary!U$21)</f>
        <v>83.213318273878869</v>
      </c>
      <c r="V6" s="72">
        <f>IF(RES_hh_fech_in!V6=0,0,RES_hh_fech_in!V6/RES_summary!V$21)</f>
        <v>80.808387061037834</v>
      </c>
      <c r="W6" s="72">
        <f>IF(RES_hh_fech_in!W6=0,0,RES_hh_fech_in!W6/RES_summary!W$21)</f>
        <v>70.087336165119609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256.18041738466763</v>
      </c>
      <c r="D7" s="72">
        <f>IF(RES_hh_fech_in!D7=0,0,RES_hh_fech_in!D7/RES_summary!D$21)</f>
        <v>258.60482250346456</v>
      </c>
      <c r="E7" s="72">
        <f>IF(RES_hh_fech_in!E7=0,0,RES_hh_fech_in!E7/RES_summary!E$21)</f>
        <v>224.88262532616744</v>
      </c>
      <c r="F7" s="72">
        <f>IF(RES_hh_fech_in!F7=0,0,RES_hh_fech_in!F7/RES_summary!F$21)</f>
        <v>210.27196005124603</v>
      </c>
      <c r="G7" s="72">
        <f>IF(RES_hh_fech_in!G7=0,0,RES_hh_fech_in!G7/RES_summary!G$21)</f>
        <v>244.17307798100364</v>
      </c>
      <c r="H7" s="72">
        <f>IF(RES_hh_fech_in!H7=0,0,RES_hh_fech_in!H7/RES_summary!H$21)</f>
        <v>241.74161071536781</v>
      </c>
      <c r="I7" s="72">
        <f>IF(RES_hh_fech_in!I7=0,0,RES_hh_fech_in!I7/RES_summary!I$21)</f>
        <v>190.43496860304197</v>
      </c>
      <c r="J7" s="72">
        <f>IF(RES_hh_fech_in!J7=0,0,RES_hh_fech_in!J7/RES_summary!J$21)</f>
        <v>132.86224808707951</v>
      </c>
      <c r="K7" s="72">
        <f>IF(RES_hh_fech_in!K7=0,0,RES_hh_fech_in!K7/RES_summary!K$21)</f>
        <v>243.93651403023495</v>
      </c>
      <c r="L7" s="72">
        <f>IF(RES_hh_fech_in!L7=0,0,RES_hh_fech_in!L7/RES_summary!L$21)</f>
        <v>216.84946857167847</v>
      </c>
      <c r="M7" s="72">
        <f>IF(RES_hh_fech_in!M7=0,0,RES_hh_fech_in!M7/RES_summary!M$21)</f>
        <v>185.17680008498237</v>
      </c>
      <c r="N7" s="72">
        <f>IF(RES_hh_fech_in!N7=0,0,RES_hh_fech_in!N7/RES_summary!N$21)</f>
        <v>170.4626919741163</v>
      </c>
      <c r="O7" s="72">
        <f>IF(RES_hh_fech_in!O7=0,0,RES_hh_fech_in!O7/RES_summary!O$21)</f>
        <v>151.83202254402346</v>
      </c>
      <c r="P7" s="72">
        <f>IF(RES_hh_fech_in!P7=0,0,RES_hh_fech_in!P7/RES_summary!P$21)</f>
        <v>135.70671285499694</v>
      </c>
      <c r="Q7" s="72">
        <f>IF(RES_hh_fech_in!Q7=0,0,RES_hh_fech_in!Q7/RES_summary!Q$21)</f>
        <v>114.84477775352012</v>
      </c>
      <c r="R7" s="72">
        <f>IF(RES_hh_fech_in!R7=0,0,RES_hh_fech_in!R7/RES_summary!R$21)</f>
        <v>110.41402197370245</v>
      </c>
      <c r="S7" s="72">
        <f>IF(RES_hh_fech_in!S7=0,0,RES_hh_fech_in!S7/RES_summary!S$21)</f>
        <v>110.03938421887132</v>
      </c>
      <c r="T7" s="72">
        <f>IF(RES_hh_fech_in!T7=0,0,RES_hh_fech_in!T7/RES_summary!T$21)</f>
        <v>107.11072549196118</v>
      </c>
      <c r="U7" s="72">
        <f>IF(RES_hh_fech_in!U7=0,0,RES_hh_fech_in!U7/RES_summary!U$21)</f>
        <v>97.182445071310411</v>
      </c>
      <c r="V7" s="72">
        <f>IF(RES_hh_fech_in!V7=0,0,RES_hh_fech_in!V7/RES_summary!V$21)</f>
        <v>87.537726708862678</v>
      </c>
      <c r="W7" s="72">
        <f>IF(RES_hh_fech_in!W7=0,0,RES_hh_fech_in!W7/RES_summary!W$21)</f>
        <v>71.643414127305206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211.97830049315681</v>
      </c>
      <c r="D8" s="72">
        <f>IF(RES_hh_fech_in!D8=0,0,RES_hh_fech_in!D8/RES_summary!D$21)</f>
        <v>207.43729005513526</v>
      </c>
      <c r="E8" s="72">
        <f>IF(RES_hh_fech_in!E8=0,0,RES_hh_fech_in!E8/RES_summary!E$21)</f>
        <v>210.52534730959653</v>
      </c>
      <c r="F8" s="72">
        <f>IF(RES_hh_fech_in!F8=0,0,RES_hh_fech_in!F8/RES_summary!F$21)</f>
        <v>205.71585762492836</v>
      </c>
      <c r="G8" s="72">
        <f>IF(RES_hh_fech_in!G8=0,0,RES_hh_fech_in!G8/RES_summary!G$21)</f>
        <v>200.9501857370949</v>
      </c>
      <c r="H8" s="72">
        <f>IF(RES_hh_fech_in!H8=0,0,RES_hh_fech_in!H8/RES_summary!H$21)</f>
        <v>192.2419530006373</v>
      </c>
      <c r="I8" s="72">
        <f>IF(RES_hh_fech_in!I8=0,0,RES_hh_fech_in!I8/RES_summary!I$21)</f>
        <v>192.916323881561</v>
      </c>
      <c r="J8" s="72">
        <f>IF(RES_hh_fech_in!J8=0,0,RES_hh_fech_in!J8/RES_summary!J$21)</f>
        <v>182.66031857860611</v>
      </c>
      <c r="K8" s="72">
        <f>IF(RES_hh_fech_in!K8=0,0,RES_hh_fech_in!K8/RES_summary!K$21)</f>
        <v>161.95952536618563</v>
      </c>
      <c r="L8" s="72">
        <f>IF(RES_hh_fech_in!L8=0,0,RES_hh_fech_in!L8/RES_summary!L$21)</f>
        <v>184.80429544534908</v>
      </c>
      <c r="M8" s="72">
        <f>IF(RES_hh_fech_in!M8=0,0,RES_hh_fech_in!M8/RES_summary!M$21)</f>
        <v>151.23465910039252</v>
      </c>
      <c r="N8" s="72">
        <f>IF(RES_hh_fech_in!N8=0,0,RES_hh_fech_in!N8/RES_summary!N$21)</f>
        <v>145.49829736992942</v>
      </c>
      <c r="O8" s="72">
        <f>IF(RES_hh_fech_in!O8=0,0,RES_hh_fech_in!O8/RES_summary!O$21)</f>
        <v>130.63646335246926</v>
      </c>
      <c r="P8" s="72">
        <f>IF(RES_hh_fech_in!P8=0,0,RES_hh_fech_in!P8/RES_summary!P$21)</f>
        <v>119.57676198972591</v>
      </c>
      <c r="Q8" s="72">
        <f>IF(RES_hh_fech_in!Q8=0,0,RES_hh_fech_in!Q8/RES_summary!Q$21)</f>
        <v>103.5077776067002</v>
      </c>
      <c r="R8" s="72">
        <f>IF(RES_hh_fech_in!R8=0,0,RES_hh_fech_in!R8/RES_summary!R$21)</f>
        <v>102.31701477246632</v>
      </c>
      <c r="S8" s="72">
        <f>IF(RES_hh_fech_in!S8=0,0,RES_hh_fech_in!S8/RES_summary!S$21)</f>
        <v>101.52889366925913</v>
      </c>
      <c r="T8" s="72">
        <f>IF(RES_hh_fech_in!T8=0,0,RES_hh_fech_in!T8/RES_summary!T$21)</f>
        <v>100.4874660460666</v>
      </c>
      <c r="U8" s="72">
        <f>IF(RES_hh_fech_in!U8=0,0,RES_hh_fech_in!U8/RES_summary!U$21)</f>
        <v>87.087821101465792</v>
      </c>
      <c r="V8" s="72">
        <f>IF(RES_hh_fech_in!V8=0,0,RES_hh_fech_in!V8/RES_summary!V$21)</f>
        <v>77.787913794659246</v>
      </c>
      <c r="W8" s="72">
        <f>IF(RES_hh_fech_in!W8=0,0,RES_hh_fech_in!W8/RES_summary!W$21)</f>
        <v>68.598196750361524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230.34891894880056</v>
      </c>
      <c r="D9" s="72">
        <f>IF(RES_hh_fech_in!D9=0,0,RES_hh_fech_in!D9/RES_summary!D$21)</f>
        <v>217.8108263350116</v>
      </c>
      <c r="E9" s="72">
        <f>IF(RES_hh_fech_in!E9=0,0,RES_hh_fech_in!E9/RES_summary!E$21)</f>
        <v>223.17120919191686</v>
      </c>
      <c r="F9" s="72">
        <f>IF(RES_hh_fech_in!F9=0,0,RES_hh_fech_in!F9/RES_summary!F$21)</f>
        <v>213.97112532635302</v>
      </c>
      <c r="G9" s="72">
        <f>IF(RES_hh_fech_in!G9=0,0,RES_hh_fech_in!G9/RES_summary!G$21)</f>
        <v>208.10628596384285</v>
      </c>
      <c r="H9" s="72">
        <f>IF(RES_hh_fech_in!H9=0,0,RES_hh_fech_in!H9/RES_summary!H$21)</f>
        <v>202.04861235269428</v>
      </c>
      <c r="I9" s="72">
        <f>IF(RES_hh_fech_in!I9=0,0,RES_hh_fech_in!I9/RES_summary!I$21)</f>
        <v>192.89827603355252</v>
      </c>
      <c r="J9" s="72">
        <f>IF(RES_hh_fech_in!J9=0,0,RES_hh_fech_in!J9/RES_summary!J$21)</f>
        <v>188.93554404017178</v>
      </c>
      <c r="K9" s="72">
        <f>IF(RES_hh_fech_in!K9=0,0,RES_hh_fech_in!K9/RES_summary!K$21)</f>
        <v>206.51176487563399</v>
      </c>
      <c r="L9" s="72">
        <f>IF(RES_hh_fech_in!L9=0,0,RES_hh_fech_in!L9/RES_summary!L$21)</f>
        <v>146.34466638429757</v>
      </c>
      <c r="M9" s="72">
        <f>IF(RES_hh_fech_in!M9=0,0,RES_hh_fech_in!M9/RES_summary!M$21)</f>
        <v>152.75994698549991</v>
      </c>
      <c r="N9" s="72">
        <f>IF(RES_hh_fech_in!N9=0,0,RES_hh_fech_in!N9/RES_summary!N$21)</f>
        <v>161.29356270024954</v>
      </c>
      <c r="O9" s="72">
        <f>IF(RES_hh_fech_in!O9=0,0,RES_hh_fech_in!O9/RES_summary!O$21)</f>
        <v>139.4239609670239</v>
      </c>
      <c r="P9" s="72">
        <f>IF(RES_hh_fech_in!P9=0,0,RES_hh_fech_in!P9/RES_summary!P$21)</f>
        <v>132.48942589719741</v>
      </c>
      <c r="Q9" s="72">
        <f>IF(RES_hh_fech_in!Q9=0,0,RES_hh_fech_in!Q9/RES_summary!Q$21)</f>
        <v>104.67110399201971</v>
      </c>
      <c r="R9" s="72">
        <f>IF(RES_hh_fech_in!R9=0,0,RES_hh_fech_in!R9/RES_summary!R$21)</f>
        <v>98.721606201176996</v>
      </c>
      <c r="S9" s="72">
        <f>IF(RES_hh_fech_in!S9=0,0,RES_hh_fech_in!S9/RES_summary!S$21)</f>
        <v>104.91109598824586</v>
      </c>
      <c r="T9" s="72">
        <f>IF(RES_hh_fech_in!T9=0,0,RES_hh_fech_in!T9/RES_summary!T$21)</f>
        <v>104.59565630236015</v>
      </c>
      <c r="U9" s="72">
        <f>IF(RES_hh_fech_in!U9=0,0,RES_hh_fech_in!U9/RES_summary!U$21)</f>
        <v>94.278278957817633</v>
      </c>
      <c r="V9" s="72">
        <f>IF(RES_hh_fech_in!V9=0,0,RES_hh_fech_in!V9/RES_summary!V$21)</f>
        <v>79.904215145238268</v>
      </c>
      <c r="W9" s="72">
        <f>IF(RES_hh_fech_in!W9=0,0,RES_hh_fech_in!W9/RES_summary!W$21)</f>
        <v>69.314669475522962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164.75012484988892</v>
      </c>
      <c r="D11" s="72">
        <f>IF(RES_hh_fech_in!D11=0,0,RES_hh_fech_in!D11/RES_summary!D$21)</f>
        <v>164.61390154578163</v>
      </c>
      <c r="E11" s="72">
        <f>IF(RES_hh_fech_in!E11=0,0,RES_hh_fech_in!E11/RES_summary!E$21)</f>
        <v>169.99875233397975</v>
      </c>
      <c r="F11" s="72">
        <f>IF(RES_hh_fech_in!F11=0,0,RES_hh_fech_in!F11/RES_summary!F$21)</f>
        <v>157.83870101703749</v>
      </c>
      <c r="G11" s="72">
        <f>IF(RES_hh_fech_in!G11=0,0,RES_hh_fech_in!G11/RES_summary!G$21)</f>
        <v>161.26255461677599</v>
      </c>
      <c r="H11" s="72">
        <f>IF(RES_hh_fech_in!H11=0,0,RES_hh_fech_in!H11/RES_summary!H$21)</f>
        <v>158.01123235209525</v>
      </c>
      <c r="I11" s="72">
        <f>IF(RES_hh_fech_in!I11=0,0,RES_hh_fech_in!I11/RES_summary!I$21)</f>
        <v>155.14770245420837</v>
      </c>
      <c r="J11" s="72">
        <f>IF(RES_hh_fech_in!J11=0,0,RES_hh_fech_in!J11/RES_summary!J$21)</f>
        <v>142.89456293543259</v>
      </c>
      <c r="K11" s="72">
        <f>IF(RES_hh_fech_in!K11=0,0,RES_hh_fech_in!K11/RES_summary!K$21)</f>
        <v>137.86856687270043</v>
      </c>
      <c r="L11" s="72">
        <f>IF(RES_hh_fech_in!L11=0,0,RES_hh_fech_in!L11/RES_summary!L$21)</f>
        <v>149.10028148497167</v>
      </c>
      <c r="M11" s="72">
        <f>IF(RES_hh_fech_in!M11=0,0,RES_hh_fech_in!M11/RES_summary!M$21)</f>
        <v>123.91167967868826</v>
      </c>
      <c r="N11" s="72">
        <f>IF(RES_hh_fech_in!N11=0,0,RES_hh_fech_in!N11/RES_summary!N$21)</f>
        <v>128.16080877352073</v>
      </c>
      <c r="O11" s="72">
        <f>IF(RES_hh_fech_in!O11=0,0,RES_hh_fech_in!O11/RES_summary!O$21)</f>
        <v>117.23387924773569</v>
      </c>
      <c r="P11" s="72">
        <f>IF(RES_hh_fech_in!P11=0,0,RES_hh_fech_in!P11/RES_summary!P$21)</f>
        <v>105.16256722348858</v>
      </c>
      <c r="Q11" s="72">
        <f>IF(RES_hh_fech_in!Q11=0,0,RES_hh_fech_in!Q11/RES_summary!Q$21)</f>
        <v>97.131167958668669</v>
      </c>
      <c r="R11" s="72">
        <f>IF(RES_hh_fech_in!R11=0,0,RES_hh_fech_in!R11/RES_summary!R$21)</f>
        <v>100.08757916090289</v>
      </c>
      <c r="S11" s="72">
        <f>IF(RES_hh_fech_in!S11=0,0,RES_hh_fech_in!S11/RES_summary!S$21)</f>
        <v>93.446466555482715</v>
      </c>
      <c r="T11" s="72">
        <f>IF(RES_hh_fech_in!T11=0,0,RES_hh_fech_in!T11/RES_summary!T$21)</f>
        <v>85.48338927782298</v>
      </c>
      <c r="U11" s="72">
        <f>IF(RES_hh_fech_in!U11=0,0,RES_hh_fech_in!U11/RES_summary!U$21)</f>
        <v>75.877851980015478</v>
      </c>
      <c r="V11" s="72">
        <f>IF(RES_hh_fech_in!V11=0,0,RES_hh_fech_in!V11/RES_summary!V$21)</f>
        <v>65.407112279573184</v>
      </c>
      <c r="W11" s="72">
        <f>IF(RES_hh_fech_in!W11=0,0,RES_hh_fech_in!W11/RES_summary!W$21)</f>
        <v>62.942927215070803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21.931831907622787</v>
      </c>
      <c r="S12" s="72">
        <f>IF(RES_hh_fech_in!S12=0,0,RES_hh_fech_in!S12/RES_summary!S$21)</f>
        <v>22.308978108846496</v>
      </c>
      <c r="T12" s="72">
        <f>IF(RES_hh_fech_in!T12=0,0,RES_hh_fech_in!T12/RES_summary!T$21)</f>
        <v>23.918276104960107</v>
      </c>
      <c r="U12" s="72">
        <f>IF(RES_hh_fech_in!U12=0,0,RES_hh_fech_in!U12/RES_summary!U$21)</f>
        <v>23.142282977043994</v>
      </c>
      <c r="V12" s="72">
        <f>IF(RES_hh_fech_in!V12=0,0,RES_hh_fech_in!V12/RES_summary!V$21)</f>
        <v>21.40115990528507</v>
      </c>
      <c r="W12" s="72">
        <f>IF(RES_hh_fech_in!W12=0,0,RES_hh_fech_in!W12/RES_summary!W$21)</f>
        <v>19.068076249591677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180.97804687206323</v>
      </c>
      <c r="D13" s="74">
        <f>IF(RES_hh_fech_in!D13=0,0,RES_hh_fech_in!D13/RES_summary!D$21)</f>
        <v>156.52871900340236</v>
      </c>
      <c r="E13" s="74">
        <f>IF(RES_hh_fech_in!E13=0,0,RES_hh_fech_in!E13/RES_summary!E$21)</f>
        <v>172.96810169189823</v>
      </c>
      <c r="F13" s="74">
        <f>IF(RES_hh_fech_in!F13=0,0,RES_hh_fech_in!F13/RES_summary!F$21)</f>
        <v>175.30062155137915</v>
      </c>
      <c r="G13" s="74">
        <f>IF(RES_hh_fech_in!G13=0,0,RES_hh_fech_in!G13/RES_summary!G$21)</f>
        <v>113.06937519618114</v>
      </c>
      <c r="H13" s="74">
        <f>IF(RES_hh_fech_in!H13=0,0,RES_hh_fech_in!H13/RES_summary!H$21)</f>
        <v>156.73942497252284</v>
      </c>
      <c r="I13" s="74">
        <f>IF(RES_hh_fech_in!I13=0,0,RES_hh_fech_in!I13/RES_summary!I$21)</f>
        <v>205.60400501410575</v>
      </c>
      <c r="J13" s="74">
        <f>IF(RES_hh_fech_in!J13=0,0,RES_hh_fech_in!J13/RES_summary!J$21)</f>
        <v>156.75711470233941</v>
      </c>
      <c r="K13" s="74">
        <f>IF(RES_hh_fech_in!K13=0,0,RES_hh_fech_in!K13/RES_summary!K$21)</f>
        <v>171.37601710249962</v>
      </c>
      <c r="L13" s="74">
        <f>IF(RES_hh_fech_in!L13=0,0,RES_hh_fech_in!L13/RES_summary!L$21)</f>
        <v>108.86022389124327</v>
      </c>
      <c r="M13" s="74">
        <f>IF(RES_hh_fech_in!M13=0,0,RES_hh_fech_in!M13/RES_summary!M$21)</f>
        <v>50.551601899219079</v>
      </c>
      <c r="N13" s="74">
        <f>IF(RES_hh_fech_in!N13=0,0,RES_hh_fech_in!N13/RES_summary!N$21)</f>
        <v>168.45938756230584</v>
      </c>
      <c r="O13" s="74">
        <f>IF(RES_hh_fech_in!O13=0,0,RES_hh_fech_in!O13/RES_summary!O$21)</f>
        <v>113.16587390395061</v>
      </c>
      <c r="P13" s="74">
        <f>IF(RES_hh_fech_in!P13=0,0,RES_hh_fech_in!P13/RES_summary!P$21)</f>
        <v>197.71441846854708</v>
      </c>
      <c r="Q13" s="74">
        <f>IF(RES_hh_fech_in!Q13=0,0,RES_hh_fech_in!Q13/RES_summary!Q$21)</f>
        <v>137.52907778911313</v>
      </c>
      <c r="R13" s="74">
        <f>IF(RES_hh_fech_in!R13=0,0,RES_hh_fech_in!R13/RES_summary!R$21)</f>
        <v>0</v>
      </c>
      <c r="S13" s="74">
        <f>IF(RES_hh_fech_in!S13=0,0,RES_hh_fech_in!S13/RES_summary!S$21)</f>
        <v>81.313610736182639</v>
      </c>
      <c r="T13" s="74">
        <f>IF(RES_hh_fech_in!T13=0,0,RES_hh_fech_in!T13/RES_summary!T$21)</f>
        <v>72.689739870611106</v>
      </c>
      <c r="U13" s="74">
        <f>IF(RES_hh_fech_in!U13=0,0,RES_hh_fech_in!U13/RES_summary!U$21)</f>
        <v>61.62201189602392</v>
      </c>
      <c r="V13" s="74">
        <f>IF(RES_hh_fech_in!V13=0,0,RES_hh_fech_in!V13/RES_summary!V$21)</f>
        <v>76.814639188727483</v>
      </c>
      <c r="W13" s="74">
        <f>IF(RES_hh_fech_in!W13=0,0,RES_hh_fech_in!W13/RES_summary!W$21)</f>
        <v>58.91130888359779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1.0538251320114651</v>
      </c>
      <c r="D14" s="76">
        <f>IF(RES_hh_fech_in!D14=0,0,RES_hh_fech_in!D14/RES_summary!D$21)</f>
        <v>1.1065848515552321</v>
      </c>
      <c r="E14" s="76">
        <f>IF(RES_hh_fech_in!E14=0,0,RES_hh_fech_in!E14/RES_summary!E$21)</f>
        <v>1.1134580042933775</v>
      </c>
      <c r="F14" s="76">
        <f>IF(RES_hh_fech_in!F14=0,0,RES_hh_fech_in!F14/RES_summary!F$21)</f>
        <v>1.1084916511662146</v>
      </c>
      <c r="G14" s="76">
        <f>IF(RES_hh_fech_in!G14=0,0,RES_hh_fech_in!G14/RES_summary!G$21)</f>
        <v>1.0544434684308523</v>
      </c>
      <c r="H14" s="76">
        <f>IF(RES_hh_fech_in!H14=0,0,RES_hh_fech_in!H14/RES_summary!H$21)</f>
        <v>1.0149912229225777</v>
      </c>
      <c r="I14" s="76">
        <f>IF(RES_hh_fech_in!I14=0,0,RES_hh_fech_in!I14/RES_summary!I$21)</f>
        <v>0.96125374124679619</v>
      </c>
      <c r="J14" s="76">
        <f>IF(RES_hh_fech_in!J14=0,0,RES_hh_fech_in!J14/RES_summary!J$21)</f>
        <v>0.8715612754921892</v>
      </c>
      <c r="K14" s="76">
        <f>IF(RES_hh_fech_in!K14=0,0,RES_hh_fech_in!K14/RES_summary!K$21)</f>
        <v>0.92005826475484598</v>
      </c>
      <c r="L14" s="76">
        <f>IF(RES_hh_fech_in!L14=0,0,RES_hh_fech_in!L14/RES_summary!L$21)</f>
        <v>0.85449714591257286</v>
      </c>
      <c r="M14" s="76">
        <f>IF(RES_hh_fech_in!M14=0,0,RES_hh_fech_in!M14/RES_summary!M$21)</f>
        <v>0.68610021909116803</v>
      </c>
      <c r="N14" s="76">
        <f>IF(RES_hh_fech_in!N14=0,0,RES_hh_fech_in!N14/RES_summary!N$21)</f>
        <v>0.7284504537615667</v>
      </c>
      <c r="O14" s="76">
        <f>IF(RES_hh_fech_in!O14=0,0,RES_hh_fech_in!O14/RES_summary!O$21)</f>
        <v>0.64279208107716046</v>
      </c>
      <c r="P14" s="76">
        <f>IF(RES_hh_fech_in!P14=0,0,RES_hh_fech_in!P14/RES_summary!P$21)</f>
        <v>0.70210720614624145</v>
      </c>
      <c r="Q14" s="76">
        <f>IF(RES_hh_fech_in!Q14=0,0,RES_hh_fech_in!Q14/RES_summary!Q$21)</f>
        <v>0.76693586819565995</v>
      </c>
      <c r="R14" s="76">
        <f>IF(RES_hh_fech_in!R14=0,0,RES_hh_fech_in!R14/RES_summary!R$21)</f>
        <v>0.62816053124788629</v>
      </c>
      <c r="S14" s="76">
        <f>IF(RES_hh_fech_in!S14=0,0,RES_hh_fech_in!S14/RES_summary!S$21)</f>
        <v>0.5481388151015486</v>
      </c>
      <c r="T14" s="76">
        <f>IF(RES_hh_fech_in!T14=0,0,RES_hh_fech_in!T14/RES_summary!T$21)</f>
        <v>0.56825092349925432</v>
      </c>
      <c r="U14" s="76">
        <f>IF(RES_hh_fech_in!U14=0,0,RES_hh_fech_in!U14/RES_summary!U$21)</f>
        <v>0.46380239415449942</v>
      </c>
      <c r="V14" s="76">
        <f>IF(RES_hh_fech_in!V14=0,0,RES_hh_fech_in!V14/RES_summary!V$21)</f>
        <v>0.462576932765277</v>
      </c>
      <c r="W14" s="76">
        <f>IF(RES_hh_fech_in!W14=0,0,RES_hh_fech_in!W14/RES_summary!W$21)</f>
        <v>0.34211555496299356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8.4126096899689201E-5</v>
      </c>
      <c r="D15" s="69">
        <f>IF(RES_hh_fech_in!D15=0,0,RES_hh_fech_in!D15/RES_summary!D$21)</f>
        <v>4.5796219548408629E-4</v>
      </c>
      <c r="E15" s="69">
        <f>IF(RES_hh_fech_in!E15=0,0,RES_hh_fech_in!E15/RES_summary!E$21)</f>
        <v>9.4081210711342486E-4</v>
      </c>
      <c r="F15" s="69">
        <f>IF(RES_hh_fech_in!F15=0,0,RES_hh_fech_in!F15/RES_summary!F$21)</f>
        <v>1.3527549294612892E-3</v>
      </c>
      <c r="G15" s="69">
        <f>IF(RES_hh_fech_in!G15=0,0,RES_hh_fech_in!G15/RES_summary!G$21)</f>
        <v>2.0703484135008664E-3</v>
      </c>
      <c r="H15" s="69">
        <f>IF(RES_hh_fech_in!H15=0,0,RES_hh_fech_in!H15/RES_summary!H$21)</f>
        <v>7.3519527785611384E-3</v>
      </c>
      <c r="I15" s="69">
        <f>IF(RES_hh_fech_in!I15=0,0,RES_hh_fech_in!I15/RES_summary!I$21)</f>
        <v>8.0802072086957315E-3</v>
      </c>
      <c r="J15" s="69">
        <f>IF(RES_hh_fech_in!J15=0,0,RES_hh_fech_in!J15/RES_summary!J$21)</f>
        <v>1.0869567354490422E-2</v>
      </c>
      <c r="K15" s="69">
        <f>IF(RES_hh_fech_in!K15=0,0,RES_hh_fech_in!K15/RES_summary!K$21)</f>
        <v>1.0147305168175835E-2</v>
      </c>
      <c r="L15" s="69">
        <f>IF(RES_hh_fech_in!L15=0,0,RES_hh_fech_in!L15/RES_summary!L$21)</f>
        <v>3.412270232013196E-2</v>
      </c>
      <c r="M15" s="69">
        <f>IF(RES_hh_fech_in!M15=0,0,RES_hh_fech_in!M15/RES_summary!M$21)</f>
        <v>1.7968791007841538E-2</v>
      </c>
      <c r="N15" s="69">
        <f>IF(RES_hh_fech_in!N15=0,0,RES_hh_fech_in!N15/RES_summary!N$21)</f>
        <v>1.5902958061667114E-2</v>
      </c>
      <c r="O15" s="69">
        <f>IF(RES_hh_fech_in!O15=0,0,RES_hh_fech_in!O15/RES_summary!O$21)</f>
        <v>1.5219420962256621E-2</v>
      </c>
      <c r="P15" s="69">
        <f>IF(RES_hh_fech_in!P15=0,0,RES_hh_fech_in!P15/RES_summary!P$21)</f>
        <v>1.6146923506927563E-2</v>
      </c>
      <c r="Q15" s="69">
        <f>IF(RES_hh_fech_in!Q15=0,0,RES_hh_fech_in!Q15/RES_summary!Q$21)</f>
        <v>9.9732017620412609E-3</v>
      </c>
      <c r="R15" s="69">
        <f>IF(RES_hh_fech_in!R15=0,0,RES_hh_fech_in!R15/RES_summary!R$21)</f>
        <v>1.2826494172174963E-2</v>
      </c>
      <c r="S15" s="69">
        <f>IF(RES_hh_fech_in!S15=0,0,RES_hh_fech_in!S15/RES_summary!S$21)</f>
        <v>9.4841847024070905E-3</v>
      </c>
      <c r="T15" s="69">
        <f>IF(RES_hh_fech_in!T15=0,0,RES_hh_fech_in!T15/RES_summary!T$21)</f>
        <v>1.2304456227015344E-2</v>
      </c>
      <c r="U15" s="69">
        <f>IF(RES_hh_fech_in!U15=0,0,RES_hh_fech_in!U15/RES_summary!U$21)</f>
        <v>9.5854125169506296E-3</v>
      </c>
      <c r="V15" s="69">
        <f>IF(RES_hh_fech_in!V15=0,0,RES_hh_fech_in!V15/RES_summary!V$21)</f>
        <v>2.0670708163364096E-2</v>
      </c>
      <c r="W15" s="69">
        <f>IF(RES_hh_fech_in!W15=0,0,RES_hh_fech_in!W15/RES_summary!W$21)</f>
        <v>2.2481260611126808E-2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8.4126096899689201E-5</v>
      </c>
      <c r="D16" s="72">
        <f>IF(RES_hh_fech_in!D16=0,0,RES_hh_fech_in!D16/RES_summary!D$21)</f>
        <v>4.5796219548408629E-4</v>
      </c>
      <c r="E16" s="72">
        <f>IF(RES_hh_fech_in!E16=0,0,RES_hh_fech_in!E16/RES_summary!E$21)</f>
        <v>9.4081210711342486E-4</v>
      </c>
      <c r="F16" s="72">
        <f>IF(RES_hh_fech_in!F16=0,0,RES_hh_fech_in!F16/RES_summary!F$21)</f>
        <v>1.3527549294612892E-3</v>
      </c>
      <c r="G16" s="72">
        <f>IF(RES_hh_fech_in!G16=0,0,RES_hh_fech_in!G16/RES_summary!G$21)</f>
        <v>2.0703484135008664E-3</v>
      </c>
      <c r="H16" s="72">
        <f>IF(RES_hh_fech_in!H16=0,0,RES_hh_fech_in!H16/RES_summary!H$21)</f>
        <v>7.3519527785611384E-3</v>
      </c>
      <c r="I16" s="72">
        <f>IF(RES_hh_fech_in!I16=0,0,RES_hh_fech_in!I16/RES_summary!I$21)</f>
        <v>8.0802072086957315E-3</v>
      </c>
      <c r="J16" s="72">
        <f>IF(RES_hh_fech_in!J16=0,0,RES_hh_fech_in!J16/RES_summary!J$21)</f>
        <v>1.0869567354490422E-2</v>
      </c>
      <c r="K16" s="72">
        <f>IF(RES_hh_fech_in!K16=0,0,RES_hh_fech_in!K16/RES_summary!K$21)</f>
        <v>1.0147305168175835E-2</v>
      </c>
      <c r="L16" s="72">
        <f>IF(RES_hh_fech_in!L16=0,0,RES_hh_fech_in!L16/RES_summary!L$21)</f>
        <v>3.412270232013196E-2</v>
      </c>
      <c r="M16" s="72">
        <f>IF(RES_hh_fech_in!M16=0,0,RES_hh_fech_in!M16/RES_summary!M$21)</f>
        <v>1.7968791007841538E-2</v>
      </c>
      <c r="N16" s="72">
        <f>IF(RES_hh_fech_in!N16=0,0,RES_hh_fech_in!N16/RES_summary!N$21)</f>
        <v>1.5902958061667114E-2</v>
      </c>
      <c r="O16" s="72">
        <f>IF(RES_hh_fech_in!O16=0,0,RES_hh_fech_in!O16/RES_summary!O$21)</f>
        <v>1.5219420962256621E-2</v>
      </c>
      <c r="P16" s="72">
        <f>IF(RES_hh_fech_in!P16=0,0,RES_hh_fech_in!P16/RES_summary!P$21)</f>
        <v>1.6146923506927563E-2</v>
      </c>
      <c r="Q16" s="72">
        <f>IF(RES_hh_fech_in!Q16=0,0,RES_hh_fech_in!Q16/RES_summary!Q$21)</f>
        <v>9.9732017620412609E-3</v>
      </c>
      <c r="R16" s="72">
        <f>IF(RES_hh_fech_in!R16=0,0,RES_hh_fech_in!R16/RES_summary!R$21)</f>
        <v>1.2826494172174963E-2</v>
      </c>
      <c r="S16" s="72">
        <f>IF(RES_hh_fech_in!S16=0,0,RES_hh_fech_in!S16/RES_summary!S$21)</f>
        <v>9.4841847024070905E-3</v>
      </c>
      <c r="T16" s="72">
        <f>IF(RES_hh_fech_in!T16=0,0,RES_hh_fech_in!T16/RES_summary!T$21)</f>
        <v>1.2304456227015344E-2</v>
      </c>
      <c r="U16" s="72">
        <f>IF(RES_hh_fech_in!U16=0,0,RES_hh_fech_in!U16/RES_summary!U$21)</f>
        <v>9.5854125169506296E-3</v>
      </c>
      <c r="V16" s="72">
        <f>IF(RES_hh_fech_in!V16=0,0,RES_hh_fech_in!V16/RES_summary!V$21)</f>
        <v>2.0670708163364096E-2</v>
      </c>
      <c r="W16" s="72">
        <f>IF(RES_hh_fech_in!W16=0,0,RES_hh_fech_in!W16/RES_summary!W$21)</f>
        <v>2.2481260611126808E-2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33.389079099005812</v>
      </c>
      <c r="D17" s="69">
        <f>IF(RES_hh_fech_in!D17=0,0,RES_hh_fech_in!D17/RES_summary!D$21)</f>
        <v>32.660186545126372</v>
      </c>
      <c r="E17" s="69">
        <f>IF(RES_hh_fech_in!E17=0,0,RES_hh_fech_in!E17/RES_summary!E$21)</f>
        <v>32.658217898441748</v>
      </c>
      <c r="F17" s="69">
        <f>IF(RES_hh_fech_in!F17=0,0,RES_hh_fech_in!F17/RES_summary!F$21)</f>
        <v>30.050332371468954</v>
      </c>
      <c r="G17" s="69">
        <f>IF(RES_hh_fech_in!G17=0,0,RES_hh_fech_in!G17/RES_summary!G$21)</f>
        <v>30.425469468140736</v>
      </c>
      <c r="H17" s="69">
        <f>IF(RES_hh_fech_in!H17=0,0,RES_hh_fech_in!H17/RES_summary!H$21)</f>
        <v>33.183992923603917</v>
      </c>
      <c r="I17" s="69">
        <f>IF(RES_hh_fech_in!I17=0,0,RES_hh_fech_in!I17/RES_summary!I$21)</f>
        <v>31.477267776085103</v>
      </c>
      <c r="J17" s="69">
        <f>IF(RES_hh_fech_in!J17=0,0,RES_hh_fech_in!J17/RES_summary!J$21)</f>
        <v>33.789656030507004</v>
      </c>
      <c r="K17" s="69">
        <f>IF(RES_hh_fech_in!K17=0,0,RES_hh_fech_in!K17/RES_summary!K$21)</f>
        <v>31.764873224823756</v>
      </c>
      <c r="L17" s="69">
        <f>IF(RES_hh_fech_in!L17=0,0,RES_hh_fech_in!L17/RES_summary!L$21)</f>
        <v>32.80421946211743</v>
      </c>
      <c r="M17" s="69">
        <f>IF(RES_hh_fech_in!M17=0,0,RES_hh_fech_in!M17/RES_summary!M$21)</f>
        <v>29.210569306064741</v>
      </c>
      <c r="N17" s="69">
        <f>IF(RES_hh_fech_in!N17=0,0,RES_hh_fech_in!N17/RES_summary!N$21)</f>
        <v>30.274189054048033</v>
      </c>
      <c r="O17" s="69">
        <f>IF(RES_hh_fech_in!O17=0,0,RES_hh_fech_in!O17/RES_summary!O$21)</f>
        <v>28.845155795423537</v>
      </c>
      <c r="P17" s="69">
        <f>IF(RES_hh_fech_in!P17=0,0,RES_hh_fech_in!P17/RES_summary!P$21)</f>
        <v>25.875711992688071</v>
      </c>
      <c r="Q17" s="69">
        <f>IF(RES_hh_fech_in!Q17=0,0,RES_hh_fech_in!Q17/RES_summary!Q$21)</f>
        <v>27.817668201221924</v>
      </c>
      <c r="R17" s="69">
        <f>IF(RES_hh_fech_in!R17=0,0,RES_hh_fech_in!R17/RES_summary!R$21)</f>
        <v>28.1206032280149</v>
      </c>
      <c r="S17" s="69">
        <f>IF(RES_hh_fech_in!S17=0,0,RES_hh_fech_in!S17/RES_summary!S$21)</f>
        <v>24.183076270015089</v>
      </c>
      <c r="T17" s="69">
        <f>IF(RES_hh_fech_in!T17=0,0,RES_hh_fech_in!T17/RES_summary!T$21)</f>
        <v>24.771887431838227</v>
      </c>
      <c r="U17" s="69">
        <f>IF(RES_hh_fech_in!U17=0,0,RES_hh_fech_in!U17/RES_summary!U$21)</f>
        <v>22.814823807887102</v>
      </c>
      <c r="V17" s="69">
        <f>IF(RES_hh_fech_in!V17=0,0,RES_hh_fech_in!V17/RES_summary!V$21)</f>
        <v>24.498593612252851</v>
      </c>
      <c r="W17" s="69">
        <f>IF(RES_hh_fech_in!W17=0,0,RES_hh_fech_in!W17/RES_summary!W$21)</f>
        <v>24.743728533876816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52.594145952230704</v>
      </c>
      <c r="D18" s="72">
        <f>IF(RES_hh_fech_in!D18=0,0,RES_hh_fech_in!D18/RES_summary!D$21)</f>
        <v>33.763060879965373</v>
      </c>
      <c r="E18" s="72">
        <f>IF(RES_hh_fech_in!E18=0,0,RES_hh_fech_in!E18/RES_summary!E$21)</f>
        <v>30.753655199816286</v>
      </c>
      <c r="F18" s="72">
        <f>IF(RES_hh_fech_in!F18=0,0,RES_hh_fech_in!F18/RES_summary!F$21)</f>
        <v>31.467797817218504</v>
      </c>
      <c r="G18" s="72">
        <f>IF(RES_hh_fech_in!G18=0,0,RES_hh_fech_in!G18/RES_summary!G$21)</f>
        <v>37.363641590952589</v>
      </c>
      <c r="H18" s="72">
        <f>IF(RES_hh_fech_in!H18=0,0,RES_hh_fech_in!H18/RES_summary!H$21)</f>
        <v>33.081119741798112</v>
      </c>
      <c r="I18" s="72">
        <f>IF(RES_hh_fech_in!I18=0,0,RES_hh_fech_in!I18/RES_summary!I$21)</f>
        <v>34.200196126643682</v>
      </c>
      <c r="J18" s="72">
        <f>IF(RES_hh_fech_in!J18=0,0,RES_hh_fech_in!J18/RES_summary!J$21)</f>
        <v>34.242315902119998</v>
      </c>
      <c r="K18" s="72">
        <f>IF(RES_hh_fech_in!K18=0,0,RES_hh_fech_in!K18/RES_summary!K$21)</f>
        <v>32.524581918272638</v>
      </c>
      <c r="L18" s="72">
        <f>IF(RES_hh_fech_in!L18=0,0,RES_hh_fech_in!L18/RES_summary!L$21)</f>
        <v>44.847773185837397</v>
      </c>
      <c r="M18" s="72">
        <f>IF(RES_hh_fech_in!M18=0,0,RES_hh_fech_in!M18/RES_summary!M$21)</f>
        <v>35.342565527040264</v>
      </c>
      <c r="N18" s="72">
        <f>IF(RES_hh_fech_in!N18=0,0,RES_hh_fech_in!N18/RES_summary!N$21)</f>
        <v>28.463753793645125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30.79547427701792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26.260318019697884</v>
      </c>
      <c r="V18" s="72">
        <f>IF(RES_hh_fech_in!V18=0,0,RES_hh_fech_in!V18/RES_summary!V$21)</f>
        <v>17.075257242399609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36.519491040091651</v>
      </c>
      <c r="D19" s="72">
        <f>IF(RES_hh_fech_in!D19=0,0,RES_hh_fech_in!D19/RES_summary!D$21)</f>
        <v>35.142837936368352</v>
      </c>
      <c r="E19" s="72">
        <f>IF(RES_hh_fech_in!E19=0,0,RES_hh_fech_in!E19/RES_summary!E$21)</f>
        <v>36.265906137451772</v>
      </c>
      <c r="F19" s="72">
        <f>IF(RES_hh_fech_in!F19=0,0,RES_hh_fech_in!F19/RES_summary!F$21)</f>
        <v>35.114824504690077</v>
      </c>
      <c r="G19" s="72">
        <f>IF(RES_hh_fech_in!G19=0,0,RES_hh_fech_in!G19/RES_summary!G$21)</f>
        <v>37.541676067833876</v>
      </c>
      <c r="H19" s="72">
        <f>IF(RES_hh_fech_in!H19=0,0,RES_hh_fech_in!H19/RES_summary!H$21)</f>
        <v>39.389733283632054</v>
      </c>
      <c r="I19" s="72">
        <f>IF(RES_hh_fech_in!I19=0,0,RES_hh_fech_in!I19/RES_summary!I$21)</f>
        <v>36.568537464647768</v>
      </c>
      <c r="J19" s="72">
        <f>IF(RES_hh_fech_in!J19=0,0,RES_hh_fech_in!J19/RES_summary!J$21)</f>
        <v>39.221673519347142</v>
      </c>
      <c r="K19" s="72">
        <f>IF(RES_hh_fech_in!K19=0,0,RES_hh_fech_in!K19/RES_summary!K$21)</f>
        <v>37.504370633185424</v>
      </c>
      <c r="L19" s="72">
        <f>IF(RES_hh_fech_in!L19=0,0,RES_hh_fech_in!L19/RES_summary!L$21)</f>
        <v>29.148536564741764</v>
      </c>
      <c r="M19" s="72">
        <f>IF(RES_hh_fech_in!M19=0,0,RES_hh_fech_in!M19/RES_summary!M$21)</f>
        <v>35.222886247628139</v>
      </c>
      <c r="N19" s="72">
        <f>IF(RES_hh_fech_in!N19=0,0,RES_hh_fech_in!N19/RES_summary!N$21)</f>
        <v>34.307537726742396</v>
      </c>
      <c r="O19" s="72">
        <f>IF(RES_hh_fech_in!O19=0,0,RES_hh_fech_in!O19/RES_summary!O$21)</f>
        <v>31.827353134911395</v>
      </c>
      <c r="P19" s="72">
        <f>IF(RES_hh_fech_in!P19=0,0,RES_hh_fech_in!P19/RES_summary!P$21)</f>
        <v>32.388790537967516</v>
      </c>
      <c r="Q19" s="72">
        <f>IF(RES_hh_fech_in!Q19=0,0,RES_hh_fech_in!Q19/RES_summary!Q$21)</f>
        <v>24.836881449410658</v>
      </c>
      <c r="R19" s="72">
        <f>IF(RES_hh_fech_in!R19=0,0,RES_hh_fech_in!R19/RES_summary!R$21)</f>
        <v>25.078821965044799</v>
      </c>
      <c r="S19" s="72">
        <f>IF(RES_hh_fech_in!S19=0,0,RES_hh_fech_in!S19/RES_summary!S$21)</f>
        <v>26.102074988794978</v>
      </c>
      <c r="T19" s="72">
        <f>IF(RES_hh_fech_in!T19=0,0,RES_hh_fech_in!T19/RES_summary!T$21)</f>
        <v>23.246089863972266</v>
      </c>
      <c r="U19" s="72">
        <f>IF(RES_hh_fech_in!U19=0,0,RES_hh_fech_in!U19/RES_summary!U$21)</f>
        <v>21.52108289308293</v>
      </c>
      <c r="V19" s="72">
        <f>IF(RES_hh_fech_in!V19=0,0,RES_hh_fech_in!V19/RES_summary!V$21)</f>
        <v>23.1847225687061</v>
      </c>
      <c r="W19" s="72">
        <f>IF(RES_hh_fech_in!W19=0,0,RES_hh_fech_in!W19/RES_summary!W$21)</f>
        <v>23.997012830463866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43.959759007262186</v>
      </c>
      <c r="D20" s="72">
        <f>IF(RES_hh_fech_in!D20=0,0,RES_hh_fech_in!D20/RES_summary!D$21)</f>
        <v>44.608920361308066</v>
      </c>
      <c r="E20" s="72">
        <f>IF(RES_hh_fech_in!E20=0,0,RES_hh_fech_in!E20/RES_summary!E$21)</f>
        <v>37.271462943853727</v>
      </c>
      <c r="F20" s="72">
        <f>IF(RES_hh_fech_in!F20=0,0,RES_hh_fech_in!F20/RES_summary!F$21)</f>
        <v>34.069719836696393</v>
      </c>
      <c r="G20" s="72">
        <f>IF(RES_hh_fech_in!G20=0,0,RES_hh_fech_in!G20/RES_summary!G$21)</f>
        <v>41.544762720971995</v>
      </c>
      <c r="H20" s="72">
        <f>IF(RES_hh_fech_in!H20=0,0,RES_hh_fech_in!H20/RES_summary!H$21)</f>
        <v>43.046825574054338</v>
      </c>
      <c r="I20" s="72">
        <f>IF(RES_hh_fech_in!I20=0,0,RES_hh_fech_in!I20/RES_summary!I$21)</f>
        <v>34.738629018037862</v>
      </c>
      <c r="J20" s="72">
        <f>IF(RES_hh_fech_in!J20=0,0,RES_hh_fech_in!J20/RES_summary!J$21)</f>
        <v>28.61229421171597</v>
      </c>
      <c r="K20" s="72">
        <f>IF(RES_hh_fech_in!K20=0,0,RES_hh_fech_in!K20/RES_summary!K$21)</f>
        <v>45.969183619791373</v>
      </c>
      <c r="L20" s="72">
        <f>IF(RES_hh_fech_in!L20=0,0,RES_hh_fech_in!L20/RES_summary!L$21)</f>
        <v>47.917045620331841</v>
      </c>
      <c r="M20" s="72">
        <f>IF(RES_hh_fech_in!M20=0,0,RES_hh_fech_in!M20/RES_summary!M$21)</f>
        <v>41.16028151694767</v>
      </c>
      <c r="N20" s="72">
        <f>IF(RES_hh_fech_in!N20=0,0,RES_hh_fech_in!N20/RES_summary!N$21)</f>
        <v>37.943887706906644</v>
      </c>
      <c r="O20" s="72">
        <f>IF(RES_hh_fech_in!O20=0,0,RES_hh_fech_in!O20/RES_summary!O$21)</f>
        <v>35.483722370786701</v>
      </c>
      <c r="P20" s="72">
        <f>IF(RES_hh_fech_in!P20=0,0,RES_hh_fech_in!P20/RES_summary!P$21)</f>
        <v>30.872732509585994</v>
      </c>
      <c r="Q20" s="72">
        <f>IF(RES_hh_fech_in!Q20=0,0,RES_hh_fech_in!Q20/RES_summary!Q$21)</f>
        <v>28.933026941332265</v>
      </c>
      <c r="R20" s="72">
        <f>IF(RES_hh_fech_in!R20=0,0,RES_hh_fech_in!R20/RES_summary!R$21)</f>
        <v>28.846286759613328</v>
      </c>
      <c r="S20" s="72">
        <f>IF(RES_hh_fech_in!S20=0,0,RES_hh_fech_in!S20/RES_summary!S$21)</f>
        <v>26.249733825634813</v>
      </c>
      <c r="T20" s="72">
        <f>IF(RES_hh_fech_in!T20=0,0,RES_hh_fech_in!T20/RES_summary!T$21)</f>
        <v>26.217906305617152</v>
      </c>
      <c r="U20" s="72">
        <f>IF(RES_hh_fech_in!U20=0,0,RES_hh_fech_in!U20/RES_summary!U$21)</f>
        <v>25.147767219514915</v>
      </c>
      <c r="V20" s="72">
        <f>IF(RES_hh_fech_in!V20=0,0,RES_hh_fech_in!V20/RES_summary!V$21)</f>
        <v>26.169141865152447</v>
      </c>
      <c r="W20" s="72">
        <f>IF(RES_hh_fech_in!W20=0,0,RES_hh_fech_in!W20/RES_summary!W$21)</f>
        <v>24.939457352573541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38.410609961817386</v>
      </c>
      <c r="D21" s="72">
        <f>IF(RES_hh_fech_in!D21=0,0,RES_hh_fech_in!D21/RES_summary!D$21)</f>
        <v>37.610240123865694</v>
      </c>
      <c r="E21" s="72">
        <f>IF(RES_hh_fech_in!E21=0,0,RES_hh_fech_in!E21/RES_summary!E$21)</f>
        <v>36.533097741492504</v>
      </c>
      <c r="F21" s="72">
        <f>IF(RES_hh_fech_in!F21=0,0,RES_hh_fech_in!F21/RES_summary!F$21)</f>
        <v>34.756296216603126</v>
      </c>
      <c r="G21" s="72">
        <f>IF(RES_hh_fech_in!G21=0,0,RES_hh_fech_in!G21/RES_summary!G$21)</f>
        <v>35.498707540856607</v>
      </c>
      <c r="H21" s="72">
        <f>IF(RES_hh_fech_in!H21=0,0,RES_hh_fech_in!H21/RES_summary!H$21)</f>
        <v>35.394111512532326</v>
      </c>
      <c r="I21" s="72">
        <f>IF(RES_hh_fech_in!I21=0,0,RES_hh_fech_in!I21/RES_summary!I$21)</f>
        <v>36.248350354644607</v>
      </c>
      <c r="J21" s="72">
        <f>IF(RES_hh_fech_in!J21=0,0,RES_hh_fech_in!J21/RES_summary!J$21)</f>
        <v>38.345107481563488</v>
      </c>
      <c r="K21" s="72">
        <f>IF(RES_hh_fech_in!K21=0,0,RES_hh_fech_in!K21/RES_summary!K$21)</f>
        <v>31.902482752137534</v>
      </c>
      <c r="L21" s="72">
        <f>IF(RES_hh_fech_in!L21=0,0,RES_hh_fech_in!L21/RES_summary!L$21)</f>
        <v>38.478703180343182</v>
      </c>
      <c r="M21" s="72">
        <f>IF(RES_hh_fech_in!M21=0,0,RES_hh_fech_in!M21/RES_summary!M$21)</f>
        <v>34.441067833508519</v>
      </c>
      <c r="N21" s="72">
        <f>IF(RES_hh_fech_in!N21=0,0,RES_hh_fech_in!N21/RES_summary!N$21)</f>
        <v>33.228853913703254</v>
      </c>
      <c r="O21" s="72">
        <f>IF(RES_hh_fech_in!O21=0,0,RES_hh_fech_in!O21/RES_summary!O$21)</f>
        <v>30.98376928759474</v>
      </c>
      <c r="P21" s="72">
        <f>IF(RES_hh_fech_in!P21=0,0,RES_hh_fech_in!P21/RES_summary!P$21)</f>
        <v>27.631831514916609</v>
      </c>
      <c r="Q21" s="72">
        <f>IF(RES_hh_fech_in!Q21=0,0,RES_hh_fech_in!Q21/RES_summary!Q$21)</f>
        <v>26.529792433938773</v>
      </c>
      <c r="R21" s="72">
        <f>IF(RES_hh_fech_in!R21=0,0,RES_hh_fech_in!R21/RES_summary!R$21)</f>
        <v>27.316470862329801</v>
      </c>
      <c r="S21" s="72">
        <f>IF(RES_hh_fech_in!S21=0,0,RES_hh_fech_in!S21/RES_summary!S$21)</f>
        <v>24.911919823824377</v>
      </c>
      <c r="T21" s="72">
        <f>IF(RES_hh_fech_in!T21=0,0,RES_hh_fech_in!T21/RES_summary!T$21)</f>
        <v>25.506053578818548</v>
      </c>
      <c r="U21" s="72">
        <f>IF(RES_hh_fech_in!U21=0,0,RES_hh_fech_in!U21/RES_summary!U$21)</f>
        <v>23.1664499283529</v>
      </c>
      <c r="V21" s="72">
        <f>IF(RES_hh_fech_in!V21=0,0,RES_hh_fech_in!V21/RES_summary!V$21)</f>
        <v>23.991810524832527</v>
      </c>
      <c r="W21" s="72">
        <f>IF(RES_hh_fech_in!W21=0,0,RES_hh_fech_in!W21/RES_summary!W$21)</f>
        <v>24.91207801728422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38.260640309417553</v>
      </c>
      <c r="D22" s="72">
        <f>IF(RES_hh_fech_in!D22=0,0,RES_hh_fech_in!D22/RES_summary!D$21)</f>
        <v>35.78711171672952</v>
      </c>
      <c r="E22" s="72">
        <f>IF(RES_hh_fech_in!E22=0,0,RES_hh_fech_in!E22/RES_summary!E$21)</f>
        <v>34.347745322591891</v>
      </c>
      <c r="F22" s="72">
        <f>IF(RES_hh_fech_in!F22=0,0,RES_hh_fech_in!F22/RES_summary!F$21)</f>
        <v>32.775839662187032</v>
      </c>
      <c r="G22" s="72">
        <f>IF(RES_hh_fech_in!G22=0,0,RES_hh_fech_in!G22/RES_summary!G$21)</f>
        <v>33.867973442817672</v>
      </c>
      <c r="H22" s="72">
        <f>IF(RES_hh_fech_in!H22=0,0,RES_hh_fech_in!H22/RES_summary!H$21)</f>
        <v>32.200749184992624</v>
      </c>
      <c r="I22" s="72">
        <f>IF(RES_hh_fech_in!I22=0,0,RES_hh_fech_in!I22/RES_summary!I$21)</f>
        <v>30.938677175893027</v>
      </c>
      <c r="J22" s="72">
        <f>IF(RES_hh_fech_in!J22=0,0,RES_hh_fech_in!J22/RES_summary!J$21)</f>
        <v>28.639179302840201</v>
      </c>
      <c r="K22" s="72">
        <f>IF(RES_hh_fech_in!K22=0,0,RES_hh_fech_in!K22/RES_summary!K$21)</f>
        <v>32.152622000902284</v>
      </c>
      <c r="L22" s="72">
        <f>IF(RES_hh_fech_in!L22=0,0,RES_hh_fech_in!L22/RES_summary!L$21)</f>
        <v>30.4253995916973</v>
      </c>
      <c r="M22" s="72">
        <f>IF(RES_hh_fech_in!M22=0,0,RES_hh_fech_in!M22/RES_summary!M$21)</f>
        <v>30.988910314680819</v>
      </c>
      <c r="N22" s="72">
        <f>IF(RES_hh_fech_in!N22=0,0,RES_hh_fech_in!N22/RES_summary!N$21)</f>
        <v>33.377960563836496</v>
      </c>
      <c r="O22" s="72">
        <f>IF(RES_hh_fech_in!O22=0,0,RES_hh_fech_in!O22/RES_summary!O$21)</f>
        <v>29.297359754510488</v>
      </c>
      <c r="P22" s="72">
        <f>IF(RES_hh_fech_in!P22=0,0,RES_hh_fech_in!P22/RES_summary!P$21)</f>
        <v>29.235922146051351</v>
      </c>
      <c r="Q22" s="72">
        <f>IF(RES_hh_fech_in!Q22=0,0,RES_hh_fech_in!Q22/RES_summary!Q$21)</f>
        <v>24.066523829699907</v>
      </c>
      <c r="R22" s="72">
        <f>IF(RES_hh_fech_in!R22=0,0,RES_hh_fech_in!R22/RES_summary!R$21)</f>
        <v>23.645844566737274</v>
      </c>
      <c r="S22" s="72">
        <f>IF(RES_hh_fech_in!S22=0,0,RES_hh_fech_in!S22/RES_summary!S$21)</f>
        <v>25.850037187188281</v>
      </c>
      <c r="T22" s="72">
        <f>IF(RES_hh_fech_in!T22=0,0,RES_hh_fech_in!T22/RES_summary!T$21)</f>
        <v>26.174991907012103</v>
      </c>
      <c r="U22" s="72">
        <f>IF(RES_hh_fech_in!U22=0,0,RES_hh_fech_in!U22/RES_summary!U$21)</f>
        <v>24.667650553727519</v>
      </c>
      <c r="V22" s="72">
        <f>IF(RES_hh_fech_in!V22=0,0,RES_hh_fech_in!V22/RES_summary!V$21)</f>
        <v>23.09627844174242</v>
      </c>
      <c r="W22" s="72">
        <f>IF(RES_hh_fech_in!W22=0,0,RES_hh_fech_in!W22/RES_summary!W$21)</f>
        <v>24.371127707534271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27.576356814188411</v>
      </c>
      <c r="D24" s="72">
        <f>IF(RES_hh_fech_in!D24=0,0,RES_hh_fech_in!D24/RES_summary!D$21)</f>
        <v>27.365693004789662</v>
      </c>
      <c r="E24" s="72">
        <f>IF(RES_hh_fech_in!E24=0,0,RES_hh_fech_in!E24/RES_summary!E$21)</f>
        <v>26.977470802037132</v>
      </c>
      <c r="F24" s="72">
        <f>IF(RES_hh_fech_in!F24=0,0,RES_hh_fech_in!F24/RES_summary!F$21)</f>
        <v>24.151394443813459</v>
      </c>
      <c r="G24" s="72">
        <f>IF(RES_hh_fech_in!G24=0,0,RES_hh_fech_in!G24/RES_summary!G$21)</f>
        <v>25.538099240533249</v>
      </c>
      <c r="H24" s="72">
        <f>IF(RES_hh_fech_in!H24=0,0,RES_hh_fech_in!H24/RES_summary!H$21)</f>
        <v>26.702942955680179</v>
      </c>
      <c r="I24" s="72">
        <f>IF(RES_hh_fech_in!I24=0,0,RES_hh_fech_in!I24/RES_summary!I$21)</f>
        <v>26.977706303832452</v>
      </c>
      <c r="J24" s="72">
        <f>IF(RES_hh_fech_in!J24=0,0,RES_hh_fech_in!J24/RES_summary!J$21)</f>
        <v>27.780106559328317</v>
      </c>
      <c r="K24" s="72">
        <f>IF(RES_hh_fech_in!K24=0,0,RES_hh_fech_in!K24/RES_summary!K$21)</f>
        <v>25.088686908472418</v>
      </c>
      <c r="L24" s="72">
        <f>IF(RES_hh_fech_in!L24=0,0,RES_hh_fech_in!L24/RES_summary!L$21)</f>
        <v>29.112685273289031</v>
      </c>
      <c r="M24" s="72">
        <f>IF(RES_hh_fech_in!M24=0,0,RES_hh_fech_in!M24/RES_summary!M$21)</f>
        <v>26.342184487373228</v>
      </c>
      <c r="N24" s="72">
        <f>IF(RES_hh_fech_in!N24=0,0,RES_hh_fech_in!N24/RES_summary!N$21)</f>
        <v>27.067627670532094</v>
      </c>
      <c r="O24" s="72">
        <f>IF(RES_hh_fech_in!O24=0,0,RES_hh_fech_in!O24/RES_summary!O$21)</f>
        <v>26.167778681529303</v>
      </c>
      <c r="P24" s="72">
        <f>IF(RES_hh_fech_in!P24=0,0,RES_hh_fech_in!P24/RES_summary!P$21)</f>
        <v>22.957134549381873</v>
      </c>
      <c r="Q24" s="72">
        <f>IF(RES_hh_fech_in!Q24=0,0,RES_hh_fech_in!Q24/RES_summary!Q$21)</f>
        <v>23.521284470468672</v>
      </c>
      <c r="R24" s="72">
        <f>IF(RES_hh_fech_in!R24=0,0,RES_hh_fech_in!R24/RES_summary!R$21)</f>
        <v>25.485678691976094</v>
      </c>
      <c r="S24" s="72">
        <f>IF(RES_hh_fech_in!S24=0,0,RES_hh_fech_in!S24/RES_summary!S$21)</f>
        <v>22.363226890117605</v>
      </c>
      <c r="T24" s="72">
        <f>IF(RES_hh_fech_in!T24=0,0,RES_hh_fech_in!T24/RES_summary!T$21)</f>
        <v>21.876082069951419</v>
      </c>
      <c r="U24" s="72">
        <f>IF(RES_hh_fech_in!U24=0,0,RES_hh_fech_in!U24/RES_summary!U$21)</f>
        <v>20.835197493113679</v>
      </c>
      <c r="V24" s="72">
        <f>IF(RES_hh_fech_in!V24=0,0,RES_hh_fech_in!V24/RES_summary!V$21)</f>
        <v>21.309450623021732</v>
      </c>
      <c r="W24" s="72">
        <f>IF(RES_hh_fech_in!W24=0,0,RES_hh_fech_in!W24/RES_summary!W$21)</f>
        <v>23.72883075578644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33.424595797268516</v>
      </c>
      <c r="D25" s="74">
        <f>IF(RES_hh_fech_in!D25=0,0,RES_hh_fech_in!D25/RES_summary!D$21)</f>
        <v>33.121866930855163</v>
      </c>
      <c r="E25" s="74">
        <f>IF(RES_hh_fech_in!E25=0,0,RES_hh_fech_in!E25/RES_summary!E$21)</f>
        <v>34.911201530404796</v>
      </c>
      <c r="F25" s="74">
        <f>IF(RES_hh_fech_in!F25=0,0,RES_hh_fech_in!F25/RES_summary!F$21)</f>
        <v>30.096878409192364</v>
      </c>
      <c r="G25" s="74">
        <f>IF(RES_hh_fech_in!G25=0,0,RES_hh_fech_in!G25/RES_summary!G$21)</f>
        <v>30.715620704031867</v>
      </c>
      <c r="H25" s="74">
        <f>IF(RES_hh_fech_in!H25=0,0,RES_hh_fech_in!H25/RES_summary!H$21)</f>
        <v>34.347615922115565</v>
      </c>
      <c r="I25" s="74">
        <f>IF(RES_hh_fech_in!I25=0,0,RES_hh_fech_in!I25/RES_summary!I$21)</f>
        <v>34.078585875542856</v>
      </c>
      <c r="J25" s="74">
        <f>IF(RES_hh_fech_in!J25=0,0,RES_hh_fech_in!J25/RES_summary!J$21)</f>
        <v>45.749592101624856</v>
      </c>
      <c r="K25" s="74">
        <f>IF(RES_hh_fech_in!K25=0,0,RES_hh_fech_in!K25/RES_summary!K$21)</f>
        <v>39.281297572097884</v>
      </c>
      <c r="L25" s="74">
        <f>IF(RES_hh_fech_in!L25=0,0,RES_hh_fech_in!L25/RES_summary!L$21)</f>
        <v>36.82634560692086</v>
      </c>
      <c r="M25" s="74">
        <f>IF(RES_hh_fech_in!M25=0,0,RES_hh_fech_in!M25/RES_summary!M$21)</f>
        <v>30.344773821258315</v>
      </c>
      <c r="N25" s="74">
        <f>IF(RES_hh_fech_in!N25=0,0,RES_hh_fech_in!N25/RES_summary!N$21)</f>
        <v>30.764602354923831</v>
      </c>
      <c r="O25" s="74">
        <f>IF(RES_hh_fech_in!O25=0,0,RES_hh_fech_in!O25/RES_summary!O$21)</f>
        <v>33.213498511461154</v>
      </c>
      <c r="P25" s="74">
        <f>IF(RES_hh_fech_in!P25=0,0,RES_hh_fech_in!P25/RES_summary!P$21)</f>
        <v>27.731950243801322</v>
      </c>
      <c r="Q25" s="74">
        <f>IF(RES_hh_fech_in!Q25=0,0,RES_hh_fech_in!Q25/RES_summary!Q$21)</f>
        <v>32.699745916628082</v>
      </c>
      <c r="R25" s="74">
        <f>IF(RES_hh_fech_in!R25=0,0,RES_hh_fech_in!R25/RES_summary!R$21)</f>
        <v>34.962878243369168</v>
      </c>
      <c r="S25" s="74">
        <f>IF(RES_hh_fech_in!S25=0,0,RES_hh_fech_in!S25/RES_summary!S$21)</f>
        <v>24.983719601267307</v>
      </c>
      <c r="T25" s="74">
        <f>IF(RES_hh_fech_in!T25=0,0,RES_hh_fech_in!T25/RES_summary!T$21)</f>
        <v>25.914607391549175</v>
      </c>
      <c r="U25" s="74">
        <f>IF(RES_hh_fech_in!U25=0,0,RES_hh_fech_in!U25/RES_summary!U$21)</f>
        <v>23.887007096148544</v>
      </c>
      <c r="V25" s="74">
        <f>IF(RES_hh_fech_in!V25=0,0,RES_hh_fech_in!V25/RES_summary!V$21)</f>
        <v>27.264808087197132</v>
      </c>
      <c r="W25" s="74">
        <f>IF(RES_hh_fech_in!W25=0,0,RES_hh_fech_in!W25/RES_summary!W$21)</f>
        <v>27.108341754933328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11.739681164120531</v>
      </c>
      <c r="D27" s="69">
        <f>IF(RES_hh_fech_in!D27=0,0,RES_hh_fech_in!D27/RES_summary!D$21)</f>
        <v>12.379843802833525</v>
      </c>
      <c r="E27" s="69">
        <f>IF(RES_hh_fech_in!E27=0,0,RES_hh_fech_in!E27/RES_summary!E$21)</f>
        <v>13.070069737935182</v>
      </c>
      <c r="F27" s="69">
        <f>IF(RES_hh_fech_in!F27=0,0,RES_hh_fech_in!F27/RES_summary!F$21)</f>
        <v>13.523851780096681</v>
      </c>
      <c r="G27" s="69">
        <f>IF(RES_hh_fech_in!G27=0,0,RES_hh_fech_in!G27/RES_summary!G$21)</f>
        <v>13.052374296552868</v>
      </c>
      <c r="H27" s="69">
        <f>IF(RES_hh_fech_in!H27=0,0,RES_hh_fech_in!H27/RES_summary!H$21)</f>
        <v>13.196276992597458</v>
      </c>
      <c r="I27" s="69">
        <f>IF(RES_hh_fech_in!I27=0,0,RES_hh_fech_in!I27/RES_summary!I$21)</f>
        <v>11.990864037493884</v>
      </c>
      <c r="J27" s="69">
        <f>IF(RES_hh_fech_in!J27=0,0,RES_hh_fech_in!J27/RES_summary!J$21)</f>
        <v>12.802818662144469</v>
      </c>
      <c r="K27" s="69">
        <f>IF(RES_hh_fech_in!K27=0,0,RES_hh_fech_in!K27/RES_summary!K$21)</f>
        <v>12.613066567212403</v>
      </c>
      <c r="L27" s="69">
        <f>IF(RES_hh_fech_in!L27=0,0,RES_hh_fech_in!L27/RES_summary!L$21)</f>
        <v>12.757721925697389</v>
      </c>
      <c r="M27" s="69">
        <f>IF(RES_hh_fech_in!M27=0,0,RES_hh_fech_in!M27/RES_summary!M$21)</f>
        <v>11.896429424397775</v>
      </c>
      <c r="N27" s="69">
        <f>IF(RES_hh_fech_in!N27=0,0,RES_hh_fech_in!N27/RES_summary!N$21)</f>
        <v>12.161088025386341</v>
      </c>
      <c r="O27" s="69">
        <f>IF(RES_hh_fech_in!O27=0,0,RES_hh_fech_in!O27/RES_summary!O$21)</f>
        <v>11.185364588805239</v>
      </c>
      <c r="P27" s="69">
        <f>IF(RES_hh_fech_in!P27=0,0,RES_hh_fech_in!P27/RES_summary!P$21)</f>
        <v>10.773827614924203</v>
      </c>
      <c r="Q27" s="69">
        <f>IF(RES_hh_fech_in!Q27=0,0,RES_hh_fech_in!Q27/RES_summary!Q$21)</f>
        <v>9.8036166930359894</v>
      </c>
      <c r="R27" s="69">
        <f>IF(RES_hh_fech_in!R27=0,0,RES_hh_fech_in!R27/RES_summary!R$21)</f>
        <v>9.9158181704898318</v>
      </c>
      <c r="S27" s="69">
        <f>IF(RES_hh_fech_in!S27=0,0,RES_hh_fech_in!S27/RES_summary!S$21)</f>
        <v>9.0567286466491979</v>
      </c>
      <c r="T27" s="69">
        <f>IF(RES_hh_fech_in!T27=0,0,RES_hh_fech_in!T27/RES_summary!T$21)</f>
        <v>9.4868536300099411</v>
      </c>
      <c r="U27" s="69">
        <f>IF(RES_hh_fech_in!U27=0,0,RES_hh_fech_in!U27/RES_summary!U$21)</f>
        <v>7.9716976314960819</v>
      </c>
      <c r="V27" s="69">
        <f>IF(RES_hh_fech_in!V27=0,0,RES_hh_fech_in!V27/RES_summary!V$21)</f>
        <v>8.7405981089179452</v>
      </c>
      <c r="W27" s="69">
        <f>IF(RES_hh_fech_in!W27=0,0,RES_hh_fech_in!W27/RES_summary!W$21)</f>
        <v>8.4360294425650029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13.172142164362487</v>
      </c>
      <c r="K28" s="72">
        <f>IF(RES_hh_fech_in!K28=0,0,RES_hh_fech_in!K28/RES_summary!K$21)</f>
        <v>13.437373823017341</v>
      </c>
      <c r="L28" s="72">
        <f>IF(RES_hh_fech_in!L28=0,0,RES_hh_fech_in!L28/RES_summary!L$21)</f>
        <v>21.398256577542519</v>
      </c>
      <c r="M28" s="72">
        <f>IF(RES_hh_fech_in!M28=0,0,RES_hh_fech_in!M28/RES_summary!M$21)</f>
        <v>19.220190832754181</v>
      </c>
      <c r="N28" s="72">
        <f>IF(RES_hh_fech_in!N28=0,0,RES_hh_fech_in!N28/RES_summary!N$21)</f>
        <v>12.5114844032934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12.085495325880562</v>
      </c>
      <c r="D29" s="72">
        <f>IF(RES_hh_fech_in!D29=0,0,RES_hh_fech_in!D29/RES_summary!D$21)</f>
        <v>12.545130014371248</v>
      </c>
      <c r="E29" s="72">
        <f>IF(RES_hh_fech_in!E29=0,0,RES_hh_fech_in!E29/RES_summary!E$21)</f>
        <v>12.811772934749245</v>
      </c>
      <c r="F29" s="72">
        <f>IF(RES_hh_fech_in!F29=0,0,RES_hh_fech_in!F29/RES_summary!F$21)</f>
        <v>13.441713840702421</v>
      </c>
      <c r="G29" s="72">
        <f>IF(RES_hh_fech_in!G29=0,0,RES_hh_fech_in!G29/RES_summary!G$21)</f>
        <v>13.908520556312364</v>
      </c>
      <c r="H29" s="72">
        <f>IF(RES_hh_fech_in!H29=0,0,RES_hh_fech_in!H29/RES_summary!H$21)</f>
        <v>14.35519290638565</v>
      </c>
      <c r="I29" s="72">
        <f>IF(RES_hh_fech_in!I29=0,0,RES_hh_fech_in!I29/RES_summary!I$21)</f>
        <v>13.021096659550961</v>
      </c>
      <c r="J29" s="72">
        <f>IF(RES_hh_fech_in!J29=0,0,RES_hh_fech_in!J29/RES_summary!J$21)</f>
        <v>13.244166093318798</v>
      </c>
      <c r="K29" s="72">
        <f>IF(RES_hh_fech_in!K29=0,0,RES_hh_fech_in!K29/RES_summary!K$21)</f>
        <v>12.13601750380203</v>
      </c>
      <c r="L29" s="72">
        <f>IF(RES_hh_fech_in!L29=0,0,RES_hh_fech_in!L29/RES_summary!L$21)</f>
        <v>12.024513239739314</v>
      </c>
      <c r="M29" s="72">
        <f>IF(RES_hh_fech_in!M29=0,0,RES_hh_fech_in!M29/RES_summary!M$21)</f>
        <v>12.315661712485264</v>
      </c>
      <c r="N29" s="72">
        <f>IF(RES_hh_fech_in!N29=0,0,RES_hh_fech_in!N29/RES_summary!N$21)</f>
        <v>12.293601774560258</v>
      </c>
      <c r="O29" s="72">
        <f>IF(RES_hh_fech_in!O29=0,0,RES_hh_fech_in!O29/RES_summary!O$21)</f>
        <v>11.827774477873607</v>
      </c>
      <c r="P29" s="72">
        <f>IF(RES_hh_fech_in!P29=0,0,RES_hh_fech_in!P29/RES_summary!P$21)</f>
        <v>12.681380958124219</v>
      </c>
      <c r="Q29" s="72">
        <f>IF(RES_hh_fech_in!Q29=0,0,RES_hh_fech_in!Q29/RES_summary!Q$21)</f>
        <v>10.008761835172296</v>
      </c>
      <c r="R29" s="72">
        <f>IF(RES_hh_fech_in!R29=0,0,RES_hh_fech_in!R29/RES_summary!R$21)</f>
        <v>10.238764303002602</v>
      </c>
      <c r="S29" s="72">
        <f>IF(RES_hh_fech_in!S29=0,0,RES_hh_fech_in!S29/RES_summary!S$21)</f>
        <v>11.483978928927172</v>
      </c>
      <c r="T29" s="72">
        <f>IF(RES_hh_fech_in!T29=0,0,RES_hh_fech_in!T29/RES_summary!T$21)</f>
        <v>9.5687786575935068</v>
      </c>
      <c r="U29" s="72">
        <f>IF(RES_hh_fech_in!U29=0,0,RES_hh_fech_in!U29/RES_summary!U$21)</f>
        <v>8.8231497687425584</v>
      </c>
      <c r="V29" s="72">
        <f>IF(RES_hh_fech_in!V29=0,0,RES_hh_fech_in!V29/RES_summary!V$21)</f>
        <v>9.1321084041128096</v>
      </c>
      <c r="W29" s="72">
        <f>IF(RES_hh_fech_in!W29=0,0,RES_hh_fech_in!W29/RES_summary!W$21)</f>
        <v>9.2898925557480307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11.936195495565482</v>
      </c>
      <c r="D30" s="72">
        <f>IF(RES_hh_fech_in!D30=0,0,RES_hh_fech_in!D30/RES_summary!D$21)</f>
        <v>12.85059806729126</v>
      </c>
      <c r="E30" s="72">
        <f>IF(RES_hh_fech_in!E30=0,0,RES_hh_fech_in!E30/RES_summary!E$21)</f>
        <v>13.161113116247682</v>
      </c>
      <c r="F30" s="72">
        <f>IF(RES_hh_fech_in!F30=0,0,RES_hh_fech_in!F30/RES_summary!F$21)</f>
        <v>13.919379114229507</v>
      </c>
      <c r="G30" s="72">
        <f>IF(RES_hh_fech_in!G30=0,0,RES_hh_fech_in!G30/RES_summary!G$21)</f>
        <v>13.673811926336029</v>
      </c>
      <c r="H30" s="72">
        <f>IF(RES_hh_fech_in!H30=0,0,RES_hh_fech_in!H30/RES_summary!H$21)</f>
        <v>13.889086577263928</v>
      </c>
      <c r="I30" s="72">
        <f>IF(RES_hh_fech_in!I30=0,0,RES_hh_fech_in!I30/RES_summary!I$21)</f>
        <v>13.525502887108324</v>
      </c>
      <c r="J30" s="72">
        <f>IF(RES_hh_fech_in!J30=0,0,RES_hh_fech_in!J30/RES_summary!J$21)</f>
        <v>14.034348160251019</v>
      </c>
      <c r="K30" s="72">
        <f>IF(RES_hh_fech_in!K30=0,0,RES_hh_fech_in!K30/RES_summary!K$21)</f>
        <v>11.610374496079734</v>
      </c>
      <c r="L30" s="72">
        <f>IF(RES_hh_fech_in!L30=0,0,RES_hh_fech_in!L30/RES_summary!L$21)</f>
        <v>15.183630129074002</v>
      </c>
      <c r="M30" s="72">
        <f>IF(RES_hh_fech_in!M30=0,0,RES_hh_fech_in!M30/RES_summary!M$21)</f>
        <v>12.554229823113021</v>
      </c>
      <c r="N30" s="72">
        <f>IF(RES_hh_fech_in!N30=0,0,RES_hh_fech_in!N30/RES_summary!N$21)</f>
        <v>12.197621727490372</v>
      </c>
      <c r="O30" s="72">
        <f>IF(RES_hh_fech_in!O30=0,0,RES_hh_fech_in!O30/RES_summary!O$21)</f>
        <v>11.805832286392096</v>
      </c>
      <c r="P30" s="72">
        <f>IF(RES_hh_fech_in!P30=0,0,RES_hh_fech_in!P30/RES_summary!P$21)</f>
        <v>11.578320615927367</v>
      </c>
      <c r="Q30" s="72">
        <f>IF(RES_hh_fech_in!Q30=0,0,RES_hh_fech_in!Q30/RES_summary!Q$21)</f>
        <v>10.526629200115698</v>
      </c>
      <c r="R30" s="72">
        <f>IF(RES_hh_fech_in!R30=0,0,RES_hh_fech_in!R30/RES_summary!R$21)</f>
        <v>10.592850461168856</v>
      </c>
      <c r="S30" s="72">
        <f>IF(RES_hh_fech_in!S30=0,0,RES_hh_fech_in!S30/RES_summary!S$21)</f>
        <v>9.918570242427112</v>
      </c>
      <c r="T30" s="72">
        <f>IF(RES_hh_fech_in!T30=0,0,RES_hh_fech_in!T30/RES_summary!T$21)</f>
        <v>9.88341745204219</v>
      </c>
      <c r="U30" s="72">
        <f>IF(RES_hh_fech_in!U30=0,0,RES_hh_fech_in!U30/RES_summary!U$21)</f>
        <v>8.7355249429752693</v>
      </c>
      <c r="V30" s="72">
        <f>IF(RES_hh_fech_in!V30=0,0,RES_hh_fech_in!V30/RES_summary!V$21)</f>
        <v>9.287554984168862</v>
      </c>
      <c r="W30" s="72">
        <f>IF(RES_hh_fech_in!W30=0,0,RES_hh_fech_in!W30/RES_summary!W$21)</f>
        <v>9.1220435008678571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12.395734518342145</v>
      </c>
      <c r="D31" s="72">
        <f>IF(RES_hh_fech_in!D31=0,0,RES_hh_fech_in!D31/RES_summary!D$21)</f>
        <v>12.966921333300659</v>
      </c>
      <c r="E31" s="72">
        <f>IF(RES_hh_fech_in!E31=0,0,RES_hh_fech_in!E31/RES_summary!E$21)</f>
        <v>13.846860669172496</v>
      </c>
      <c r="F31" s="72">
        <f>IF(RES_hh_fech_in!F31=0,0,RES_hh_fech_in!F31/RES_summary!F$21)</f>
        <v>14.741861335139879</v>
      </c>
      <c r="G31" s="72">
        <f>IF(RES_hh_fech_in!G31=0,0,RES_hh_fech_in!G31/RES_summary!G$21)</f>
        <v>13.839421414179983</v>
      </c>
      <c r="H31" s="72">
        <f>IF(RES_hh_fech_in!H31=0,0,RES_hh_fech_in!H31/RES_summary!H$21)</f>
        <v>14.052239533231898</v>
      </c>
      <c r="I31" s="72">
        <f>IF(RES_hh_fech_in!I31=0,0,RES_hh_fech_in!I31/RES_summary!I$21)</f>
        <v>13.903746112306006</v>
      </c>
      <c r="J31" s="72">
        <f>IF(RES_hh_fech_in!J31=0,0,RES_hh_fech_in!J31/RES_summary!J$21)</f>
        <v>12.900629636411058</v>
      </c>
      <c r="K31" s="72">
        <f>IF(RES_hh_fech_in!K31=0,0,RES_hh_fech_in!K31/RES_summary!K$21)</f>
        <v>14.379919929612361</v>
      </c>
      <c r="L31" s="72">
        <f>IF(RES_hh_fech_in!L31=0,0,RES_hh_fech_in!L31/RES_summary!L$21)</f>
        <v>13.074025389887906</v>
      </c>
      <c r="M31" s="72">
        <f>IF(RES_hh_fech_in!M31=0,0,RES_hh_fech_in!M31/RES_summary!M$21)</f>
        <v>13.103881317368552</v>
      </c>
      <c r="N31" s="72">
        <f>IF(RES_hh_fech_in!N31=0,0,RES_hh_fech_in!N31/RES_summary!N$21)</f>
        <v>13.799477494908842</v>
      </c>
      <c r="O31" s="72">
        <f>IF(RES_hh_fech_in!O31=0,0,RES_hh_fech_in!O31/RES_summary!O$21)</f>
        <v>12.217943454019609</v>
      </c>
      <c r="P31" s="72">
        <f>IF(RES_hh_fech_in!P31=0,0,RES_hh_fech_in!P31/RES_summary!P$21)</f>
        <v>12.193840086427565</v>
      </c>
      <c r="Q31" s="72">
        <f>IF(RES_hh_fech_in!Q31=0,0,RES_hh_fech_in!Q31/RES_summary!Q$21)</f>
        <v>10.257673299291016</v>
      </c>
      <c r="R31" s="72">
        <f>IF(RES_hh_fech_in!R31=0,0,RES_hh_fech_in!R31/RES_summary!R$21)</f>
        <v>9.9961156959193609</v>
      </c>
      <c r="S31" s="72">
        <f>IF(RES_hh_fech_in!S31=0,0,RES_hh_fech_in!S31/RES_summary!S$21)</f>
        <v>10.424255426619705</v>
      </c>
      <c r="T31" s="72">
        <f>IF(RES_hh_fech_in!T31=0,0,RES_hh_fech_in!T31/RES_summary!T$21)</f>
        <v>10.672077595365836</v>
      </c>
      <c r="U31" s="72">
        <f>IF(RES_hh_fech_in!U31=0,0,RES_hh_fech_in!U31/RES_summary!U$21)</f>
        <v>10.17752301746018</v>
      </c>
      <c r="V31" s="72">
        <f>IF(RES_hh_fech_in!V31=0,0,RES_hh_fech_in!V31/RES_summary!V$21)</f>
        <v>9.3274616359891045</v>
      </c>
      <c r="W31" s="72">
        <f>IF(RES_hh_fech_in!W31=0,0,RES_hh_fech_in!W31/RES_summary!W$21)</f>
        <v>9.636408825811662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9.4578101271697257</v>
      </c>
      <c r="D32" s="77">
        <f>IF(RES_hh_fech_in!D32=0,0,RES_hh_fech_in!D32/RES_summary!D$21)</f>
        <v>10.245135155676145</v>
      </c>
      <c r="E32" s="77">
        <f>IF(RES_hh_fech_in!E32=0,0,RES_hh_fech_in!E32/RES_summary!E$21)</f>
        <v>10.932998645398884</v>
      </c>
      <c r="F32" s="77">
        <f>IF(RES_hh_fech_in!F32=0,0,RES_hh_fech_in!F32/RES_summary!F$21)</f>
        <v>10.097101589361014</v>
      </c>
      <c r="G32" s="77">
        <f>IF(RES_hh_fech_in!G32=0,0,RES_hh_fech_in!G32/RES_summary!G$21)</f>
        <v>10.034824745870582</v>
      </c>
      <c r="H32" s="77">
        <f>IF(RES_hh_fech_in!H32=0,0,RES_hh_fech_in!H32/RES_summary!H$21)</f>
        <v>10.941645871418919</v>
      </c>
      <c r="I32" s="77">
        <f>IF(RES_hh_fech_in!I32=0,0,RES_hh_fech_in!I32/RES_summary!I$21)</f>
        <v>9.7251647741045026</v>
      </c>
      <c r="J32" s="77">
        <f>IF(RES_hh_fech_in!J32=0,0,RES_hh_fech_in!J32/RES_summary!J$21)</f>
        <v>12.276118914781373</v>
      </c>
      <c r="K32" s="77">
        <f>IF(RES_hh_fech_in!K32=0,0,RES_hh_fech_in!K32/RES_summary!K$21)</f>
        <v>10.79481546686482</v>
      </c>
      <c r="L32" s="77">
        <f>IF(RES_hh_fech_in!L32=0,0,RES_hh_fech_in!L32/RES_summary!L$21)</f>
        <v>12.637163209279871</v>
      </c>
      <c r="M32" s="77">
        <f>IF(RES_hh_fech_in!M32=0,0,RES_hh_fech_in!M32/RES_summary!M$21)</f>
        <v>9.3112972594237569</v>
      </c>
      <c r="N32" s="77">
        <f>IF(RES_hh_fech_in!N32=0,0,RES_hh_fech_in!N32/RES_summary!N$21)</f>
        <v>9.1777835889730781</v>
      </c>
      <c r="O32" s="77">
        <f>IF(RES_hh_fech_in!O32=0,0,RES_hh_fech_in!O32/RES_summary!O$21)</f>
        <v>9.4796520142246159</v>
      </c>
      <c r="P32" s="77">
        <f>IF(RES_hh_fech_in!P32=0,0,RES_hh_fech_in!P32/RES_summary!P$21)</f>
        <v>7.9252952444770397</v>
      </c>
      <c r="Q32" s="77">
        <f>IF(RES_hh_fech_in!Q32=0,0,RES_hh_fech_in!Q32/RES_summary!Q$21)</f>
        <v>8.7768642684664453</v>
      </c>
      <c r="R32" s="77">
        <f>IF(RES_hh_fech_in!R32=0,0,RES_hh_fech_in!R32/RES_summary!R$21)</f>
        <v>9.1024414376791238</v>
      </c>
      <c r="S32" s="77">
        <f>IF(RES_hh_fech_in!S32=0,0,RES_hh_fech_in!S32/RES_summary!S$21)</f>
        <v>6.0338107120021292</v>
      </c>
      <c r="T32" s="77">
        <f>IF(RES_hh_fech_in!T32=0,0,RES_hh_fech_in!T32/RES_summary!T$21)</f>
        <v>6.2095075148568766</v>
      </c>
      <c r="U32" s="77">
        <f>IF(RES_hh_fech_in!U32=0,0,RES_hh_fech_in!U32/RES_summary!U$21)</f>
        <v>5.5722736968629558</v>
      </c>
      <c r="V32" s="77">
        <f>IF(RES_hh_fech_in!V32=0,0,RES_hh_fech_in!V32/RES_summary!V$21)</f>
        <v>6.7014490737670345</v>
      </c>
      <c r="W32" s="77">
        <f>IF(RES_hh_fech_in!W32=0,0,RES_hh_fech_in!W32/RES_summary!W$21)</f>
        <v>6.54070133193086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157.89195694579831</v>
      </c>
      <c r="D3" s="65">
        <f>IF(RES_hh_tesh_in!D3=0,0,RES_hh_tesh_in!D3/RES_summary!D$21)</f>
        <v>154.59354840723586</v>
      </c>
      <c r="E3" s="65">
        <f>IF(RES_hh_tesh_in!E3=0,0,RES_hh_tesh_in!E3/RES_summary!E$21)</f>
        <v>160.2472950750884</v>
      </c>
      <c r="F3" s="65">
        <f>IF(RES_hh_tesh_in!F3=0,0,RES_hh_tesh_in!F3/RES_summary!F$21)</f>
        <v>154.28541376572397</v>
      </c>
      <c r="G3" s="65">
        <f>IF(RES_hh_tesh_in!G3=0,0,RES_hh_tesh_in!G3/RES_summary!G$21)</f>
        <v>155.55156540209987</v>
      </c>
      <c r="H3" s="65">
        <f>IF(RES_hh_tesh_in!H3=0,0,RES_hh_tesh_in!H3/RES_summary!H$21)</f>
        <v>155.29785138625627</v>
      </c>
      <c r="I3" s="65">
        <f>IF(RES_hh_tesh_in!I3=0,0,RES_hh_tesh_in!I3/RES_summary!I$21)</f>
        <v>151.64147373213783</v>
      </c>
      <c r="J3" s="65">
        <f>IF(RES_hh_tesh_in!J3=0,0,RES_hh_tesh_in!J3/RES_summary!J$21)</f>
        <v>148.71154441733688</v>
      </c>
      <c r="K3" s="65">
        <f>IF(RES_hh_tesh_in!K3=0,0,RES_hh_tesh_in!K3/RES_summary!K$21)</f>
        <v>152.52985908408823</v>
      </c>
      <c r="L3" s="65">
        <f>IF(RES_hh_tesh_in!L3=0,0,RES_hh_tesh_in!L3/RES_summary!L$21)</f>
        <v>142.63528610315902</v>
      </c>
      <c r="M3" s="65">
        <f>IF(RES_hh_tesh_in!M3=0,0,RES_hh_tesh_in!M3/RES_summary!M$21)</f>
        <v>132.56342029326524</v>
      </c>
      <c r="N3" s="65">
        <f>IF(RES_hh_tesh_in!N3=0,0,RES_hh_tesh_in!N3/RES_summary!N$21)</f>
        <v>138.71904974251638</v>
      </c>
      <c r="O3" s="65">
        <f>IF(RES_hh_tesh_in!O3=0,0,RES_hh_tesh_in!O3/RES_summary!O$21)</f>
        <v>126.8856821204767</v>
      </c>
      <c r="P3" s="65">
        <f>IF(RES_hh_tesh_in!P3=0,0,RES_hh_tesh_in!P3/RES_summary!P$21)</f>
        <v>118.18841496286684</v>
      </c>
      <c r="Q3" s="65">
        <f>IF(RES_hh_tesh_in!Q3=0,0,RES_hh_tesh_in!Q3/RES_summary!Q$21)</f>
        <v>105.92500040400851</v>
      </c>
      <c r="R3" s="65">
        <f>IF(RES_hh_tesh_in!R3=0,0,RES_hh_tesh_in!R3/RES_summary!R$21)</f>
        <v>108.10640443754606</v>
      </c>
      <c r="S3" s="65">
        <f>IF(RES_hh_tesh_in!S3=0,0,RES_hh_tesh_in!S3/RES_summary!S$21)</f>
        <v>105.91641117370936</v>
      </c>
      <c r="T3" s="65">
        <f>IF(RES_hh_tesh_in!T3=0,0,RES_hh_tesh_in!T3/RES_summary!T$21)</f>
        <v>104.39609398998064</v>
      </c>
      <c r="U3" s="65">
        <f>IF(RES_hh_tesh_in!U3=0,0,RES_hh_tesh_in!U3/RES_summary!U$21)</f>
        <v>94.636663596167566</v>
      </c>
      <c r="V3" s="65">
        <f>IF(RES_hh_tesh_in!V3=0,0,RES_hh_tesh_in!V3/RES_summary!V$21)</f>
        <v>87.441895153295164</v>
      </c>
      <c r="W3" s="65">
        <f>IF(RES_hh_tesh_in!W3=0,0,RES_hh_tesh_in!W3/RES_summary!W$21)</f>
        <v>83.857709994581157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128.56062610481021</v>
      </c>
      <c r="D4" s="69">
        <f>IF(RES_hh_tesh_in!D4=0,0,RES_hh_tesh_in!D4/RES_summary!D$21)</f>
        <v>125.36904725788932</v>
      </c>
      <c r="E4" s="69">
        <f>IF(RES_hh_tesh_in!E4=0,0,RES_hh_tesh_in!E4/RES_summary!E$21)</f>
        <v>130.49913546817373</v>
      </c>
      <c r="F4" s="69">
        <f>IF(RES_hh_tesh_in!F4=0,0,RES_hh_tesh_in!F4/RES_summary!F$21)</f>
        <v>126.03371958633204</v>
      </c>
      <c r="G4" s="69">
        <f>IF(RES_hh_tesh_in!G4=0,0,RES_hh_tesh_in!G4/RES_summary!G$21)</f>
        <v>126.64964138134795</v>
      </c>
      <c r="H4" s="69">
        <f>IF(RES_hh_tesh_in!H4=0,0,RES_hh_tesh_in!H4/RES_summary!H$21)</f>
        <v>124.71129010726169</v>
      </c>
      <c r="I4" s="69">
        <f>IF(RES_hh_tesh_in!I4=0,0,RES_hh_tesh_in!I4/RES_summary!I$21)</f>
        <v>122.04210466765784</v>
      </c>
      <c r="J4" s="69">
        <f>IF(RES_hh_tesh_in!J4=0,0,RES_hh_tesh_in!J4/RES_summary!J$21)</f>
        <v>116.41438949510243</v>
      </c>
      <c r="K4" s="69">
        <f>IF(RES_hh_tesh_in!K4=0,0,RES_hh_tesh_in!K4/RES_summary!K$21)</f>
        <v>121.81138525028699</v>
      </c>
      <c r="L4" s="69">
        <f>IF(RES_hh_tesh_in!L4=0,0,RES_hh_tesh_in!L4/RES_summary!L$21)</f>
        <v>111.01574078171235</v>
      </c>
      <c r="M4" s="69">
        <f>IF(RES_hh_tesh_in!M4=0,0,RES_hh_tesh_in!M4/RES_summary!M$21)</f>
        <v>102.62829652092758</v>
      </c>
      <c r="N4" s="69">
        <f>IF(RES_hh_tesh_in!N4=0,0,RES_hh_tesh_in!N4/RES_summary!N$21)</f>
        <v>107.91871048155676</v>
      </c>
      <c r="O4" s="69">
        <f>IF(RES_hh_tesh_in!O4=0,0,RES_hh_tesh_in!O4/RES_summary!O$21)</f>
        <v>97.085336081799184</v>
      </c>
      <c r="P4" s="69">
        <f>IF(RES_hh_tesh_in!P4=0,0,RES_hh_tesh_in!P4/RES_summary!P$21)</f>
        <v>90.921301937904872</v>
      </c>
      <c r="Q4" s="69">
        <f>IF(RES_hh_tesh_in!Q4=0,0,RES_hh_tesh_in!Q4/RES_summary!Q$21)</f>
        <v>77.986090757611365</v>
      </c>
      <c r="R4" s="69">
        <f>IF(RES_hh_tesh_in!R4=0,0,RES_hh_tesh_in!R4/RES_summary!R$21)</f>
        <v>78.897086865606099</v>
      </c>
      <c r="S4" s="69">
        <f>IF(RES_hh_tesh_in!S4=0,0,RES_hh_tesh_in!S4/RES_summary!S$21)</f>
        <v>79.748500345035922</v>
      </c>
      <c r="T4" s="69">
        <f>IF(RES_hh_tesh_in!T4=0,0,RES_hh_tesh_in!T4/RES_summary!T$21)</f>
        <v>77.589275270350569</v>
      </c>
      <c r="U4" s="69">
        <f>IF(RES_hh_tesh_in!U4=0,0,RES_hh_tesh_in!U4/RES_summary!U$21)</f>
        <v>69.699105378674389</v>
      </c>
      <c r="V4" s="69">
        <f>IF(RES_hh_tesh_in!V4=0,0,RES_hh_tesh_in!V4/RES_summary!V$21)</f>
        <v>61.020558129316804</v>
      </c>
      <c r="W4" s="69">
        <f>IF(RES_hh_tesh_in!W4=0,0,RES_hh_tesh_in!W4/RES_summary!W$21)</f>
        <v>56.096321658000114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186.97512968008627</v>
      </c>
      <c r="D5" s="72">
        <f>IF(RES_hh_tesh_in!D5=0,0,RES_hh_tesh_in!D5/RES_summary!D$21)</f>
        <v>119.47855796973698</v>
      </c>
      <c r="E5" s="72">
        <f>IF(RES_hh_tesh_in!E5=0,0,RES_hh_tesh_in!E5/RES_summary!E$21)</f>
        <v>114.47778495474346</v>
      </c>
      <c r="F5" s="72">
        <f>IF(RES_hh_tesh_in!F5=0,0,RES_hh_tesh_in!F5/RES_summary!F$21)</f>
        <v>114.95691851027216</v>
      </c>
      <c r="G5" s="72">
        <f>IF(RES_hh_tesh_in!G5=0,0,RES_hh_tesh_in!G5/RES_summary!G$21)</f>
        <v>137.8194844417871</v>
      </c>
      <c r="H5" s="72">
        <f>IF(RES_hh_tesh_in!H5=0,0,RES_hh_tesh_in!H5/RES_summary!H$21)</f>
        <v>119.63970043302483</v>
      </c>
      <c r="I5" s="72">
        <f>IF(RES_hh_tesh_in!I5=0,0,RES_hh_tesh_in!I5/RES_summary!I$21)</f>
        <v>119.35415123309738</v>
      </c>
      <c r="J5" s="72">
        <f>IF(RES_hh_tesh_in!J5=0,0,RES_hh_tesh_in!J5/RES_summary!J$21)</f>
        <v>114.84262610397829</v>
      </c>
      <c r="K5" s="72">
        <f>IF(RES_hh_tesh_in!K5=0,0,RES_hh_tesh_in!K5/RES_summary!K$21)</f>
        <v>114.39987774113372</v>
      </c>
      <c r="L5" s="72">
        <f>IF(RES_hh_tesh_in!L5=0,0,RES_hh_tesh_in!L5/RES_summary!L$21)</f>
        <v>149.80263244726891</v>
      </c>
      <c r="M5" s="72">
        <f>IF(RES_hh_tesh_in!M5=0,0,RES_hh_tesh_in!M5/RES_summary!M$21)</f>
        <v>140.27642596032663</v>
      </c>
      <c r="N5" s="72">
        <f>IF(RES_hh_tesh_in!N5=0,0,RES_hh_tesh_in!N5/RES_summary!N$21)</f>
        <v>85.552697021616183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81.883487879713286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68.667614971244319</v>
      </c>
      <c r="V5" s="72">
        <f>IF(RES_hh_tesh_in!V5=0,0,RES_hh_tesh_in!V5/RES_summary!V$21)</f>
        <v>36.310768287160016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125.25668400977774</v>
      </c>
      <c r="D6" s="72">
        <f>IF(RES_hh_tesh_in!D6=0,0,RES_hh_tesh_in!D6/RES_summary!D$21)</f>
        <v>112.39517045859012</v>
      </c>
      <c r="E6" s="72">
        <f>IF(RES_hh_tesh_in!E6=0,0,RES_hh_tesh_in!E6/RES_summary!E$21)</f>
        <v>118.78826164580006</v>
      </c>
      <c r="F6" s="72">
        <f>IF(RES_hh_tesh_in!F6=0,0,RES_hh_tesh_in!F6/RES_summary!F$21)</f>
        <v>116.6614957713081</v>
      </c>
      <c r="G6" s="72">
        <f>IF(RES_hh_tesh_in!G6=0,0,RES_hh_tesh_in!G6/RES_summary!G$21)</f>
        <v>129.13970353711213</v>
      </c>
      <c r="H6" s="72">
        <f>IF(RES_hh_tesh_in!H6=0,0,RES_hh_tesh_in!H6/RES_summary!H$21)</f>
        <v>133.21393921603735</v>
      </c>
      <c r="I6" s="72">
        <f>IF(RES_hh_tesh_in!I6=0,0,RES_hh_tesh_in!I6/RES_summary!I$21)</f>
        <v>116.19779877298578</v>
      </c>
      <c r="J6" s="72">
        <f>IF(RES_hh_tesh_in!J6=0,0,RES_hh_tesh_in!J6/RES_summary!J$21)</f>
        <v>120.48733105016008</v>
      </c>
      <c r="K6" s="72">
        <f>IF(RES_hh_tesh_in!K6=0,0,RES_hh_tesh_in!K6/RES_summary!K$21)</f>
        <v>0</v>
      </c>
      <c r="L6" s="72">
        <f>IF(RES_hh_tesh_in!L6=0,0,RES_hh_tesh_in!L6/RES_summary!L$21)</f>
        <v>100.46451775552958</v>
      </c>
      <c r="M6" s="72">
        <f>IF(RES_hh_tesh_in!M6=0,0,RES_hh_tesh_in!M6/RES_summary!M$21)</f>
        <v>101.70920471931819</v>
      </c>
      <c r="N6" s="72">
        <f>IF(RES_hh_tesh_in!N6=0,0,RES_hh_tesh_in!N6/RES_summary!N$21)</f>
        <v>100.20394019684761</v>
      </c>
      <c r="O6" s="72">
        <f>IF(RES_hh_tesh_in!O6=0,0,RES_hh_tesh_in!O6/RES_summary!O$21)</f>
        <v>98.50110118703563</v>
      </c>
      <c r="P6" s="72">
        <f>IF(RES_hh_tesh_in!P6=0,0,RES_hh_tesh_in!P6/RES_summary!P$21)</f>
        <v>104.73739864049031</v>
      </c>
      <c r="Q6" s="72">
        <f>IF(RES_hh_tesh_in!Q6=0,0,RES_hh_tesh_in!Q6/RES_summary!Q$21)</f>
        <v>78.709461470936503</v>
      </c>
      <c r="R6" s="72">
        <f>IF(RES_hh_tesh_in!R6=0,0,RES_hh_tesh_in!R6/RES_summary!R$21)</f>
        <v>77.208116200473853</v>
      </c>
      <c r="S6" s="72">
        <f>IF(RES_hh_tesh_in!S6=0,0,RES_hh_tesh_in!S6/RES_summary!S$21)</f>
        <v>81.061447406243047</v>
      </c>
      <c r="T6" s="72">
        <f>IF(RES_hh_tesh_in!T6=0,0,RES_hh_tesh_in!T6/RES_summary!T$21)</f>
        <v>70.7787427483578</v>
      </c>
      <c r="U6" s="72">
        <f>IF(RES_hh_tesh_in!U6=0,0,RES_hh_tesh_in!U6/RES_summary!U$21)</f>
        <v>63.301606224557197</v>
      </c>
      <c r="V6" s="72">
        <f>IF(RES_hh_tesh_in!V6=0,0,RES_hh_tesh_in!V6/RES_summary!V$21)</f>
        <v>61.824795711198774</v>
      </c>
      <c r="W6" s="72">
        <f>IF(RES_hh_tesh_in!W6=0,0,RES_hh_tesh_in!W6/RES_summary!W$21)</f>
        <v>53.825013418759752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127.87225537026825</v>
      </c>
      <c r="D7" s="72">
        <f>IF(RES_hh_tesh_in!D7=0,0,RES_hh_tesh_in!D7/RES_summary!D$21)</f>
        <v>130.72245327292492</v>
      </c>
      <c r="E7" s="72">
        <f>IF(RES_hh_tesh_in!E7=0,0,RES_hh_tesh_in!E7/RES_summary!E$21)</f>
        <v>115.15300094738058</v>
      </c>
      <c r="F7" s="72">
        <f>IF(RES_hh_tesh_in!F7=0,0,RES_hh_tesh_in!F7/RES_summary!F$21)</f>
        <v>109.04577942821528</v>
      </c>
      <c r="G7" s="72">
        <f>IF(RES_hh_tesh_in!G7=0,0,RES_hh_tesh_in!G7/RES_summary!G$21)</f>
        <v>128.26941306500865</v>
      </c>
      <c r="H7" s="72">
        <f>IF(RES_hh_tesh_in!H7=0,0,RES_hh_tesh_in!H7/RES_summary!H$21)</f>
        <v>128.65663080654647</v>
      </c>
      <c r="I7" s="72">
        <f>IF(RES_hh_tesh_in!I7=0,0,RES_hh_tesh_in!I7/RES_summary!I$21)</f>
        <v>102.70135460818798</v>
      </c>
      <c r="J7" s="72">
        <f>IF(RES_hh_tesh_in!J7=0,0,RES_hh_tesh_in!J7/RES_summary!J$21)</f>
        <v>72.650345760014616</v>
      </c>
      <c r="K7" s="72">
        <f>IF(RES_hh_tesh_in!K7=0,0,RES_hh_tesh_in!K7/RES_summary!K$21)</f>
        <v>135.36333644706295</v>
      </c>
      <c r="L7" s="72">
        <f>IF(RES_hh_tesh_in!L7=0,0,RES_hh_tesh_in!L7/RES_summary!L$21)</f>
        <v>122.2246460436437</v>
      </c>
      <c r="M7" s="72">
        <f>IF(RES_hh_tesh_in!M7=0,0,RES_hh_tesh_in!M7/RES_summary!M$21)</f>
        <v>106.96296447451917</v>
      </c>
      <c r="N7" s="72">
        <f>IF(RES_hh_tesh_in!N7=0,0,RES_hh_tesh_in!N7/RES_summary!N$21)</f>
        <v>101.97563956602185</v>
      </c>
      <c r="O7" s="72">
        <f>IF(RES_hh_tesh_in!O7=0,0,RES_hh_tesh_in!O7/RES_summary!O$21)</f>
        <v>95.078823049364914</v>
      </c>
      <c r="P7" s="72">
        <f>IF(RES_hh_tesh_in!P7=0,0,RES_hh_tesh_in!P7/RES_summary!P$21)</f>
        <v>89.33413451646031</v>
      </c>
      <c r="Q7" s="72">
        <f>IF(RES_hh_tesh_in!Q7=0,0,RES_hh_tesh_in!Q7/RES_summary!Q$21)</f>
        <v>78.649818459090241</v>
      </c>
      <c r="R7" s="72">
        <f>IF(RES_hh_tesh_in!R7=0,0,RES_hh_tesh_in!R7/RES_summary!R$21)</f>
        <v>77.049224280557056</v>
      </c>
      <c r="S7" s="72">
        <f>IF(RES_hh_tesh_in!S7=0,0,RES_hh_tesh_in!S7/RES_summary!S$21)</f>
        <v>77.810141212326329</v>
      </c>
      <c r="T7" s="72">
        <f>IF(RES_hh_tesh_in!T7=0,0,RES_hh_tesh_in!T7/RES_summary!T$21)</f>
        <v>76.468279922049973</v>
      </c>
      <c r="U7" s="72">
        <f>IF(RES_hh_tesh_in!U7=0,0,RES_hh_tesh_in!U7/RES_summary!U$21)</f>
        <v>69.895544262992729</v>
      </c>
      <c r="V7" s="72">
        <f>IF(RES_hh_tesh_in!V7=0,0,RES_hh_tesh_in!V7/RES_summary!V$21)</f>
        <v>63.361533356017361</v>
      </c>
      <c r="W7" s="72">
        <f>IF(RES_hh_tesh_in!W7=0,0,RES_hh_tesh_in!W7/RES_summary!W$21)</f>
        <v>52.06989229203554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123.62603619205771</v>
      </c>
      <c r="D8" s="72">
        <f>IF(RES_hh_tesh_in!D8=0,0,RES_hh_tesh_in!D8/RES_summary!D$21)</f>
        <v>122.92301311590423</v>
      </c>
      <c r="E8" s="72">
        <f>IF(RES_hh_tesh_in!E8=0,0,RES_hh_tesh_in!E8/RES_summary!E$21)</f>
        <v>126.72806171323745</v>
      </c>
      <c r="F8" s="72">
        <f>IF(RES_hh_tesh_in!F8=0,0,RES_hh_tesh_in!F8/RES_summary!F$21)</f>
        <v>125.73917198700215</v>
      </c>
      <c r="G8" s="72">
        <f>IF(RES_hh_tesh_in!G8=0,0,RES_hh_tesh_in!G8/RES_summary!G$21)</f>
        <v>124.68730040390777</v>
      </c>
      <c r="H8" s="72">
        <f>IF(RES_hh_tesh_in!H8=0,0,RES_hh_tesh_in!H8/RES_summary!H$21)</f>
        <v>121.06096045200307</v>
      </c>
      <c r="I8" s="72">
        <f>IF(RES_hh_tesh_in!I8=0,0,RES_hh_tesh_in!I8/RES_summary!I$21)</f>
        <v>123.27097594601355</v>
      </c>
      <c r="J8" s="72">
        <f>IF(RES_hh_tesh_in!J8=0,0,RES_hh_tesh_in!J8/RES_summary!J$21)</f>
        <v>118.43066893488025</v>
      </c>
      <c r="K8" s="72">
        <f>IF(RES_hh_tesh_in!K8=0,0,RES_hh_tesh_in!K8/RES_summary!K$21)</f>
        <v>106.56399218806813</v>
      </c>
      <c r="L8" s="72">
        <f>IF(RES_hh_tesh_in!L8=0,0,RES_hh_tesh_in!L8/RES_summary!L$21)</f>
        <v>123.4158398293017</v>
      </c>
      <c r="M8" s="72">
        <f>IF(RES_hh_tesh_in!M8=0,0,RES_hh_tesh_in!M8/RES_summary!M$21)</f>
        <v>102.90414924814098</v>
      </c>
      <c r="N8" s="72">
        <f>IF(RES_hh_tesh_in!N8=0,0,RES_hh_tesh_in!N8/RES_summary!N$21)</f>
        <v>101.35699043459242</v>
      </c>
      <c r="O8" s="72">
        <f>IF(RES_hh_tesh_in!O8=0,0,RES_hh_tesh_in!O8/RES_summary!O$21)</f>
        <v>93.650775726899184</v>
      </c>
      <c r="P8" s="72">
        <f>IF(RES_hh_tesh_in!P8=0,0,RES_hh_tesh_in!P8/RES_summary!P$21)</f>
        <v>88.415265202534087</v>
      </c>
      <c r="Q8" s="72">
        <f>IF(RES_hh_tesh_in!Q8=0,0,RES_hh_tesh_in!Q8/RES_summary!Q$21)</f>
        <v>78.513967931630475</v>
      </c>
      <c r="R8" s="72">
        <f>IF(RES_hh_tesh_in!R8=0,0,RES_hh_tesh_in!R8/RES_summary!R$21)</f>
        <v>78.729456195408218</v>
      </c>
      <c r="S8" s="72">
        <f>IF(RES_hh_tesh_in!S8=0,0,RES_hh_tesh_in!S8/RES_summary!S$21)</f>
        <v>78.985569048107763</v>
      </c>
      <c r="T8" s="72">
        <f>IF(RES_hh_tesh_in!T8=0,0,RES_hh_tesh_in!T8/RES_summary!T$21)</f>
        <v>78.861840654897776</v>
      </c>
      <c r="U8" s="72">
        <f>IF(RES_hh_tesh_in!U8=0,0,RES_hh_tesh_in!U8/RES_summary!U$21)</f>
        <v>68.846694158399274</v>
      </c>
      <c r="V8" s="72">
        <f>IF(RES_hh_tesh_in!V8=0,0,RES_hh_tesh_in!V8/RES_summary!V$21)</f>
        <v>61.887587460709575</v>
      </c>
      <c r="W8" s="72">
        <f>IF(RES_hh_tesh_in!W8=0,0,RES_hh_tesh_in!W8/RES_summary!W$21)</f>
        <v>54.82360779609219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127.442673393021</v>
      </c>
      <c r="D9" s="72">
        <f>IF(RES_hh_tesh_in!D9=0,0,RES_hh_tesh_in!D9/RES_summary!D$21)</f>
        <v>123.0398391177105</v>
      </c>
      <c r="E9" s="72">
        <f>IF(RES_hh_tesh_in!E9=0,0,RES_hh_tesh_in!E9/RES_summary!E$21)</f>
        <v>128.68890822369644</v>
      </c>
      <c r="F9" s="72">
        <f>IF(RES_hh_tesh_in!F9=0,0,RES_hh_tesh_in!F9/RES_summary!F$21)</f>
        <v>125.91801852479816</v>
      </c>
      <c r="G9" s="72">
        <f>IF(RES_hh_tesh_in!G9=0,0,RES_hh_tesh_in!G9/RES_summary!G$21)</f>
        <v>124.94976346727547</v>
      </c>
      <c r="H9" s="72">
        <f>IF(RES_hh_tesh_in!H9=0,0,RES_hh_tesh_in!H9/RES_summary!H$21)</f>
        <v>123.73856618927408</v>
      </c>
      <c r="I9" s="72">
        <f>IF(RES_hh_tesh_in!I9=0,0,RES_hh_tesh_in!I9/RES_summary!I$21)</f>
        <v>120.46178559951198</v>
      </c>
      <c r="J9" s="72">
        <f>IF(RES_hh_tesh_in!J9=0,0,RES_hh_tesh_in!J9/RES_summary!J$21)</f>
        <v>120.27001767461854</v>
      </c>
      <c r="K9" s="72">
        <f>IF(RES_hh_tesh_in!K9=0,0,RES_hh_tesh_in!K9/RES_summary!K$21)</f>
        <v>133.94732714015822</v>
      </c>
      <c r="L9" s="72">
        <f>IF(RES_hh_tesh_in!L9=0,0,RES_hh_tesh_in!L9/RES_summary!L$21)</f>
        <v>96.674545879927095</v>
      </c>
      <c r="M9" s="72">
        <f>IF(RES_hh_tesh_in!M9=0,0,RES_hh_tesh_in!M9/RES_summary!M$21)</f>
        <v>102.59737966011978</v>
      </c>
      <c r="N9" s="72">
        <f>IF(RES_hh_tesh_in!N9=0,0,RES_hh_tesh_in!N9/RES_summary!N$21)</f>
        <v>109.87970862451894</v>
      </c>
      <c r="O9" s="72">
        <f>IF(RES_hh_tesh_in!O9=0,0,RES_hh_tesh_in!O9/RES_summary!O$21)</f>
        <v>96.089439069632945</v>
      </c>
      <c r="P9" s="72">
        <f>IF(RES_hh_tesh_in!P9=0,0,RES_hh_tesh_in!P9/RES_summary!P$21)</f>
        <v>92.232628488154106</v>
      </c>
      <c r="Q9" s="72">
        <f>IF(RES_hh_tesh_in!Q9=0,0,RES_hh_tesh_in!Q9/RES_summary!Q$21)</f>
        <v>73.734439192819167</v>
      </c>
      <c r="R9" s="72">
        <f>IF(RES_hh_tesh_in!R9=0,0,RES_hh_tesh_in!R9/RES_summary!R$21)</f>
        <v>70.74985930973898</v>
      </c>
      <c r="S9" s="72">
        <f>IF(RES_hh_tesh_in!S9=0,0,RES_hh_tesh_in!S9/RES_summary!S$21)</f>
        <v>76.622586676764996</v>
      </c>
      <c r="T9" s="72">
        <f>IF(RES_hh_tesh_in!T9=0,0,RES_hh_tesh_in!T9/RES_summary!T$21)</f>
        <v>77.831797097131002</v>
      </c>
      <c r="U9" s="72">
        <f>IF(RES_hh_tesh_in!U9=0,0,RES_hh_tesh_in!U9/RES_summary!U$21)</f>
        <v>71.349679017467025</v>
      </c>
      <c r="V9" s="72">
        <f>IF(RES_hh_tesh_in!V9=0,0,RES_hh_tesh_in!V9/RES_summary!V$21)</f>
        <v>61.320548619689923</v>
      </c>
      <c r="W9" s="72">
        <f>IF(RES_hh_tesh_in!W9=0,0,RES_hh_tesh_in!W9/RES_summary!W$21)</f>
        <v>53.786357634889235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126.69291847280843</v>
      </c>
      <c r="D11" s="72">
        <f>IF(RES_hh_tesh_in!D11=0,0,RES_hh_tesh_in!D11/RES_summary!D$21)</f>
        <v>127.17726648689707</v>
      </c>
      <c r="E11" s="72">
        <f>IF(RES_hh_tesh_in!E11=0,0,RES_hh_tesh_in!E11/RES_summary!E$21)</f>
        <v>131.96228896499147</v>
      </c>
      <c r="F11" s="72">
        <f>IF(RES_hh_tesh_in!F11=0,0,RES_hh_tesh_in!F11/RES_summary!F$21)</f>
        <v>123.10518150912159</v>
      </c>
      <c r="G11" s="72">
        <f>IF(RES_hh_tesh_in!G11=0,0,RES_hh_tesh_in!G11/RES_summary!G$21)</f>
        <v>126.38475608512515</v>
      </c>
      <c r="H11" s="72">
        <f>IF(RES_hh_tesh_in!H11=0,0,RES_hh_tesh_in!H11/RES_summary!H$21)</f>
        <v>124.44610429606708</v>
      </c>
      <c r="I11" s="72">
        <f>IF(RES_hh_tesh_in!I11=0,0,RES_hh_tesh_in!I11/RES_summary!I$21)</f>
        <v>122.80454614777483</v>
      </c>
      <c r="J11" s="72">
        <f>IF(RES_hh_tesh_in!J11=0,0,RES_hh_tesh_in!J11/RES_summary!J$21)</f>
        <v>113.69599761819845</v>
      </c>
      <c r="K11" s="72">
        <f>IF(RES_hh_tesh_in!K11=0,0,RES_hh_tesh_in!K11/RES_summary!K$21)</f>
        <v>110.29953530929382</v>
      </c>
      <c r="L11" s="72">
        <f>IF(RES_hh_tesh_in!L11=0,0,RES_hh_tesh_in!L11/RES_summary!L$21)</f>
        <v>119.97528724895041</v>
      </c>
      <c r="M11" s="72">
        <f>IF(RES_hh_tesh_in!M11=0,0,RES_hh_tesh_in!M11/RES_summary!M$21)</f>
        <v>100.50097246771</v>
      </c>
      <c r="N11" s="72">
        <f>IF(RES_hh_tesh_in!N11=0,0,RES_hh_tesh_in!N11/RES_summary!N$21)</f>
        <v>105.05834352280954</v>
      </c>
      <c r="O11" s="72">
        <f>IF(RES_hh_tesh_in!O11=0,0,RES_hh_tesh_in!O11/RES_summary!O$21)</f>
        <v>97.432006436096827</v>
      </c>
      <c r="P11" s="72">
        <f>IF(RES_hh_tesh_in!P11=0,0,RES_hh_tesh_in!P11/RES_summary!P$21)</f>
        <v>88.791251748706728</v>
      </c>
      <c r="Q11" s="72">
        <f>IF(RES_hh_tesh_in!Q11=0,0,RES_hh_tesh_in!Q11/RES_summary!Q$21)</f>
        <v>83.22282445117996</v>
      </c>
      <c r="R11" s="72">
        <f>IF(RES_hh_tesh_in!R11=0,0,RES_hh_tesh_in!R11/RES_summary!R$21)</f>
        <v>86.713417846066008</v>
      </c>
      <c r="S11" s="72">
        <f>IF(RES_hh_tesh_in!S11=0,0,RES_hh_tesh_in!S11/RES_summary!S$21)</f>
        <v>81.829414966452092</v>
      </c>
      <c r="T11" s="72">
        <f>IF(RES_hh_tesh_in!T11=0,0,RES_hh_tesh_in!T11/RES_summary!T$21)</f>
        <v>75.624338753277641</v>
      </c>
      <c r="U11" s="72">
        <f>IF(RES_hh_tesh_in!U11=0,0,RES_hh_tesh_in!U11/RES_summary!U$21)</f>
        <v>67.779224463713959</v>
      </c>
      <c r="V11" s="72">
        <f>IF(RES_hh_tesh_in!V11=0,0,RES_hh_tesh_in!V11/RES_summary!V$21)</f>
        <v>58.959385357662903</v>
      </c>
      <c r="W11" s="72">
        <f>IF(RES_hh_tesh_in!W11=0,0,RES_hh_tesh_in!W11/RES_summary!W$21)</f>
        <v>57.210908625782842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67.980940583459912</v>
      </c>
      <c r="S12" s="72">
        <f>IF(RES_hh_tesh_in!S12=0,0,RES_hh_tesh_in!S12/RES_summary!S$21)</f>
        <v>69.896184456948134</v>
      </c>
      <c r="T12" s="72">
        <f>IF(RES_hh_tesh_in!T12=0,0,RES_hh_tesh_in!T12/RES_summary!T$21)</f>
        <v>75.45139795133251</v>
      </c>
      <c r="U12" s="72">
        <f>IF(RES_hh_tesh_in!U12=0,0,RES_hh_tesh_in!U12/RES_summary!U$21)</f>
        <v>73.398618561007751</v>
      </c>
      <c r="V12" s="72">
        <f>IF(RES_hh_tesh_in!V12=0,0,RES_hh_tesh_in!V12/RES_summary!V$21)</f>
        <v>68.317517071763376</v>
      </c>
      <c r="W12" s="72">
        <f>IF(RES_hh_tesh_in!W12=0,0,RES_hh_tesh_in!W12/RES_summary!W$21)</f>
        <v>61.319047155968384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127.12557220205437</v>
      </c>
      <c r="D13" s="74">
        <f>IF(RES_hh_tesh_in!D13=0,0,RES_hh_tesh_in!D13/RES_summary!D$21)</f>
        <v>110.62938196335406</v>
      </c>
      <c r="E13" s="74">
        <f>IF(RES_hh_tesh_in!E13=0,0,RES_hh_tesh_in!E13/RES_summary!E$21)</f>
        <v>123.01652435927107</v>
      </c>
      <c r="F13" s="74">
        <f>IF(RES_hh_tesh_in!F13=0,0,RES_hh_tesh_in!F13/RES_summary!F$21)</f>
        <v>125.45675008189819</v>
      </c>
      <c r="G13" s="74">
        <f>IF(RES_hh_tesh_in!G13=0,0,RES_hh_tesh_in!G13/RES_summary!G$21)</f>
        <v>81.435456344955824</v>
      </c>
      <c r="H13" s="74">
        <f>IF(RES_hh_tesh_in!H13=0,0,RES_hh_tesh_in!H13/RES_summary!H$21)</f>
        <v>113.61670408573782</v>
      </c>
      <c r="I13" s="74">
        <f>IF(RES_hh_tesh_in!I13=0,0,RES_hh_tesh_in!I13/RES_summary!I$21)</f>
        <v>150.01692064662623</v>
      </c>
      <c r="J13" s="74">
        <f>IF(RES_hh_tesh_in!J13=0,0,RES_hh_tesh_in!J13/RES_summary!J$21)</f>
        <v>115.15449141451785</v>
      </c>
      <c r="K13" s="74">
        <f>IF(RES_hh_tesh_in!K13=0,0,RES_hh_tesh_in!K13/RES_summary!K$21)</f>
        <v>126.79156541718123</v>
      </c>
      <c r="L13" s="74">
        <f>IF(RES_hh_tesh_in!L13=0,0,RES_hh_tesh_in!L13/RES_summary!L$21)</f>
        <v>81.14208206902704</v>
      </c>
      <c r="M13" s="74">
        <f>IF(RES_hh_tesh_in!M13=0,0,RES_hh_tesh_in!M13/RES_summary!M$21)</f>
        <v>38.052062835171775</v>
      </c>
      <c r="N13" s="74">
        <f>IF(RES_hh_tesh_in!N13=0,0,RES_hh_tesh_in!N13/RES_summary!N$21)</f>
        <v>128.42897036004561</v>
      </c>
      <c r="O13" s="74">
        <f>IF(RES_hh_tesh_in!O13=0,0,RES_hh_tesh_in!O13/RES_summary!O$21)</f>
        <v>87.690399458709464</v>
      </c>
      <c r="P13" s="74">
        <f>IF(RES_hh_tesh_in!P13=0,0,RES_hh_tesh_in!P13/RES_summary!P$21)</f>
        <v>156.16522610750118</v>
      </c>
      <c r="Q13" s="74">
        <f>IF(RES_hh_tesh_in!Q13=0,0,RES_hh_tesh_in!Q13/RES_summary!Q$21)</f>
        <v>110.81578509783762</v>
      </c>
      <c r="R13" s="74">
        <f>IF(RES_hh_tesh_in!R13=0,0,RES_hh_tesh_in!R13/RES_summary!R$21)</f>
        <v>0</v>
      </c>
      <c r="S13" s="74">
        <f>IF(RES_hh_tesh_in!S13=0,0,RES_hh_tesh_in!S13/RES_summary!S$21)</f>
        <v>68.528972500587088</v>
      </c>
      <c r="T13" s="74">
        <f>IF(RES_hh_tesh_in!T13=0,0,RES_hh_tesh_in!T13/RES_summary!T$21)</f>
        <v>62.72552937665715</v>
      </c>
      <c r="U13" s="74">
        <f>IF(RES_hh_tesh_in!U13=0,0,RES_hh_tesh_in!U13/RES_summary!U$21)</f>
        <v>54.272632842760352</v>
      </c>
      <c r="V13" s="74">
        <f>IF(RES_hh_tesh_in!V13=0,0,RES_hh_tesh_in!V13/RES_summary!V$21)</f>
        <v>68.644304363965617</v>
      </c>
      <c r="W13" s="74">
        <f>IF(RES_hh_tesh_in!W13=0,0,RES_hh_tesh_in!W13/RES_summary!W$21)</f>
        <v>53.027053157981953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1.0538251320114651</v>
      </c>
      <c r="D14" s="76">
        <f>IF(RES_hh_tesh_in!D14=0,0,RES_hh_tesh_in!D14/RES_summary!D$21)</f>
        <v>1.1065848515552321</v>
      </c>
      <c r="E14" s="76">
        <f>IF(RES_hh_tesh_in!E14=0,0,RES_hh_tesh_in!E14/RES_summary!E$21)</f>
        <v>1.1134580042933775</v>
      </c>
      <c r="F14" s="76">
        <f>IF(RES_hh_tesh_in!F14=0,0,RES_hh_tesh_in!F14/RES_summary!F$21)</f>
        <v>1.1084916511662146</v>
      </c>
      <c r="G14" s="76">
        <f>IF(RES_hh_tesh_in!G14=0,0,RES_hh_tesh_in!G14/RES_summary!G$21)</f>
        <v>1.0544434684308523</v>
      </c>
      <c r="H14" s="76">
        <f>IF(RES_hh_tesh_in!H14=0,0,RES_hh_tesh_in!H14/RES_summary!H$21)</f>
        <v>1.0149912229225777</v>
      </c>
      <c r="I14" s="76">
        <f>IF(RES_hh_tesh_in!I14=0,0,RES_hh_tesh_in!I14/RES_summary!I$21)</f>
        <v>0.96125374124679619</v>
      </c>
      <c r="J14" s="76">
        <f>IF(RES_hh_tesh_in!J14=0,0,RES_hh_tesh_in!J14/RES_summary!J$21)</f>
        <v>0.8715612754921892</v>
      </c>
      <c r="K14" s="76">
        <f>IF(RES_hh_tesh_in!K14=0,0,RES_hh_tesh_in!K14/RES_summary!K$21)</f>
        <v>0.92005826475484598</v>
      </c>
      <c r="L14" s="76">
        <f>IF(RES_hh_tesh_in!L14=0,0,RES_hh_tesh_in!L14/RES_summary!L$21)</f>
        <v>0.85449714591257286</v>
      </c>
      <c r="M14" s="76">
        <f>IF(RES_hh_tesh_in!M14=0,0,RES_hh_tesh_in!M14/RES_summary!M$21)</f>
        <v>0.68610021909116803</v>
      </c>
      <c r="N14" s="76">
        <f>IF(RES_hh_tesh_in!N14=0,0,RES_hh_tesh_in!N14/RES_summary!N$21)</f>
        <v>0.7284504537615667</v>
      </c>
      <c r="O14" s="76">
        <f>IF(RES_hh_tesh_in!O14=0,0,RES_hh_tesh_in!O14/RES_summary!O$21)</f>
        <v>0.64279208107716046</v>
      </c>
      <c r="P14" s="76">
        <f>IF(RES_hh_tesh_in!P14=0,0,RES_hh_tesh_in!P14/RES_summary!P$21)</f>
        <v>0.70210720614624145</v>
      </c>
      <c r="Q14" s="76">
        <f>IF(RES_hh_tesh_in!Q14=0,0,RES_hh_tesh_in!Q14/RES_summary!Q$21)</f>
        <v>0.76693586819565995</v>
      </c>
      <c r="R14" s="76">
        <f>IF(RES_hh_tesh_in!R14=0,0,RES_hh_tesh_in!R14/RES_summary!R$21)</f>
        <v>0.62816053124788629</v>
      </c>
      <c r="S14" s="76">
        <f>IF(RES_hh_tesh_in!S14=0,0,RES_hh_tesh_in!S14/RES_summary!S$21)</f>
        <v>0.5481388151015486</v>
      </c>
      <c r="T14" s="76">
        <f>IF(RES_hh_tesh_in!T14=0,0,RES_hh_tesh_in!T14/RES_summary!T$21)</f>
        <v>0.56825092349925432</v>
      </c>
      <c r="U14" s="76">
        <f>IF(RES_hh_tesh_in!U14=0,0,RES_hh_tesh_in!U14/RES_summary!U$21)</f>
        <v>0.46380239415449942</v>
      </c>
      <c r="V14" s="76">
        <f>IF(RES_hh_tesh_in!V14=0,0,RES_hh_tesh_in!V14/RES_summary!V$21)</f>
        <v>0.462576932765277</v>
      </c>
      <c r="W14" s="76">
        <f>IF(RES_hh_tesh_in!W14=0,0,RES_hh_tesh_in!W14/RES_summary!W$21)</f>
        <v>0.34211555496299356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2.2548738540836618E-4</v>
      </c>
      <c r="D15" s="69">
        <f>IF(RES_hh_tesh_in!D15=0,0,RES_hh_tesh_in!D15/RES_summary!D$21)</f>
        <v>1.2726179827843773E-3</v>
      </c>
      <c r="E15" s="69">
        <f>IF(RES_hh_tesh_in!E15=0,0,RES_hh_tesh_in!E15/RES_summary!E$21)</f>
        <v>2.7080643788354444E-3</v>
      </c>
      <c r="F15" s="69">
        <f>IF(RES_hh_tesh_in!F15=0,0,RES_hh_tesh_in!F15/RES_summary!F$21)</f>
        <v>4.0286410288072599E-3</v>
      </c>
      <c r="G15" s="69">
        <f>IF(RES_hh_tesh_in!G15=0,0,RES_hh_tesh_in!G15/RES_summary!G$21)</f>
        <v>6.3740161832327334E-3</v>
      </c>
      <c r="H15" s="69">
        <f>IF(RES_hh_tesh_in!H15=0,0,RES_hh_tesh_in!H15/RES_summary!H$21)</f>
        <v>2.3380466996308542E-2</v>
      </c>
      <c r="I15" s="69">
        <f>IF(RES_hh_tesh_in!I15=0,0,RES_hh_tesh_in!I15/RES_summary!I$21)</f>
        <v>2.6524617210452101E-2</v>
      </c>
      <c r="J15" s="69">
        <f>IF(RES_hh_tesh_in!J15=0,0,RES_hh_tesh_in!J15/RES_summary!J$21)</f>
        <v>3.6815633272569155E-2</v>
      </c>
      <c r="K15" s="69">
        <f>IF(RES_hh_tesh_in!K15=0,0,RES_hh_tesh_in!K15/RES_summary!K$21)</f>
        <v>3.5454598511283922E-2</v>
      </c>
      <c r="L15" s="69">
        <f>IF(RES_hh_tesh_in!L15=0,0,RES_hh_tesh_in!L15/RES_summary!L$21)</f>
        <v>0.1229680315338874</v>
      </c>
      <c r="M15" s="69">
        <f>IF(RES_hh_tesh_in!M15=0,0,RES_hh_tesh_in!M15/RES_summary!M$21)</f>
        <v>6.7108754782758046E-2</v>
      </c>
      <c r="N15" s="69">
        <f>IF(RES_hh_tesh_in!N15=0,0,RES_hh_tesh_in!N15/RES_summary!N$21)</f>
        <v>6.1913140351878115E-2</v>
      </c>
      <c r="O15" s="69">
        <f>IF(RES_hh_tesh_in!O15=0,0,RES_hh_tesh_in!O15/RES_summary!O$21)</f>
        <v>6.2131682557519406E-2</v>
      </c>
      <c r="P15" s="69">
        <f>IF(RES_hh_tesh_in!P15=0,0,RES_hh_tesh_in!P15/RES_summary!P$21)</f>
        <v>6.9231381437802317E-2</v>
      </c>
      <c r="Q15" s="69">
        <f>IF(RES_hh_tesh_in!Q15=0,0,RES_hh_tesh_in!Q15/RES_summary!Q$21)</f>
        <v>4.4519682486023289E-2</v>
      </c>
      <c r="R15" s="69">
        <f>IF(RES_hh_tesh_in!R15=0,0,RES_hh_tesh_in!R15/RES_summary!R$21)</f>
        <v>5.8675565766861275E-2</v>
      </c>
      <c r="S15" s="69">
        <f>IF(RES_hh_tesh_in!S15=0,0,RES_hh_tesh_in!S15/RES_summary!S$21)</f>
        <v>4.4221103906657122E-2</v>
      </c>
      <c r="T15" s="69">
        <f>IF(RES_hh_tesh_in!T15=0,0,RES_hh_tesh_in!T15/RES_summary!T$21)</f>
        <v>5.8276227691396801E-2</v>
      </c>
      <c r="U15" s="69">
        <f>IF(RES_hh_tesh_in!U15=0,0,RES_hh_tesh_in!U15/RES_summary!U$21)</f>
        <v>4.6040347594293048E-2</v>
      </c>
      <c r="V15" s="69">
        <f>IF(RES_hh_tesh_in!V15=0,0,RES_hh_tesh_in!V15/RES_summary!V$21)</f>
        <v>0.1006965450069901</v>
      </c>
      <c r="W15" s="69">
        <f>IF(RES_hh_tesh_in!W15=0,0,RES_hh_tesh_in!W15/RES_summary!W$21)</f>
        <v>0.11101966691818753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2.2548738540836618E-4</v>
      </c>
      <c r="D16" s="72">
        <f>IF(RES_hh_tesh_in!D16=0,0,RES_hh_tesh_in!D16/RES_summary!D$21)</f>
        <v>1.2726179827843773E-3</v>
      </c>
      <c r="E16" s="72">
        <f>IF(RES_hh_tesh_in!E16=0,0,RES_hh_tesh_in!E16/RES_summary!E$21)</f>
        <v>2.7080643788354444E-3</v>
      </c>
      <c r="F16" s="72">
        <f>IF(RES_hh_tesh_in!F16=0,0,RES_hh_tesh_in!F16/RES_summary!F$21)</f>
        <v>4.0286410288072599E-3</v>
      </c>
      <c r="G16" s="72">
        <f>IF(RES_hh_tesh_in!G16=0,0,RES_hh_tesh_in!G16/RES_summary!G$21)</f>
        <v>6.3740161832327334E-3</v>
      </c>
      <c r="H16" s="72">
        <f>IF(RES_hh_tesh_in!H16=0,0,RES_hh_tesh_in!H16/RES_summary!H$21)</f>
        <v>2.3380466996308542E-2</v>
      </c>
      <c r="I16" s="72">
        <f>IF(RES_hh_tesh_in!I16=0,0,RES_hh_tesh_in!I16/RES_summary!I$21)</f>
        <v>2.6524617210452101E-2</v>
      </c>
      <c r="J16" s="72">
        <f>IF(RES_hh_tesh_in!J16=0,0,RES_hh_tesh_in!J16/RES_summary!J$21)</f>
        <v>3.6815633272569155E-2</v>
      </c>
      <c r="K16" s="72">
        <f>IF(RES_hh_tesh_in!K16=0,0,RES_hh_tesh_in!K16/RES_summary!K$21)</f>
        <v>3.5454598511283922E-2</v>
      </c>
      <c r="L16" s="72">
        <f>IF(RES_hh_tesh_in!L16=0,0,RES_hh_tesh_in!L16/RES_summary!L$21)</f>
        <v>0.1229680315338874</v>
      </c>
      <c r="M16" s="72">
        <f>IF(RES_hh_tesh_in!M16=0,0,RES_hh_tesh_in!M16/RES_summary!M$21)</f>
        <v>6.7108754782758046E-2</v>
      </c>
      <c r="N16" s="72">
        <f>IF(RES_hh_tesh_in!N16=0,0,RES_hh_tesh_in!N16/RES_summary!N$21)</f>
        <v>6.1913140351878115E-2</v>
      </c>
      <c r="O16" s="72">
        <f>IF(RES_hh_tesh_in!O16=0,0,RES_hh_tesh_in!O16/RES_summary!O$21)</f>
        <v>6.2131682557519406E-2</v>
      </c>
      <c r="P16" s="72">
        <f>IF(RES_hh_tesh_in!P16=0,0,RES_hh_tesh_in!P16/RES_summary!P$21)</f>
        <v>6.9231381437802317E-2</v>
      </c>
      <c r="Q16" s="72">
        <f>IF(RES_hh_tesh_in!Q16=0,0,RES_hh_tesh_in!Q16/RES_summary!Q$21)</f>
        <v>4.4519682486023289E-2</v>
      </c>
      <c r="R16" s="72">
        <f>IF(RES_hh_tesh_in!R16=0,0,RES_hh_tesh_in!R16/RES_summary!R$21)</f>
        <v>5.8675565766861275E-2</v>
      </c>
      <c r="S16" s="72">
        <f>IF(RES_hh_tesh_in!S16=0,0,RES_hh_tesh_in!S16/RES_summary!S$21)</f>
        <v>4.4221103906657122E-2</v>
      </c>
      <c r="T16" s="72">
        <f>IF(RES_hh_tesh_in!T16=0,0,RES_hh_tesh_in!T16/RES_summary!T$21)</f>
        <v>5.8276227691396801E-2</v>
      </c>
      <c r="U16" s="72">
        <f>IF(RES_hh_tesh_in!U16=0,0,RES_hh_tesh_in!U16/RES_summary!U$21)</f>
        <v>4.6040347594293048E-2</v>
      </c>
      <c r="V16" s="72">
        <f>IF(RES_hh_tesh_in!V16=0,0,RES_hh_tesh_in!V16/RES_summary!V$21)</f>
        <v>0.1006965450069901</v>
      </c>
      <c r="W16" s="72">
        <f>IF(RES_hh_tesh_in!W16=0,0,RES_hh_tesh_in!W16/RES_summary!W$21)</f>
        <v>0.11101966691818753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22.201913037731273</v>
      </c>
      <c r="D17" s="69">
        <f>IF(RES_hh_tesh_in!D17=0,0,RES_hh_tesh_in!D17/RES_summary!D$21)</f>
        <v>21.711144124379935</v>
      </c>
      <c r="E17" s="69">
        <f>IF(RES_hh_tesh_in!E17=0,0,RES_hh_tesh_in!E17/RES_summary!E$21)</f>
        <v>21.841339627682022</v>
      </c>
      <c r="F17" s="69">
        <f>IF(RES_hh_tesh_in!F17=0,0,RES_hh_tesh_in!F17/RES_summary!F$21)</f>
        <v>20.07721694005048</v>
      </c>
      <c r="G17" s="69">
        <f>IF(RES_hh_tesh_in!G17=0,0,RES_hh_tesh_in!G17/RES_summary!G$21)</f>
        <v>20.85838764863756</v>
      </c>
      <c r="H17" s="69">
        <f>IF(RES_hh_tesh_in!H17=0,0,RES_hh_tesh_in!H17/RES_summary!H$21)</f>
        <v>22.196111952414388</v>
      </c>
      <c r="I17" s="69">
        <f>IF(RES_hh_tesh_in!I17=0,0,RES_hh_tesh_in!I17/RES_summary!I$21)</f>
        <v>21.849254978777136</v>
      </c>
      <c r="J17" s="69">
        <f>IF(RES_hh_tesh_in!J17=0,0,RES_hh_tesh_in!J17/RES_summary!J$21)</f>
        <v>23.996737809945106</v>
      </c>
      <c r="K17" s="69">
        <f>IF(RES_hh_tesh_in!K17=0,0,RES_hh_tesh_in!K17/RES_summary!K$21)</f>
        <v>22.778352539600967</v>
      </c>
      <c r="L17" s="69">
        <f>IF(RES_hh_tesh_in!L17=0,0,RES_hh_tesh_in!L17/RES_summary!L$21)</f>
        <v>23.872178206694826</v>
      </c>
      <c r="M17" s="69">
        <f>IF(RES_hh_tesh_in!M17=0,0,RES_hh_tesh_in!M17/RES_summary!M$21)</f>
        <v>22.463758955301152</v>
      </c>
      <c r="N17" s="69">
        <f>IF(RES_hh_tesh_in!N17=0,0,RES_hh_tesh_in!N17/RES_summary!N$21)</f>
        <v>23.211313083029186</v>
      </c>
      <c r="O17" s="69">
        <f>IF(RES_hh_tesh_in!O17=0,0,RES_hh_tesh_in!O17/RES_summary!O$21)</f>
        <v>22.568141366244152</v>
      </c>
      <c r="P17" s="69">
        <f>IF(RES_hh_tesh_in!P17=0,0,RES_hh_tesh_in!P17/RES_summary!P$21)</f>
        <v>20.291650978060797</v>
      </c>
      <c r="Q17" s="69">
        <f>IF(RES_hh_tesh_in!Q17=0,0,RES_hh_tesh_in!Q17/RES_summary!Q$21)</f>
        <v>21.539144263307413</v>
      </c>
      <c r="R17" s="69">
        <f>IF(RES_hh_tesh_in!R17=0,0,RES_hh_tesh_in!R17/RES_summary!R$21)</f>
        <v>22.828835093248408</v>
      </c>
      <c r="S17" s="69">
        <f>IF(RES_hh_tesh_in!S17=0,0,RES_hh_tesh_in!S17/RES_summary!S$21)</f>
        <v>20.266505966034174</v>
      </c>
      <c r="T17" s="69">
        <f>IF(RES_hh_tesh_in!T17=0,0,RES_hh_tesh_in!T17/RES_summary!T$21)</f>
        <v>20.865181014574436</v>
      </c>
      <c r="U17" s="69">
        <f>IF(RES_hh_tesh_in!U17=0,0,RES_hh_tesh_in!U17/RES_summary!U$21)</f>
        <v>19.60469079718867</v>
      </c>
      <c r="V17" s="69">
        <f>IF(RES_hh_tesh_in!V17=0,0,RES_hh_tesh_in!V17/RES_summary!V$21)</f>
        <v>20.728319535195816</v>
      </c>
      <c r="W17" s="69">
        <f>IF(RES_hh_tesh_in!W17=0,0,RES_hh_tesh_in!W17/RES_summary!W$21)</f>
        <v>21.964824142378792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32.219007441817517</v>
      </c>
      <c r="D18" s="72">
        <f>IF(RES_hh_tesh_in!D18=0,0,RES_hh_tesh_in!D18/RES_summary!D$21)</f>
        <v>20.836997143031336</v>
      </c>
      <c r="E18" s="72">
        <f>IF(RES_hh_tesh_in!E18=0,0,RES_hh_tesh_in!E18/RES_summary!E$21)</f>
        <v>19.126733394742498</v>
      </c>
      <c r="F18" s="72">
        <f>IF(RES_hh_tesh_in!F18=0,0,RES_hh_tesh_in!F18/RES_summary!F$21)</f>
        <v>19.72644388776034</v>
      </c>
      <c r="G18" s="72">
        <f>IF(RES_hh_tesh_in!G18=0,0,RES_hh_tesh_in!G18/RES_summary!G$21)</f>
        <v>23.614475658381629</v>
      </c>
      <c r="H18" s="72">
        <f>IF(RES_hh_tesh_in!H18=0,0,RES_hh_tesh_in!H18/RES_summary!H$21)</f>
        <v>21.083798843990412</v>
      </c>
      <c r="I18" s="72">
        <f>IF(RES_hh_tesh_in!I18=0,0,RES_hh_tesh_in!I18/RES_summary!I$21)</f>
        <v>21.984824038197456</v>
      </c>
      <c r="J18" s="72">
        <f>IF(RES_hh_tesh_in!J18=0,0,RES_hh_tesh_in!J18/RES_summary!J$21)</f>
        <v>22.20609899481066</v>
      </c>
      <c r="K18" s="72">
        <f>IF(RES_hh_tesh_in!K18=0,0,RES_hh_tesh_in!K18/RES_summary!K$21)</f>
        <v>21.282124923801337</v>
      </c>
      <c r="L18" s="72">
        <f>IF(RES_hh_tesh_in!L18=0,0,RES_hh_tesh_in!L18/RES_summary!L$21)</f>
        <v>29.613766403982464</v>
      </c>
      <c r="M18" s="72">
        <f>IF(RES_hh_tesh_in!M18=0,0,RES_hh_tesh_in!M18/RES_summary!M$21)</f>
        <v>23.553263585090267</v>
      </c>
      <c r="N18" s="72">
        <f>IF(RES_hh_tesh_in!N18=0,0,RES_hh_tesh_in!N18/RES_summary!N$21)</f>
        <v>19.138352324576058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21.332508287669327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20.08595359987077</v>
      </c>
      <c r="V18" s="72">
        <f>IF(RES_hh_tesh_in!V18=0,0,RES_hh_tesh_in!V18/RES_summary!V$21)</f>
        <v>13.30920122447818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20.94437824641571</v>
      </c>
      <c r="D19" s="72">
        <f>IF(RES_hh_tesh_in!D19=0,0,RES_hh_tesh_in!D19/RES_summary!D$21)</f>
        <v>20.25016476820533</v>
      </c>
      <c r="E19" s="72">
        <f>IF(RES_hh_tesh_in!E19=0,0,RES_hh_tesh_in!E19/RES_summary!E$21)</f>
        <v>21.011947121847683</v>
      </c>
      <c r="F19" s="72">
        <f>IF(RES_hh_tesh_in!F19=0,0,RES_hh_tesh_in!F19/RES_summary!F$21)</f>
        <v>20.458180965539</v>
      </c>
      <c r="G19" s="72">
        <f>IF(RES_hh_tesh_in!G19=0,0,RES_hh_tesh_in!G19/RES_summary!G$21)</f>
        <v>22.008581806490039</v>
      </c>
      <c r="H19" s="72">
        <f>IF(RES_hh_tesh_in!H19=0,0,RES_hh_tesh_in!H19/RES_summary!H$21)</f>
        <v>23.249800119045691</v>
      </c>
      <c r="I19" s="72">
        <f>IF(RES_hh_tesh_in!I19=0,0,RES_hh_tesh_in!I19/RES_summary!I$21)</f>
        <v>21.747810221760538</v>
      </c>
      <c r="J19" s="72">
        <f>IF(RES_hh_tesh_in!J19=0,0,RES_hh_tesh_in!J19/RES_summary!J$21)</f>
        <v>23.532608033024971</v>
      </c>
      <c r="K19" s="72">
        <f>IF(RES_hh_tesh_in!K19=0,0,RES_hh_tesh_in!K19/RES_summary!K$21)</f>
        <v>22.741945151891155</v>
      </c>
      <c r="L19" s="72">
        <f>IF(RES_hh_tesh_in!L19=0,0,RES_hh_tesh_in!L19/RES_summary!L$21)</f>
        <v>17.896282504140476</v>
      </c>
      <c r="M19" s="72">
        <f>IF(RES_hh_tesh_in!M19=0,0,RES_hh_tesh_in!M19/RES_summary!M$21)</f>
        <v>22.18782221515913</v>
      </c>
      <c r="N19" s="72">
        <f>IF(RES_hh_tesh_in!N19=0,0,RES_hh_tesh_in!N19/RES_summary!N$21)</f>
        <v>22.523991574683421</v>
      </c>
      <c r="O19" s="72">
        <f>IF(RES_hh_tesh_in!O19=0,0,RES_hh_tesh_in!O19/RES_summary!O$21)</f>
        <v>22.14184777204456</v>
      </c>
      <c r="P19" s="72">
        <f>IF(RES_hh_tesh_in!P19=0,0,RES_hh_tesh_in!P19/RES_summary!P$21)</f>
        <v>24.077626481353466</v>
      </c>
      <c r="Q19" s="72">
        <f>IF(RES_hh_tesh_in!Q19=0,0,RES_hh_tesh_in!Q19/RES_summary!Q$21)</f>
        <v>19.539425651514076</v>
      </c>
      <c r="R19" s="72">
        <f>IF(RES_hh_tesh_in!R19=0,0,RES_hh_tesh_in!R19/RES_summary!R$21)</f>
        <v>20.462896903878072</v>
      </c>
      <c r="S19" s="72">
        <f>IF(RES_hh_tesh_in!S19=0,0,RES_hh_tesh_in!S19/RES_summary!S$21)</f>
        <v>22.033113352567529</v>
      </c>
      <c r="T19" s="72">
        <f>IF(RES_hh_tesh_in!T19=0,0,RES_hh_tesh_in!T19/RES_summary!T$21)</f>
        <v>20.215406244117933</v>
      </c>
      <c r="U19" s="72">
        <f>IF(RES_hh_tesh_in!U19=0,0,RES_hh_tesh_in!U19/RES_summary!U$21)</f>
        <v>19.172844345509187</v>
      </c>
      <c r="V19" s="72">
        <f>IF(RES_hh_tesh_in!V19=0,0,RES_hh_tesh_in!V19/RES_summary!V$21)</f>
        <v>21.012324909492694</v>
      </c>
      <c r="W19" s="72">
        <f>IF(RES_hh_tesh_in!W19=0,0,RES_hh_tesh_in!W19/RES_summary!W$21)</f>
        <v>21.922494315013605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22.725537277833876</v>
      </c>
      <c r="D20" s="72">
        <f>IF(RES_hh_tesh_in!D20=0,0,RES_hh_tesh_in!D20/RES_summary!D$21)</f>
        <v>23.175375060792224</v>
      </c>
      <c r="E20" s="72">
        <f>IF(RES_hh_tesh_in!E20=0,0,RES_hh_tesh_in!E20/RES_summary!E$21)</f>
        <v>19.474650807976111</v>
      </c>
      <c r="F20" s="72">
        <f>IF(RES_hh_tesh_in!F20=0,0,RES_hh_tesh_in!F20/RES_summary!F$21)</f>
        <v>17.905381800752753</v>
      </c>
      <c r="G20" s="72">
        <f>IF(RES_hh_tesh_in!G20=0,0,RES_hh_tesh_in!G20/RES_summary!G$21)</f>
        <v>21.976534414302542</v>
      </c>
      <c r="H20" s="72">
        <f>IF(RES_hh_tesh_in!H20=0,0,RES_hh_tesh_in!H20/RES_summary!H$21)</f>
        <v>22.933949403422961</v>
      </c>
      <c r="I20" s="72">
        <f>IF(RES_hh_tesh_in!I20=0,0,RES_hh_tesh_in!I20/RES_summary!I$21)</f>
        <v>18.654025969589412</v>
      </c>
      <c r="J20" s="72">
        <f>IF(RES_hh_tesh_in!J20=0,0,RES_hh_tesh_in!J20/RES_summary!J$21)</f>
        <v>15.506844930139334</v>
      </c>
      <c r="K20" s="72">
        <f>IF(RES_hh_tesh_in!K20=0,0,RES_hh_tesh_in!K20/RES_summary!K$21)</f>
        <v>25.191091697402101</v>
      </c>
      <c r="L20" s="72">
        <f>IF(RES_hh_tesh_in!L20=0,0,RES_hh_tesh_in!L20/RES_summary!L$21)</f>
        <v>26.601819821390432</v>
      </c>
      <c r="M20" s="72">
        <f>IF(RES_hh_tesh_in!M20=0,0,RES_hh_tesh_in!M20/RES_summary!M$21)</f>
        <v>23.470934331268445</v>
      </c>
      <c r="N20" s="72">
        <f>IF(RES_hh_tesh_in!N20=0,0,RES_hh_tesh_in!N20/RES_summary!N$21)</f>
        <v>22.590105248210794</v>
      </c>
      <c r="O20" s="72">
        <f>IF(RES_hh_tesh_in!O20=0,0,RES_hh_tesh_in!O20/RES_summary!O$21)</f>
        <v>22.437350470116009</v>
      </c>
      <c r="P20" s="72">
        <f>IF(RES_hh_tesh_in!P20=0,0,RES_hh_tesh_in!P20/RES_summary!P$21)</f>
        <v>20.912484418523839</v>
      </c>
      <c r="Q20" s="72">
        <f>IF(RES_hh_tesh_in!Q20=0,0,RES_hh_tesh_in!Q20/RES_summary!Q$21)</f>
        <v>20.78200549729473</v>
      </c>
      <c r="R20" s="72">
        <f>IF(RES_hh_tesh_in!R20=0,0,RES_hh_tesh_in!R20/RES_summary!R$21)</f>
        <v>21.515980140037605</v>
      </c>
      <c r="S20" s="72">
        <f>IF(RES_hh_tesh_in!S20=0,0,RES_hh_tesh_in!S20/RES_summary!S$21)</f>
        <v>20.277506605805037</v>
      </c>
      <c r="T20" s="72">
        <f>IF(RES_hh_tesh_in!T20=0,0,RES_hh_tesh_in!T20/RES_summary!T$21)</f>
        <v>20.884534056673946</v>
      </c>
      <c r="U20" s="72">
        <f>IF(RES_hh_tesh_in!U20=0,0,RES_hh_tesh_in!U20/RES_summary!U$21)</f>
        <v>20.536948683856721</v>
      </c>
      <c r="V20" s="72">
        <f>IF(RES_hh_tesh_in!V20=0,0,RES_hh_tesh_in!V20/RES_summary!V$21)</f>
        <v>21.751945472932043</v>
      </c>
      <c r="W20" s="72">
        <f>IF(RES_hh_tesh_in!W20=0,0,RES_hh_tesh_in!W20/RES_summary!W$21)</f>
        <v>20.900571657477474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21.972440969624472</v>
      </c>
      <c r="D21" s="72">
        <f>IF(RES_hh_tesh_in!D21=0,0,RES_hh_tesh_in!D21/RES_summary!D$21)</f>
        <v>21.782694868478998</v>
      </c>
      <c r="E21" s="72">
        <f>IF(RES_hh_tesh_in!E21=0,0,RES_hh_tesh_in!E21/RES_summary!E$21)</f>
        <v>21.430526784486482</v>
      </c>
      <c r="F21" s="72">
        <f>IF(RES_hh_tesh_in!F21=0,0,RES_hh_tesh_in!F21/RES_summary!F$21)</f>
        <v>20.648800310061098</v>
      </c>
      <c r="G21" s="72">
        <f>IF(RES_hh_tesh_in!G21=0,0,RES_hh_tesh_in!G21/RES_summary!G$21)</f>
        <v>21.36597641820817</v>
      </c>
      <c r="H21" s="72">
        <f>IF(RES_hh_tesh_in!H21=0,0,RES_hh_tesh_in!H21/RES_summary!H$21)</f>
        <v>21.587213401637491</v>
      </c>
      <c r="I21" s="72">
        <f>IF(RES_hh_tesh_in!I21=0,0,RES_hh_tesh_in!I21/RES_summary!I$21)</f>
        <v>22.410254652687552</v>
      </c>
      <c r="J21" s="72">
        <f>IF(RES_hh_tesh_in!J21=0,0,RES_hh_tesh_in!J21/RES_summary!J$21)</f>
        <v>24.046040831011393</v>
      </c>
      <c r="K21" s="72">
        <f>IF(RES_hh_tesh_in!K21=0,0,RES_hh_tesh_in!K21/RES_summary!K$21)</f>
        <v>20.310767572516205</v>
      </c>
      <c r="L21" s="72">
        <f>IF(RES_hh_tesh_in!L21=0,0,RES_hh_tesh_in!L21/RES_summary!L$21)</f>
        <v>24.893916720623874</v>
      </c>
      <c r="M21" s="72">
        <f>IF(RES_hh_tesh_in!M21=0,0,RES_hh_tesh_in!M21/RES_summary!M$21)</f>
        <v>22.818295709281458</v>
      </c>
      <c r="N21" s="72">
        <f>IF(RES_hh_tesh_in!N21=0,0,RES_hh_tesh_in!N21/RES_summary!N$21)</f>
        <v>22.754521153843537</v>
      </c>
      <c r="O21" s="72">
        <f>IF(RES_hh_tesh_in!O21=0,0,RES_hh_tesh_in!O21/RES_summary!O$21)</f>
        <v>22.145162681725765</v>
      </c>
      <c r="P21" s="72">
        <f>IF(RES_hh_tesh_in!P21=0,0,RES_hh_tesh_in!P21/RES_summary!P$21)</f>
        <v>20.712505405180785</v>
      </c>
      <c r="Q21" s="72">
        <f>IF(RES_hh_tesh_in!Q21=0,0,RES_hh_tesh_in!Q21/RES_summary!Q$21)</f>
        <v>20.708120894652382</v>
      </c>
      <c r="R21" s="72">
        <f>IF(RES_hh_tesh_in!R21=0,0,RES_hh_tesh_in!R21/RES_summary!R$21)</f>
        <v>21.878475076630593</v>
      </c>
      <c r="S21" s="72">
        <f>IF(RES_hh_tesh_in!S21=0,0,RES_hh_tesh_in!S21/RES_summary!S$21)</f>
        <v>20.415517561547958</v>
      </c>
      <c r="T21" s="72">
        <f>IF(RES_hh_tesh_in!T21=0,0,RES_hh_tesh_in!T21/RES_summary!T$21)</f>
        <v>21.318577617347653</v>
      </c>
      <c r="U21" s="72">
        <f>IF(RES_hh_tesh_in!U21=0,0,RES_hh_tesh_in!U21/RES_summary!U$21)</f>
        <v>19.676131402410327</v>
      </c>
      <c r="V21" s="72">
        <f>IF(RES_hh_tesh_in!V21=0,0,RES_hh_tesh_in!V21/RES_summary!V$21)</f>
        <v>20.619944009895317</v>
      </c>
      <c r="W21" s="72">
        <f>IF(RES_hh_tesh_in!W21=0,0,RES_hh_tesh_in!W21/RES_summary!W$21)</f>
        <v>21.540995885714519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22.580080723746867</v>
      </c>
      <c r="D22" s="72">
        <f>IF(RES_hh_tesh_in!D22=0,0,RES_hh_tesh_in!D22/RES_summary!D$21)</f>
        <v>21.634991444968197</v>
      </c>
      <c r="E22" s="72">
        <f>IF(RES_hh_tesh_in!E22=0,0,RES_hh_tesh_in!E22/RES_summary!E$21)</f>
        <v>21.263521689223303</v>
      </c>
      <c r="F22" s="72">
        <f>IF(RES_hh_tesh_in!F22=0,0,RES_hh_tesh_in!F22/RES_summary!F$21)</f>
        <v>20.770304534133665</v>
      </c>
      <c r="G22" s="72">
        <f>IF(RES_hh_tesh_in!G22=0,0,RES_hh_tesh_in!G22/RES_summary!G$21)</f>
        <v>21.961973188226096</v>
      </c>
      <c r="H22" s="72">
        <f>IF(RES_hh_tesh_in!H22=0,0,RES_hh_tesh_in!H22/RES_summary!H$21)</f>
        <v>21.358804045828041</v>
      </c>
      <c r="I22" s="72">
        <f>IF(RES_hh_tesh_in!I22=0,0,RES_hh_tesh_in!I22/RES_summary!I$21)</f>
        <v>20.983078496541438</v>
      </c>
      <c r="J22" s="72">
        <f>IF(RES_hh_tesh_in!J22=0,0,RES_hh_tesh_in!J22/RES_summary!J$21)</f>
        <v>19.851319559458663</v>
      </c>
      <c r="K22" s="72">
        <f>IF(RES_hh_tesh_in!K22=0,0,RES_hh_tesh_in!K22/RES_summary!K$21)</f>
        <v>22.765718977996666</v>
      </c>
      <c r="L22" s="72">
        <f>IF(RES_hh_tesh_in!L22=0,0,RES_hh_tesh_in!L22/RES_summary!L$21)</f>
        <v>21.993232323312828</v>
      </c>
      <c r="M22" s="72">
        <f>IF(RES_hh_tesh_in!M22=0,0,RES_hh_tesh_in!M22/RES_summary!M$21)</f>
        <v>22.823124857449532</v>
      </c>
      <c r="N22" s="72">
        <f>IF(RES_hh_tesh_in!N22=0,0,RES_hh_tesh_in!N22/RES_summary!N$21)</f>
        <v>24.979416765079385</v>
      </c>
      <c r="O22" s="72">
        <f>IF(RES_hh_tesh_in!O22=0,0,RES_hh_tesh_in!O22/RES_summary!O$21)</f>
        <v>22.213452469826514</v>
      </c>
      <c r="P22" s="72">
        <f>IF(RES_hh_tesh_in!P22=0,0,RES_hh_tesh_in!P22/RES_summary!P$21)</f>
        <v>22.41849604150941</v>
      </c>
      <c r="Q22" s="72">
        <f>IF(RES_hh_tesh_in!Q22=0,0,RES_hh_tesh_in!Q22/RES_summary!Q$21)</f>
        <v>18.701130230501242</v>
      </c>
      <c r="R22" s="72">
        <f>IF(RES_hh_tesh_in!R22=0,0,RES_hh_tesh_in!R22/RES_summary!R$21)</f>
        <v>18.73148244112431</v>
      </c>
      <c r="S22" s="72">
        <f>IF(RES_hh_tesh_in!S22=0,0,RES_hh_tesh_in!S22/RES_summary!S$21)</f>
        <v>20.91528664114897</v>
      </c>
      <c r="T22" s="72">
        <f>IF(RES_hh_tesh_in!T22=0,0,RES_hh_tesh_in!T22/RES_summary!T$21)</f>
        <v>21.623573252449887</v>
      </c>
      <c r="U22" s="72">
        <f>IF(RES_hh_tesh_in!U22=0,0,RES_hh_tesh_in!U22/RES_summary!U$21)</f>
        <v>20.764951673813307</v>
      </c>
      <c r="V22" s="72">
        <f>IF(RES_hh_tesh_in!V22=0,0,RES_hh_tesh_in!V22/RES_summary!V$21)</f>
        <v>19.745616793581522</v>
      </c>
      <c r="W22" s="72">
        <f>IF(RES_hh_tesh_in!W22=0,0,RES_hh_tesh_in!W22/RES_summary!W$21)</f>
        <v>21.093057030992448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22.223533584432285</v>
      </c>
      <c r="D24" s="72">
        <f>IF(RES_hh_tesh_in!D24=0,0,RES_hh_tesh_in!D24/RES_summary!D$21)</f>
        <v>22.148927328900502</v>
      </c>
      <c r="E24" s="72">
        <f>IF(RES_hh_tesh_in!E24=0,0,RES_hh_tesh_in!E24/RES_summary!E$21)</f>
        <v>21.931061038356354</v>
      </c>
      <c r="F24" s="72">
        <f>IF(RES_hh_tesh_in!F24=0,0,RES_hh_tesh_in!F24/RES_summary!F$21)</f>
        <v>19.720195473561411</v>
      </c>
      <c r="G24" s="72">
        <f>IF(RES_hh_tesh_in!G24=0,0,RES_hh_tesh_in!G24/RES_summary!G$21)</f>
        <v>20.946216254107668</v>
      </c>
      <c r="H24" s="72">
        <f>IF(RES_hh_tesh_in!H24=0,0,RES_hh_tesh_in!H24/RES_summary!H$21)</f>
        <v>22.001701794176146</v>
      </c>
      <c r="I24" s="72">
        <f>IF(RES_hh_tesh_in!I24=0,0,RES_hh_tesh_in!I24/RES_summary!I$21)</f>
        <v>22.331786752130458</v>
      </c>
      <c r="J24" s="72">
        <f>IF(RES_hh_tesh_in!J24=0,0,RES_hh_tesh_in!J24/RES_summary!J$21)</f>
        <v>23.107504132431135</v>
      </c>
      <c r="K24" s="72">
        <f>IF(RES_hh_tesh_in!K24=0,0,RES_hh_tesh_in!K24/RES_summary!K$21)</f>
        <v>20.975328655263926</v>
      </c>
      <c r="L24" s="72">
        <f>IF(RES_hh_tesh_in!L24=0,0,RES_hh_tesh_in!L24/RES_summary!L$21)</f>
        <v>24.47050013380694</v>
      </c>
      <c r="M24" s="72">
        <f>IF(RES_hh_tesh_in!M24=0,0,RES_hh_tesh_in!M24/RES_summary!M$21)</f>
        <v>22.305793918819422</v>
      </c>
      <c r="N24" s="72">
        <f>IF(RES_hh_tesh_in!N24=0,0,RES_hh_tesh_in!N24/RES_summary!N$21)</f>
        <v>23.148096906484291</v>
      </c>
      <c r="O24" s="72">
        <f>IF(RES_hh_tesh_in!O24=0,0,RES_hh_tesh_in!O24/RES_summary!O$21)</f>
        <v>22.667222234417984</v>
      </c>
      <c r="P24" s="72">
        <f>IF(RES_hh_tesh_in!P24=0,0,RES_hh_tesh_in!P24/RES_summary!P$21)</f>
        <v>20.181280330028855</v>
      </c>
      <c r="Q24" s="72">
        <f>IF(RES_hh_tesh_in!Q24=0,0,RES_hh_tesh_in!Q24/RES_summary!Q$21)</f>
        <v>20.962577798532202</v>
      </c>
      <c r="R24" s="72">
        <f>IF(RES_hh_tesh_in!R24=0,0,RES_hh_tesh_in!R24/RES_summary!R$21)</f>
        <v>22.950204895868577</v>
      </c>
      <c r="S24" s="72">
        <f>IF(RES_hh_tesh_in!S24=0,0,RES_hh_tesh_in!S24/RES_summary!S$21)</f>
        <v>20.340643309355087</v>
      </c>
      <c r="T24" s="72">
        <f>IF(RES_hh_tesh_in!T24=0,0,RES_hh_tesh_in!T24/RES_summary!T$21)</f>
        <v>20.08855381070914</v>
      </c>
      <c r="U24" s="72">
        <f>IF(RES_hh_tesh_in!U24=0,0,RES_hh_tesh_in!U24/RES_summary!U$21)</f>
        <v>19.306850402472694</v>
      </c>
      <c r="V24" s="72">
        <f>IF(RES_hh_tesh_in!V24=0,0,RES_hh_tesh_in!V24/RES_summary!V$21)</f>
        <v>19.915162713866149</v>
      </c>
      <c r="W24" s="72">
        <f>IF(RES_hh_tesh_in!W24=0,0,RES_hh_tesh_in!W24/RES_summary!W$21)</f>
        <v>22.34944223496321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21.486375722391177</v>
      </c>
      <c r="D25" s="74">
        <f>IF(RES_hh_tesh_in!D25=0,0,RES_hh_tesh_in!D25/RES_summary!D$21)</f>
        <v>21.348588561910539</v>
      </c>
      <c r="E25" s="74">
        <f>IF(RES_hh_tesh_in!E25=0,0,RES_hh_tesh_in!E25/RES_summary!E$21)</f>
        <v>22.566390063667363</v>
      </c>
      <c r="F25" s="74">
        <f>IF(RES_hh_tesh_in!F25=0,0,RES_hh_tesh_in!F25/RES_summary!F$21)</f>
        <v>19.510573028029604</v>
      </c>
      <c r="G25" s="74">
        <f>IF(RES_hh_tesh_in!G25=0,0,RES_hh_tesh_in!G25/RES_summary!G$21)</f>
        <v>19.972729292159482</v>
      </c>
      <c r="H25" s="74">
        <f>IF(RES_hh_tesh_in!H25=0,0,RES_hh_tesh_in!H25/RES_summary!H$21)</f>
        <v>22.406498230444509</v>
      </c>
      <c r="I25" s="74">
        <f>IF(RES_hh_tesh_in!I25=0,0,RES_hh_tesh_in!I25/RES_summary!I$21)</f>
        <v>22.307216226072352</v>
      </c>
      <c r="J25" s="74">
        <f>IF(RES_hh_tesh_in!J25=0,0,RES_hh_tesh_in!J25/RES_summary!J$21)</f>
        <v>30.060481613581036</v>
      </c>
      <c r="K25" s="74">
        <f>IF(RES_hh_tesh_in!K25=0,0,RES_hh_tesh_in!K25/RES_summary!K$21)</f>
        <v>25.921482021787817</v>
      </c>
      <c r="L25" s="74">
        <f>IF(RES_hh_tesh_in!L25=0,0,RES_hh_tesh_in!L25/RES_summary!L$21)</f>
        <v>24.41955040703828</v>
      </c>
      <c r="M25" s="74">
        <f>IF(RES_hh_tesh_in!M25=0,0,RES_hh_tesh_in!M25/RES_summary!M$21)</f>
        <v>20.297804226521077</v>
      </c>
      <c r="N25" s="74">
        <f>IF(RES_hh_tesh_in!N25=0,0,RES_hh_tesh_in!N25/RES_summary!N$21)</f>
        <v>20.867264937735246</v>
      </c>
      <c r="O25" s="74">
        <f>IF(RES_hh_tesh_in!O25=0,0,RES_hh_tesh_in!O25/RES_summary!O$21)</f>
        <v>23.000280380109917</v>
      </c>
      <c r="P25" s="74">
        <f>IF(RES_hh_tesh_in!P25=0,0,RES_hh_tesh_in!P25/RES_summary!P$21)</f>
        <v>19.716949044432344</v>
      </c>
      <c r="Q25" s="74">
        <f>IF(RES_hh_tesh_in!Q25=0,0,RES_hh_tesh_in!Q25/RES_summary!Q$21)</f>
        <v>23.842088894052914</v>
      </c>
      <c r="R25" s="74">
        <f>IF(RES_hh_tesh_in!R25=0,0,RES_hh_tesh_in!R25/RES_summary!R$21)</f>
        <v>25.94679611056095</v>
      </c>
      <c r="S25" s="74">
        <f>IF(RES_hh_tesh_in!S25=0,0,RES_hh_tesh_in!S25/RES_summary!S$21)</f>
        <v>18.862672562081407</v>
      </c>
      <c r="T25" s="74">
        <f>IF(RES_hh_tesh_in!T25=0,0,RES_hh_tesh_in!T25/RES_summary!T$21)</f>
        <v>19.888809570209137</v>
      </c>
      <c r="U25" s="74">
        <f>IF(RES_hh_tesh_in!U25=0,0,RES_hh_tesh_in!U25/RES_summary!U$21)</f>
        <v>18.612629944013335</v>
      </c>
      <c r="V25" s="74">
        <f>IF(RES_hh_tesh_in!V25=0,0,RES_hh_tesh_in!V25/RES_summary!V$21)</f>
        <v>21.528524499071221</v>
      </c>
      <c r="W25" s="74">
        <f>IF(RES_hh_tesh_in!W25=0,0,RES_hh_tesh_in!W25/RES_summary!W$21)</f>
        <v>21.627202366325719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7.1291923158713875</v>
      </c>
      <c r="D27" s="69">
        <f>IF(RES_hh_tesh_in!D27=0,0,RES_hh_tesh_in!D27/RES_summary!D$21)</f>
        <v>7.5120844069838313</v>
      </c>
      <c r="E27" s="69">
        <f>IF(RES_hh_tesh_in!E27=0,0,RES_hh_tesh_in!E27/RES_summary!E$21)</f>
        <v>7.9041119148538614</v>
      </c>
      <c r="F27" s="69">
        <f>IF(RES_hh_tesh_in!F27=0,0,RES_hh_tesh_in!F27/RES_summary!F$21)</f>
        <v>8.170448598312694</v>
      </c>
      <c r="G27" s="69">
        <f>IF(RES_hh_tesh_in!G27=0,0,RES_hh_tesh_in!G27/RES_summary!G$21)</f>
        <v>8.0371623559311463</v>
      </c>
      <c r="H27" s="69">
        <f>IF(RES_hh_tesh_in!H27=0,0,RES_hh_tesh_in!H27/RES_summary!H$21)</f>
        <v>8.3670688595838723</v>
      </c>
      <c r="I27" s="69">
        <f>IF(RES_hh_tesh_in!I27=0,0,RES_hh_tesh_in!I27/RES_summary!I$21)</f>
        <v>7.7235894684924391</v>
      </c>
      <c r="J27" s="69">
        <f>IF(RES_hh_tesh_in!J27=0,0,RES_hh_tesh_in!J27/RES_summary!J$21)</f>
        <v>8.2636014790167867</v>
      </c>
      <c r="K27" s="69">
        <f>IF(RES_hh_tesh_in!K27=0,0,RES_hh_tesh_in!K27/RES_summary!K$21)</f>
        <v>7.9046666956889888</v>
      </c>
      <c r="L27" s="69">
        <f>IF(RES_hh_tesh_in!L27=0,0,RES_hh_tesh_in!L27/RES_summary!L$21)</f>
        <v>7.624399083217936</v>
      </c>
      <c r="M27" s="69">
        <f>IF(RES_hh_tesh_in!M27=0,0,RES_hh_tesh_in!M27/RES_summary!M$21)</f>
        <v>7.4042560622537579</v>
      </c>
      <c r="N27" s="69">
        <f>IF(RES_hh_tesh_in!N27=0,0,RES_hh_tesh_in!N27/RES_summary!N$21)</f>
        <v>7.5271130375785775</v>
      </c>
      <c r="O27" s="69">
        <f>IF(RES_hh_tesh_in!O27=0,0,RES_hh_tesh_in!O27/RES_summary!O$21)</f>
        <v>7.1700729898758535</v>
      </c>
      <c r="P27" s="69">
        <f>IF(RES_hh_tesh_in!P27=0,0,RES_hh_tesh_in!P27/RES_summary!P$21)</f>
        <v>6.906230665463382</v>
      </c>
      <c r="Q27" s="69">
        <f>IF(RES_hh_tesh_in!Q27=0,0,RES_hh_tesh_in!Q27/RES_summary!Q$21)</f>
        <v>6.3552457006037271</v>
      </c>
      <c r="R27" s="69">
        <f>IF(RES_hh_tesh_in!R27=0,0,RES_hh_tesh_in!R27/RES_summary!R$21)</f>
        <v>6.3218069129246928</v>
      </c>
      <c r="S27" s="69">
        <f>IF(RES_hh_tesh_in!S27=0,0,RES_hh_tesh_in!S27/RES_summary!S$21)</f>
        <v>5.8571837587326012</v>
      </c>
      <c r="T27" s="69">
        <f>IF(RES_hh_tesh_in!T27=0,0,RES_hh_tesh_in!T27/RES_summary!T$21)</f>
        <v>5.8833614773642342</v>
      </c>
      <c r="U27" s="69">
        <f>IF(RES_hh_tesh_in!U27=0,0,RES_hh_tesh_in!U27/RES_summary!U$21)</f>
        <v>5.2868270727102153</v>
      </c>
      <c r="V27" s="69">
        <f>IF(RES_hh_tesh_in!V27=0,0,RES_hh_tesh_in!V27/RES_summary!V$21)</f>
        <v>5.5923209437755528</v>
      </c>
      <c r="W27" s="69">
        <f>IF(RES_hh_tesh_in!W27=0,0,RES_hh_tesh_in!W27/RES_summary!W$21)</f>
        <v>5.6855445272840601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7.6805025654685757</v>
      </c>
      <c r="K28" s="72">
        <f>IF(RES_hh_tesh_in!K28=0,0,RES_hh_tesh_in!K28/RES_summary!K$21)</f>
        <v>7.8397938152645921</v>
      </c>
      <c r="L28" s="72">
        <f>IF(RES_hh_tesh_in!L28=0,0,RES_hh_tesh_in!L28/RES_summary!L$21)</f>
        <v>12.491499810766239</v>
      </c>
      <c r="M28" s="72">
        <f>IF(RES_hh_tesh_in!M28=0,0,RES_hh_tesh_in!M28/RES_summary!M$21)</f>
        <v>11.223445144652297</v>
      </c>
      <c r="N28" s="72">
        <f>IF(RES_hh_tesh_in!N28=0,0,RES_hh_tesh_in!N28/RES_summary!N$21)</f>
        <v>7.3059607004127924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7.1799042916109324</v>
      </c>
      <c r="D29" s="72">
        <f>IF(RES_hh_tesh_in!D29=0,0,RES_hh_tesh_in!D29/RES_summary!D$21)</f>
        <v>7.4601621243867182</v>
      </c>
      <c r="E29" s="72">
        <f>IF(RES_hh_tesh_in!E29=0,0,RES_hh_tesh_in!E29/RES_summary!E$21)</f>
        <v>7.6259671097054778</v>
      </c>
      <c r="F29" s="72">
        <f>IF(RES_hh_tesh_in!F29=0,0,RES_hh_tesh_in!F29/RES_summary!F$21)</f>
        <v>8.0085103443292969</v>
      </c>
      <c r="G29" s="72">
        <f>IF(RES_hh_tesh_in!G29=0,0,RES_hh_tesh_in!G29/RES_summary!G$21)</f>
        <v>8.2943741226278185</v>
      </c>
      <c r="H29" s="72">
        <f>IF(RES_hh_tesh_in!H29=0,0,RES_hh_tesh_in!H29/RES_summary!H$21)</f>
        <v>8.5686434958233235</v>
      </c>
      <c r="I29" s="72">
        <f>IF(RES_hh_tesh_in!I29=0,0,RES_hh_tesh_in!I29/RES_summary!I$21)</f>
        <v>7.7793732265484064</v>
      </c>
      <c r="J29" s="72">
        <f>IF(RES_hh_tesh_in!J29=0,0,RES_hh_tesh_in!J29/RES_summary!J$21)</f>
        <v>7.9196261425944243</v>
      </c>
      <c r="K29" s="72">
        <f>IF(RES_hh_tesh_in!K29=0,0,RES_hh_tesh_in!K29/RES_summary!K$21)</f>
        <v>7.2631391399552232</v>
      </c>
      <c r="L29" s="72">
        <f>IF(RES_hh_tesh_in!L29=0,0,RES_hh_tesh_in!L29/RES_summary!L$21)</f>
        <v>7.2022444046407852</v>
      </c>
      <c r="M29" s="72">
        <f>IF(RES_hh_tesh_in!M29=0,0,RES_hh_tesh_in!M29/RES_summary!M$21)</f>
        <v>7.3798494552368128</v>
      </c>
      <c r="N29" s="72">
        <f>IF(RES_hh_tesh_in!N29=0,0,RES_hh_tesh_in!N29/RES_summary!N$21)</f>
        <v>7.3666305941898758</v>
      </c>
      <c r="O29" s="72">
        <f>IF(RES_hh_tesh_in!O29=0,0,RES_hh_tesh_in!O29/RES_summary!O$21)</f>
        <v>7.0874953433245214</v>
      </c>
      <c r="P29" s="72">
        <f>IF(RES_hh_tesh_in!P29=0,0,RES_hh_tesh_in!P29/RES_summary!P$21)</f>
        <v>7.5989974830656459</v>
      </c>
      <c r="Q29" s="72">
        <f>IF(RES_hh_tesh_in!Q29=0,0,RES_hh_tesh_in!Q29/RES_summary!Q$21)</f>
        <v>5.9974979259141978</v>
      </c>
      <c r="R29" s="72">
        <f>IF(RES_hh_tesh_in!R29=0,0,RES_hh_tesh_in!R29/RES_summary!R$21)</f>
        <v>6.1522216321896792</v>
      </c>
      <c r="S29" s="72">
        <f>IF(RES_hh_tesh_in!S29=0,0,RES_hh_tesh_in!S29/RES_summary!S$21)</f>
        <v>6.9314377226506023</v>
      </c>
      <c r="T29" s="72">
        <f>IF(RES_hh_tesh_in!T29=0,0,RES_hh_tesh_in!T29/RES_summary!T$21)</f>
        <v>5.8056039534480099</v>
      </c>
      <c r="U29" s="72">
        <f>IF(RES_hh_tesh_in!U29=0,0,RES_hh_tesh_in!U29/RES_summary!U$21)</f>
        <v>5.3819900132129623</v>
      </c>
      <c r="V29" s="72">
        <f>IF(RES_hh_tesh_in!V29=0,0,RES_hh_tesh_in!V29/RES_summary!V$21)</f>
        <v>5.5981804678466789</v>
      </c>
      <c r="W29" s="72">
        <f>IF(RES_hh_tesh_in!W29=0,0,RES_hh_tesh_in!W29/RES_summary!W$21)</f>
        <v>5.7210253972492868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7.0323870233031673</v>
      </c>
      <c r="D30" s="72">
        <f>IF(RES_hh_tesh_in!D30=0,0,RES_hh_tesh_in!D30/RES_summary!D$21)</f>
        <v>7.5803876893485738</v>
      </c>
      <c r="E30" s="72">
        <f>IF(RES_hh_tesh_in!E30=0,0,RES_hh_tesh_in!E30/RES_summary!E$21)</f>
        <v>7.7729130317339497</v>
      </c>
      <c r="F30" s="72">
        <f>IF(RES_hh_tesh_in!F30=0,0,RES_hh_tesh_in!F30/RES_summary!F$21)</f>
        <v>8.2306192552136199</v>
      </c>
      <c r="G30" s="72">
        <f>IF(RES_hh_tesh_in!G30=0,0,RES_hh_tesh_in!G30/RES_summary!G$21)</f>
        <v>8.0949881206649916</v>
      </c>
      <c r="H30" s="72">
        <f>IF(RES_hh_tesh_in!H30=0,0,RES_hh_tesh_in!H30/RES_summary!H$21)</f>
        <v>8.2320407054465985</v>
      </c>
      <c r="I30" s="72">
        <f>IF(RES_hh_tesh_in!I30=0,0,RES_hh_tesh_in!I30/RES_summary!I$21)</f>
        <v>8.0257621591755299</v>
      </c>
      <c r="J30" s="72">
        <f>IF(RES_hh_tesh_in!J30=0,0,RES_hh_tesh_in!J30/RES_summary!J$21)</f>
        <v>8.3370060837676725</v>
      </c>
      <c r="K30" s="72">
        <f>IF(RES_hh_tesh_in!K30=0,0,RES_hh_tesh_in!K30/RES_summary!K$21)</f>
        <v>6.9044664283690276</v>
      </c>
      <c r="L30" s="72">
        <f>IF(RES_hh_tesh_in!L30=0,0,RES_hh_tesh_in!L30/RES_summary!L$21)</f>
        <v>9.0386853669439411</v>
      </c>
      <c r="M30" s="72">
        <f>IF(RES_hh_tesh_in!M30=0,0,RES_hh_tesh_in!M30/RES_summary!M$21)</f>
        <v>7.477551557573789</v>
      </c>
      <c r="N30" s="72">
        <f>IF(RES_hh_tesh_in!N30=0,0,RES_hh_tesh_in!N30/RES_summary!N$21)</f>
        <v>7.2651486098471763</v>
      </c>
      <c r="O30" s="72">
        <f>IF(RES_hh_tesh_in!O30=0,0,RES_hh_tesh_in!O30/RES_summary!O$21)</f>
        <v>7.0317909457926442</v>
      </c>
      <c r="P30" s="72">
        <f>IF(RES_hh_tesh_in!P30=0,0,RES_hh_tesh_in!P30/RES_summary!P$21)</f>
        <v>6.8962804230588874</v>
      </c>
      <c r="Q30" s="72">
        <f>IF(RES_hh_tesh_in!Q30=0,0,RES_hh_tesh_in!Q30/RES_summary!Q$21)</f>
        <v>6.2698718822568615</v>
      </c>
      <c r="R30" s="72">
        <f>IF(RES_hh_tesh_in!R30=0,0,RES_hh_tesh_in!R30/RES_summary!R$21)</f>
        <v>6.3313075530788376</v>
      </c>
      <c r="S30" s="72">
        <f>IF(RES_hh_tesh_in!S30=0,0,RES_hh_tesh_in!S30/RES_summary!S$21)</f>
        <v>5.9619669988329358</v>
      </c>
      <c r="T30" s="72">
        <f>IF(RES_hh_tesh_in!T30=0,0,RES_hh_tesh_in!T30/RES_summary!T$21)</f>
        <v>5.9799843351396875</v>
      </c>
      <c r="U30" s="72">
        <f>IF(RES_hh_tesh_in!U30=0,0,RES_hh_tesh_in!U30/RES_summary!U$21)</f>
        <v>5.3212857560551861</v>
      </c>
      <c r="V30" s="72">
        <f>IF(RES_hh_tesh_in!V30=0,0,RES_hh_tesh_in!V30/RES_summary!V$21)</f>
        <v>5.6930308156738363</v>
      </c>
      <c r="W30" s="72">
        <f>IF(RES_hh_tesh_in!W30=0,0,RES_hh_tesh_in!W30/RES_summary!W$21)</f>
        <v>5.6238369513263828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7.1081107879425787</v>
      </c>
      <c r="D31" s="72">
        <f>IF(RES_hh_tesh_in!D31=0,0,RES_hh_tesh_in!D31/RES_summary!D$21)</f>
        <v>7.4406470258455748</v>
      </c>
      <c r="E31" s="72">
        <f>IF(RES_hh_tesh_in!E31=0,0,RES_hh_tesh_in!E31/RES_summary!E$21)</f>
        <v>7.9508350735452176</v>
      </c>
      <c r="F31" s="72">
        <f>IF(RES_hh_tesh_in!F31=0,0,RES_hh_tesh_in!F31/RES_summary!F$21)</f>
        <v>8.4703350543182676</v>
      </c>
      <c r="G31" s="72">
        <f>IF(RES_hh_tesh_in!G31=0,0,RES_hh_tesh_in!G31/RES_summary!G$21)</f>
        <v>7.9569948180166348</v>
      </c>
      <c r="H31" s="72">
        <f>IF(RES_hh_tesh_in!H31=0,0,RES_hh_tesh_in!H31/RES_summary!H$21)</f>
        <v>8.0845525586247557</v>
      </c>
      <c r="I31" s="72">
        <f>IF(RES_hh_tesh_in!I31=0,0,RES_hh_tesh_in!I31/RES_summary!I$21)</f>
        <v>8.0041868906961362</v>
      </c>
      <c r="J31" s="72">
        <f>IF(RES_hh_tesh_in!J31=0,0,RES_hh_tesh_in!J31/RES_summary!J$21)</f>
        <v>7.4312804445899419</v>
      </c>
      <c r="K31" s="72">
        <f>IF(RES_hh_tesh_in!K31=0,0,RES_hh_tesh_in!K31/RES_summary!K$21)</f>
        <v>8.2883145424066598</v>
      </c>
      <c r="L31" s="72">
        <f>IF(RES_hh_tesh_in!L31=0,0,RES_hh_tesh_in!L31/RES_summary!L$21)</f>
        <v>7.5398904136421105</v>
      </c>
      <c r="M31" s="72">
        <f>IF(RES_hh_tesh_in!M31=0,0,RES_hh_tesh_in!M31/RES_summary!M$21)</f>
        <v>7.5594110053982346</v>
      </c>
      <c r="N31" s="72">
        <f>IF(RES_hh_tesh_in!N31=0,0,RES_hh_tesh_in!N31/RES_summary!N$21)</f>
        <v>7.9606888613599942</v>
      </c>
      <c r="O31" s="72">
        <f>IF(RES_hh_tesh_in!O31=0,0,RES_hh_tesh_in!O31/RES_summary!O$21)</f>
        <v>7.0483281993122064</v>
      </c>
      <c r="P31" s="72">
        <f>IF(RES_hh_tesh_in!P31=0,0,RES_hh_tesh_in!P31/RES_summary!P$21)</f>
        <v>7.0344233677718773</v>
      </c>
      <c r="Q31" s="72">
        <f>IF(RES_hh_tesh_in!Q31=0,0,RES_hh_tesh_in!Q31/RES_summary!Q$21)</f>
        <v>5.9174809776140167</v>
      </c>
      <c r="R31" s="72">
        <f>IF(RES_hh_tesh_in!R31=0,0,RES_hh_tesh_in!R31/RES_summary!R$21)</f>
        <v>5.7776891076276611</v>
      </c>
      <c r="S31" s="72">
        <f>IF(RES_hh_tesh_in!S31=0,0,RES_hh_tesh_in!S31/RES_summary!S$21)</f>
        <v>6.0440732778622825</v>
      </c>
      <c r="T31" s="72">
        <f>IF(RES_hh_tesh_in!T31=0,0,RES_hh_tesh_in!T31/RES_summary!T$21)</f>
        <v>6.2103634613204672</v>
      </c>
      <c r="U31" s="72">
        <f>IF(RES_hh_tesh_in!U31=0,0,RES_hh_tesh_in!U31/RES_summary!U$21)</f>
        <v>5.9448922814878884</v>
      </c>
      <c r="V31" s="72">
        <f>IF(RES_hh_tesh_in!V31=0,0,RES_hh_tesh_in!V31/RES_summary!V$21)</f>
        <v>5.4674023574425457</v>
      </c>
      <c r="W31" s="72">
        <f>IF(RES_hh_tesh_in!W31=0,0,RES_hh_tesh_in!W31/RES_summary!W$21)</f>
        <v>5.6667163730121182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7.1329959178275084</v>
      </c>
      <c r="D32" s="77">
        <f>IF(RES_hh_tesh_in!D32=0,0,RES_hh_tesh_in!D32/RES_summary!D$21)</f>
        <v>7.7413239826559224</v>
      </c>
      <c r="E32" s="77">
        <f>IF(RES_hh_tesh_in!E32=0,0,RES_hh_tesh_in!E32/RES_summary!E$21)</f>
        <v>8.2771642964015335</v>
      </c>
      <c r="F32" s="77">
        <f>IF(RES_hh_tesh_in!F32=0,0,RES_hh_tesh_in!F32/RES_summary!F$21)</f>
        <v>7.6592490789298626</v>
      </c>
      <c r="G32" s="77">
        <f>IF(RES_hh_tesh_in!G32=0,0,RES_hh_tesh_in!G32/RES_summary!G$21)</f>
        <v>7.6273276122748728</v>
      </c>
      <c r="H32" s="77">
        <f>IF(RES_hh_tesh_in!H32=0,0,RES_hh_tesh_in!H32/RES_summary!H$21)</f>
        <v>8.3337665140946324</v>
      </c>
      <c r="I32" s="77">
        <f>IF(RES_hh_tesh_in!I32=0,0,RES_hh_tesh_in!I32/RES_summary!I$21)</f>
        <v>7.4230136106534736</v>
      </c>
      <c r="J32" s="77">
        <f>IF(RES_hh_tesh_in!J32=0,0,RES_hh_tesh_in!J32/RES_summary!J$21)</f>
        <v>9.3911967484053918</v>
      </c>
      <c r="K32" s="77">
        <f>IF(RES_hh_tesh_in!K32=0,0,RES_hh_tesh_in!K32/RES_summary!K$21)</f>
        <v>8.2779584290833714</v>
      </c>
      <c r="L32" s="77">
        <f>IF(RES_hh_tesh_in!L32=0,0,RES_hh_tesh_in!L32/RES_summary!L$21)</f>
        <v>9.7158812150784541</v>
      </c>
      <c r="M32" s="77">
        <f>IF(RES_hh_tesh_in!M32=0,0,RES_hh_tesh_in!M32/RES_summary!M$21)</f>
        <v>7.1840304557013521</v>
      </c>
      <c r="N32" s="77">
        <f>IF(RES_hh_tesh_in!N32=0,0,RES_hh_tesh_in!N32/RES_summary!N$21)</f>
        <v>7.1139272937155598</v>
      </c>
      <c r="O32" s="77">
        <f>IF(RES_hh_tesh_in!O32=0,0,RES_hh_tesh_in!O32/RES_summary!O$21)</f>
        <v>7.3940216797583318</v>
      </c>
      <c r="P32" s="77">
        <f>IF(RES_hh_tesh_in!P32=0,0,RES_hh_tesh_in!P32/RES_summary!P$21)</f>
        <v>6.2319768771077433</v>
      </c>
      <c r="Q32" s="77">
        <f>IF(RES_hh_tesh_in!Q32=0,0,RES_hh_tesh_in!Q32/RES_summary!Q$21)</f>
        <v>6.973446950756645</v>
      </c>
      <c r="R32" s="77">
        <f>IF(RES_hh_tesh_in!R32=0,0,RES_hh_tesh_in!R32/RES_summary!R$21)</f>
        <v>7.3334891564757703</v>
      </c>
      <c r="S32" s="77">
        <f>IF(RES_hh_tesh_in!S32=0,0,RES_hh_tesh_in!S32/RES_summary!S$21)</f>
        <v>4.9450714666008668</v>
      </c>
      <c r="T32" s="77">
        <f>IF(RES_hh_tesh_in!T32=0,0,RES_hh_tesh_in!T32/RES_summary!T$21)</f>
        <v>5.1818550006457107</v>
      </c>
      <c r="U32" s="77">
        <f>IF(RES_hh_tesh_in!U32=0,0,RES_hh_tesh_in!U32/RES_summary!U$21)</f>
        <v>4.7295958355207244</v>
      </c>
      <c r="V32" s="77">
        <f>IF(RES_hh_tesh_in!V32=0,0,RES_hh_tesh_in!V32/RES_summary!V$21)</f>
        <v>5.7676105324099529</v>
      </c>
      <c r="W32" s="77">
        <f>IF(RES_hh_tesh_in!W32=0,0,RES_hh_tesh_in!W32/RES_summary!W$21)</f>
        <v>5.6873649987357808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6.6763749166781254</v>
      </c>
      <c r="D3" s="65">
        <f>IF(RES_hh_emih_in!D3=0,0,RES_hh_emih_in!D3/RES_summary!D$21)</f>
        <v>7.6726984305825496</v>
      </c>
      <c r="E3" s="65">
        <f>IF(RES_hh_emih_in!E3=0,0,RES_hh_emih_in!E3/RES_summary!E$21)</f>
        <v>6.9184555792138491</v>
      </c>
      <c r="F3" s="65">
        <f>IF(RES_hh_emih_in!F3=0,0,RES_hh_emih_in!F3/RES_summary!F$21)</f>
        <v>8.072892128046897</v>
      </c>
      <c r="G3" s="65">
        <f>IF(RES_hh_emih_in!G3=0,0,RES_hh_emih_in!G3/RES_summary!G$21)</f>
        <v>8.5193103896589584</v>
      </c>
      <c r="H3" s="65">
        <f>IF(RES_hh_emih_in!H3=0,0,RES_hh_emih_in!H3/RES_summary!H$21)</f>
        <v>9.5460169826956083</v>
      </c>
      <c r="I3" s="65">
        <f>IF(RES_hh_emih_in!I3=0,0,RES_hh_emih_in!I3/RES_summary!I$21)</f>
        <v>7.5185691944145319</v>
      </c>
      <c r="J3" s="65">
        <f>IF(RES_hh_emih_in!J3=0,0,RES_hh_emih_in!J3/RES_summary!J$21)</f>
        <v>7.0029760827483827</v>
      </c>
      <c r="K3" s="65">
        <f>IF(RES_hh_emih_in!K3=0,0,RES_hh_emih_in!K3/RES_summary!K$21)</f>
        <v>8.8236401111728604</v>
      </c>
      <c r="L3" s="65">
        <f>IF(RES_hh_emih_in!L3=0,0,RES_hh_emih_in!L3/RES_summary!L$21)</f>
        <v>10.965961303643441</v>
      </c>
      <c r="M3" s="65">
        <f>IF(RES_hh_emih_in!M3=0,0,RES_hh_emih_in!M3/RES_summary!M$21)</f>
        <v>6.2252857576959091</v>
      </c>
      <c r="N3" s="65">
        <f>IF(RES_hh_emih_in!N3=0,0,RES_hh_emih_in!N3/RES_summary!N$21)</f>
        <v>4.6428647359186561</v>
      </c>
      <c r="O3" s="65">
        <f>IF(RES_hh_emih_in!O3=0,0,RES_hh_emih_in!O3/RES_summary!O$21)</f>
        <v>4.392472534431719</v>
      </c>
      <c r="P3" s="65">
        <f>IF(RES_hh_emih_in!P3=0,0,RES_hh_emih_in!P3/RES_summary!P$21)</f>
        <v>7.1359520050045697</v>
      </c>
      <c r="Q3" s="65">
        <f>IF(RES_hh_emih_in!Q3=0,0,RES_hh_emih_in!Q3/RES_summary!Q$21)</f>
        <v>9.8295456759904933</v>
      </c>
      <c r="R3" s="65">
        <f>IF(RES_hh_emih_in!R3=0,0,RES_hh_emih_in!R3/RES_summary!R$21)</f>
        <v>6.5479519198504699</v>
      </c>
      <c r="S3" s="65">
        <f>IF(RES_hh_emih_in!S3=0,0,RES_hh_emih_in!S3/RES_summary!S$21)</f>
        <v>4.5763859779046694</v>
      </c>
      <c r="T3" s="65">
        <f>IF(RES_hh_emih_in!T3=0,0,RES_hh_emih_in!T3/RES_summary!T$21)</f>
        <v>5.0933535216875754</v>
      </c>
      <c r="U3" s="65">
        <f>IF(RES_hh_emih_in!U3=0,0,RES_hh_emih_in!U3/RES_summary!U$21)</f>
        <v>3.769567808779497</v>
      </c>
      <c r="V3" s="65">
        <f>IF(RES_hh_emih_in!V3=0,0,RES_hh_emih_in!V3/RES_summary!V$21)</f>
        <v>4.9104673173433691</v>
      </c>
      <c r="W3" s="65">
        <f>IF(RES_hh_emih_in!W3=0,0,RES_hh_emih_in!W3/RES_summary!W$21)</f>
        <v>3.0067011921260973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4.8280016494469287</v>
      </c>
      <c r="D4" s="69">
        <f>IF(RES_hh_emih_in!D4=0,0,RES_hh_emih_in!D4/RES_summary!D$21)</f>
        <v>5.8185249389130789</v>
      </c>
      <c r="E4" s="69">
        <f>IF(RES_hh_emih_in!E4=0,0,RES_hh_emih_in!E4/RES_summary!E$21)</f>
        <v>5.0783078235128487</v>
      </c>
      <c r="F4" s="69">
        <f>IF(RES_hh_emih_in!F4=0,0,RES_hh_emih_in!F4/RES_summary!F$21)</f>
        <v>5.8260032423306907</v>
      </c>
      <c r="G4" s="69">
        <f>IF(RES_hh_emih_in!G4=0,0,RES_hh_emih_in!G4/RES_summary!G$21)</f>
        <v>6.030675149434245</v>
      </c>
      <c r="H4" s="69">
        <f>IF(RES_hh_emih_in!H4=0,0,RES_hh_emih_in!H4/RES_summary!H$21)</f>
        <v>6.8172988769904848</v>
      </c>
      <c r="I4" s="69">
        <f>IF(RES_hh_emih_in!I4=0,0,RES_hh_emih_in!I4/RES_summary!I$21)</f>
        <v>5.7279810505916222</v>
      </c>
      <c r="J4" s="69">
        <f>IF(RES_hh_emih_in!J4=0,0,RES_hh_emih_in!J4/RES_summary!J$21)</f>
        <v>5.503238742433239</v>
      </c>
      <c r="K4" s="69">
        <f>IF(RES_hh_emih_in!K4=0,0,RES_hh_emih_in!K4/RES_summary!K$21)</f>
        <v>6.6597605347908848</v>
      </c>
      <c r="L4" s="69">
        <f>IF(RES_hh_emih_in!L4=0,0,RES_hh_emih_in!L4/RES_summary!L$21)</f>
        <v>7.9140140030506387</v>
      </c>
      <c r="M4" s="69">
        <f>IF(RES_hh_emih_in!M4=0,0,RES_hh_emih_in!M4/RES_summary!M$21)</f>
        <v>4.3622013773528705</v>
      </c>
      <c r="N4" s="69">
        <f>IF(RES_hh_emih_in!N4=0,0,RES_hh_emih_in!N4/RES_summary!N$21)</f>
        <v>2.9297570623800717</v>
      </c>
      <c r="O4" s="69">
        <f>IF(RES_hh_emih_in!O4=0,0,RES_hh_emih_in!O4/RES_summary!O$21)</f>
        <v>2.532453167188482</v>
      </c>
      <c r="P4" s="69">
        <f>IF(RES_hh_emih_in!P4=0,0,RES_hh_emih_in!P4/RES_summary!P$21)</f>
        <v>4.831885138186558</v>
      </c>
      <c r="Q4" s="69">
        <f>IF(RES_hh_emih_in!Q4=0,0,RES_hh_emih_in!Q4/RES_summary!Q$21)</f>
        <v>7.2823713297146302</v>
      </c>
      <c r="R4" s="69">
        <f>IF(RES_hh_emih_in!R4=0,0,RES_hh_emih_in!R4/RES_summary!R$21)</f>
        <v>4.6544353327983741</v>
      </c>
      <c r="S4" s="69">
        <f>IF(RES_hh_emih_in!S4=0,0,RES_hh_emih_in!S4/RES_summary!S$21)</f>
        <v>3.001316793483316</v>
      </c>
      <c r="T4" s="69">
        <f>IF(RES_hh_emih_in!T4=0,0,RES_hh_emih_in!T4/RES_summary!T$21)</f>
        <v>3.3300965881768909</v>
      </c>
      <c r="U4" s="69">
        <f>IF(RES_hh_emih_in!U4=0,0,RES_hh_emih_in!U4/RES_summary!U$21)</f>
        <v>2.4862836489978499</v>
      </c>
      <c r="V4" s="69">
        <f>IF(RES_hh_emih_in!V4=0,0,RES_hh_emih_in!V4/RES_summary!V$21)</f>
        <v>3.1696030806399658</v>
      </c>
      <c r="W4" s="69">
        <f>IF(RES_hh_emih_in!W4=0,0,RES_hh_emih_in!W4/RES_summary!W$21)</f>
        <v>1.6874580400889547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99.020671562159549</v>
      </c>
      <c r="D5" s="72">
        <f>IF(RES_hh_emih_in!D5=0,0,RES_hh_emih_in!D5/RES_summary!D$21)</f>
        <v>62.831094518577565</v>
      </c>
      <c r="E5" s="72">
        <f>IF(RES_hh_emih_in!E5=0,0,RES_hh_emih_in!E5/RES_summary!E$21)</f>
        <v>61.375233281187896</v>
      </c>
      <c r="F5" s="72">
        <f>IF(RES_hh_emih_in!F5=0,0,RES_hh_emih_in!F5/RES_summary!F$21)</f>
        <v>61.169985134022511</v>
      </c>
      <c r="G5" s="72">
        <f>IF(RES_hh_emih_in!G5=0,0,RES_hh_emih_in!G5/RES_summary!G$21)</f>
        <v>72.768084604133449</v>
      </c>
      <c r="H5" s="72">
        <f>IF(RES_hh_emih_in!H5=0,0,RES_hh_emih_in!H5/RES_summary!H$21)</f>
        <v>62.667585081136245</v>
      </c>
      <c r="I5" s="72">
        <f>IF(RES_hh_emih_in!I5=0,0,RES_hh_emih_in!I5/RES_summary!I$21)</f>
        <v>62.009616112158092</v>
      </c>
      <c r="J5" s="72">
        <f>IF(RES_hh_emih_in!J5=0,0,RES_hh_emih_in!J5/RES_summary!J$21)</f>
        <v>59.168732756150291</v>
      </c>
      <c r="K5" s="72">
        <f>IF(RES_hh_emih_in!K5=0,0,RES_hh_emih_in!K5/RES_summary!K$21)</f>
        <v>58.439326421217856</v>
      </c>
      <c r="L5" s="72">
        <f>IF(RES_hh_emih_in!L5=0,0,RES_hh_emih_in!L5/RES_summary!L$21)</f>
        <v>76.039962501766212</v>
      </c>
      <c r="M5" s="72">
        <f>IF(RES_hh_emih_in!M5=0,0,RES_hh_emih_in!M5/RES_summary!M$21)</f>
        <v>70.690259826297535</v>
      </c>
      <c r="N5" s="72">
        <f>IF(RES_hh_emih_in!N5=0,0,RES_hh_emih_in!N5/RES_summary!N$21)</f>
        <v>42.584792337197072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40.654321106106721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31.00706038919002</v>
      </c>
      <c r="V5" s="72">
        <f>IF(RES_hh_emih_in!V5=0,0,RES_hh_emih_in!V5/RES_summary!V$21)</f>
        <v>16.102077614279299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51.517058598804262</v>
      </c>
      <c r="D6" s="72">
        <f>IF(RES_hh_emih_in!D6=0,0,RES_hh_emih_in!D6/RES_summary!D$21)</f>
        <v>45.725159608720304</v>
      </c>
      <c r="E6" s="72">
        <f>IF(RES_hh_emih_in!E6=0,0,RES_hh_emih_in!E6/RES_summary!E$21)</f>
        <v>47.789042198702759</v>
      </c>
      <c r="F6" s="72">
        <f>IF(RES_hh_emih_in!F6=0,0,RES_hh_emih_in!F6/RES_summary!F$21)</f>
        <v>46.420203423297146</v>
      </c>
      <c r="G6" s="72">
        <f>IF(RES_hh_emih_in!G6=0,0,RES_hh_emih_in!G6/RES_summary!G$21)</f>
        <v>50.813771314036529</v>
      </c>
      <c r="H6" s="72">
        <f>IF(RES_hh_emih_in!H6=0,0,RES_hh_emih_in!H6/RES_summary!H$21)</f>
        <v>51.827227942911406</v>
      </c>
      <c r="I6" s="72">
        <f>IF(RES_hh_emih_in!I6=0,0,RES_hh_emih_in!I6/RES_summary!I$21)</f>
        <v>44.689594999323852</v>
      </c>
      <c r="J6" s="72">
        <f>IF(RES_hh_emih_in!J6=0,0,RES_hh_emih_in!J6/RES_summary!J$21)</f>
        <v>45.784804959581443</v>
      </c>
      <c r="K6" s="72">
        <f>IF(RES_hh_emih_in!K6=0,0,RES_hh_emih_in!K6/RES_summary!K$21)</f>
        <v>0</v>
      </c>
      <c r="L6" s="72">
        <f>IF(RES_hh_emih_in!L6=0,0,RES_hh_emih_in!L6/RES_summary!L$21)</f>
        <v>37.18071009016959</v>
      </c>
      <c r="M6" s="72">
        <f>IF(RES_hh_emih_in!M6=0,0,RES_hh_emih_in!M6/RES_summary!M$21)</f>
        <v>36.845707035965532</v>
      </c>
      <c r="N6" s="72">
        <f>IF(RES_hh_emih_in!N6=0,0,RES_hh_emih_in!N6/RES_summary!N$21)</f>
        <v>35.20611516078197</v>
      </c>
      <c r="O6" s="72">
        <f>IF(RES_hh_emih_in!O6=0,0,RES_hh_emih_in!O6/RES_summary!O$21)</f>
        <v>33.247785130175821</v>
      </c>
      <c r="P6" s="72">
        <f>IF(RES_hh_emih_in!P6=0,0,RES_hh_emih_in!P6/RES_summary!P$21)</f>
        <v>33.829317022958591</v>
      </c>
      <c r="Q6" s="72">
        <f>IF(RES_hh_emih_in!Q6=0,0,RES_hh_emih_in!Q6/RES_summary!Q$21)</f>
        <v>24.54718838242314</v>
      </c>
      <c r="R6" s="72">
        <f>IF(RES_hh_emih_in!R6=0,0,RES_hh_emih_in!R6/RES_summary!R$21)</f>
        <v>23.680761139913347</v>
      </c>
      <c r="S6" s="72">
        <f>IF(RES_hh_emih_in!S6=0,0,RES_hh_emih_in!S6/RES_summary!S$21)</f>
        <v>24.572965451858973</v>
      </c>
      <c r="T6" s="72">
        <f>IF(RES_hh_emih_in!T6=0,0,RES_hh_emih_in!T6/RES_summary!T$21)</f>
        <v>21.274761494355527</v>
      </c>
      <c r="U6" s="72">
        <f>IF(RES_hh_emih_in!U6=0,0,RES_hh_emih_in!U6/RES_summary!U$21)</f>
        <v>18.902737379094326</v>
      </c>
      <c r="V6" s="72">
        <f>IF(RES_hh_emih_in!V6=0,0,RES_hh_emih_in!V6/RES_summary!V$21)</f>
        <v>18.356433204785361</v>
      </c>
      <c r="W6" s="72">
        <f>IF(RES_hh_emih_in!W6=0,0,RES_hh_emih_in!W6/RES_summary!W$21)</f>
        <v>15.921039283268575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66.403527693572215</v>
      </c>
      <c r="D7" s="72">
        <f>IF(RES_hh_emih_in!D7=0,0,RES_hh_emih_in!D7/RES_summary!D$21)</f>
        <v>67.031948296872045</v>
      </c>
      <c r="E7" s="72">
        <f>IF(RES_hh_emih_in!E7=0,0,RES_hh_emih_in!E7/RES_summary!E$21)</f>
        <v>58.013425739413826</v>
      </c>
      <c r="F7" s="72">
        <f>IF(RES_hh_emih_in!F7=0,0,RES_hh_emih_in!F7/RES_summary!F$21)</f>
        <v>54.244282864544289</v>
      </c>
      <c r="G7" s="72">
        <f>IF(RES_hh_emih_in!G7=0,0,RES_hh_emih_in!G7/RES_summary!G$21)</f>
        <v>62.464827707271816</v>
      </c>
      <c r="H7" s="72">
        <f>IF(RES_hh_emih_in!H7=0,0,RES_hh_emih_in!H7/RES_summary!H$21)</f>
        <v>61.670524179986032</v>
      </c>
      <c r="I7" s="72">
        <f>IF(RES_hh_emih_in!I7=0,0,RES_hh_emih_in!I7/RES_summary!I$21)</f>
        <v>48.581724516499129</v>
      </c>
      <c r="J7" s="72">
        <f>IF(RES_hh_emih_in!J7=0,0,RES_hh_emih_in!J7/RES_summary!J$21)</f>
        <v>33.894390208680171</v>
      </c>
      <c r="K7" s="72">
        <f>IF(RES_hh_emih_in!K7=0,0,RES_hh_emih_in!K7/RES_summary!K$21)</f>
        <v>64.07391011097522</v>
      </c>
      <c r="L7" s="72">
        <f>IF(RES_hh_emih_in!L7=0,0,RES_hh_emih_in!L7/RES_summary!L$21)</f>
        <v>57.101273402466887</v>
      </c>
      <c r="M7" s="72">
        <f>IF(RES_hh_emih_in!M7=0,0,RES_hh_emih_in!M7/RES_summary!M$21)</f>
        <v>48.761157493689716</v>
      </c>
      <c r="N7" s="72">
        <f>IF(RES_hh_emih_in!N7=0,0,RES_hh_emih_in!N7/RES_summary!N$21)</f>
        <v>44.886606563746817</v>
      </c>
      <c r="O7" s="72">
        <f>IF(RES_hh_emih_in!O7=0,0,RES_hh_emih_in!O7/RES_summary!O$21)</f>
        <v>39.980738194292798</v>
      </c>
      <c r="P7" s="72">
        <f>IF(RES_hh_emih_in!P7=0,0,RES_hh_emih_in!P7/RES_summary!P$21)</f>
        <v>35.734586597438899</v>
      </c>
      <c r="Q7" s="72">
        <f>IF(RES_hh_emih_in!Q7=0,0,RES_hh_emih_in!Q7/RES_summary!Q$21)</f>
        <v>30.295696413127953</v>
      </c>
      <c r="R7" s="72">
        <f>IF(RES_hh_emih_in!R7=0,0,RES_hh_emih_in!R7/RES_summary!R$21)</f>
        <v>29.147214476401707</v>
      </c>
      <c r="S7" s="72">
        <f>IF(RES_hh_emih_in!S7=0,0,RES_hh_emih_in!S7/RES_summary!S$21)</f>
        <v>29.071098975603253</v>
      </c>
      <c r="T7" s="72">
        <f>IF(RES_hh_emih_in!T7=0,0,RES_hh_emih_in!T7/RES_summary!T$21)</f>
        <v>28.318214021965261</v>
      </c>
      <c r="U7" s="72">
        <f>IF(RES_hh_emih_in!U7=0,0,RES_hh_emih_in!U7/RES_summary!U$21)</f>
        <v>25.693140342608398</v>
      </c>
      <c r="V7" s="72">
        <f>IF(RES_hh_emih_in!V7=0,0,RES_hh_emih_in!V7/RES_summary!V$21)</f>
        <v>23.141023907041895</v>
      </c>
      <c r="W7" s="72">
        <f>IF(RES_hh_emih_in!W7=0,0,RES_hh_emih_in!W7/RES_summary!W$21)</f>
        <v>18.951567303173501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42.811137567597953</v>
      </c>
      <c r="D8" s="72">
        <f>IF(RES_hh_emih_in!D8=0,0,RES_hh_emih_in!D8/RES_summary!D$21)</f>
        <v>41.894035099535117</v>
      </c>
      <c r="E8" s="72">
        <f>IF(RES_hh_emih_in!E8=0,0,RES_hh_emih_in!E8/RES_summary!E$21)</f>
        <v>42.517699142646116</v>
      </c>
      <c r="F8" s="72">
        <f>IF(RES_hh_emih_in!F8=0,0,RES_hh_emih_in!F8/RES_summary!F$21)</f>
        <v>41.546374605930538</v>
      </c>
      <c r="G8" s="72">
        <f>IF(RES_hh_emih_in!G8=0,0,RES_hh_emih_in!G8/RES_summary!G$21)</f>
        <v>40.583899511463677</v>
      </c>
      <c r="H8" s="72">
        <f>IF(RES_hh_emih_in!H8=0,0,RES_hh_emih_in!H8/RES_summary!H$21)</f>
        <v>38.825184828008709</v>
      </c>
      <c r="I8" s="72">
        <f>IF(RES_hh_emih_in!I8=0,0,RES_hh_emih_in!I8/RES_summary!I$21)</f>
        <v>38.961380771120069</v>
      </c>
      <c r="J8" s="72">
        <f>IF(RES_hh_emih_in!J8=0,0,RES_hh_emih_in!J8/RES_summary!J$21)</f>
        <v>36.890077940135292</v>
      </c>
      <c r="K8" s="72">
        <f>IF(RES_hh_emih_in!K8=0,0,RES_hh_emih_in!K8/RES_summary!K$21)</f>
        <v>32.709345742954859</v>
      </c>
      <c r="L8" s="72">
        <f>IF(RES_hh_emih_in!L8=0,0,RES_hh_emih_in!L8/RES_summary!L$21)</f>
        <v>37.323075508142708</v>
      </c>
      <c r="M8" s="72">
        <f>IF(RES_hh_emih_in!M8=0,0,RES_hh_emih_in!M8/RES_summary!M$21)</f>
        <v>30.543351751915274</v>
      </c>
      <c r="N8" s="72">
        <f>IF(RES_hh_emih_in!N8=0,0,RES_hh_emih_in!N8/RES_summary!N$21)</f>
        <v>29.384836136830945</v>
      </c>
      <c r="O8" s="72">
        <f>IF(RES_hh_emih_in!O8=0,0,RES_hh_emih_in!O8/RES_summary!O$21)</f>
        <v>26.383340138664696</v>
      </c>
      <c r="P8" s="72">
        <f>IF(RES_hh_emih_in!P8=0,0,RES_hh_emih_in!P8/RES_summary!P$21)</f>
        <v>24.149722851445048</v>
      </c>
      <c r="Q8" s="72">
        <f>IF(RES_hh_emih_in!Q8=0,0,RES_hh_emih_in!Q8/RES_summary!Q$21)</f>
        <v>20.904430765449177</v>
      </c>
      <c r="R8" s="72">
        <f>IF(RES_hh_emih_in!R8=0,0,RES_hh_emih_in!R8/RES_summary!R$21)</f>
        <v>20.663944303447302</v>
      </c>
      <c r="S8" s="72">
        <f>IF(RES_hh_emih_in!S8=0,0,RES_hh_emih_in!S8/RES_summary!S$21)</f>
        <v>20.504775365443574</v>
      </c>
      <c r="T8" s="72">
        <f>IF(RES_hh_emih_in!T8=0,0,RES_hh_emih_in!T8/RES_summary!T$21)</f>
        <v>20.29444864266361</v>
      </c>
      <c r="U8" s="72">
        <f>IF(RES_hh_emih_in!U8=0,0,RES_hh_emih_in!U8/RES_summary!U$21)</f>
        <v>17.588256349652035</v>
      </c>
      <c r="V8" s="72">
        <f>IF(RES_hh_emih_in!V8=0,0,RES_hh_emih_in!V8/RES_summary!V$21)</f>
        <v>15.710047069969383</v>
      </c>
      <c r="W8" s="72">
        <f>IF(RES_hh_emih_in!W8=0,0,RES_hh_emih_in!W8/RES_summary!W$21)</f>
        <v>13.854091815703018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0.81661049681659892</v>
      </c>
      <c r="D17" s="69">
        <f>IF(RES_hh_emih_in!D17=0,0,RES_hh_emih_in!D17/RES_summary!D$21)</f>
        <v>0.97055795030755332</v>
      </c>
      <c r="E17" s="69">
        <f>IF(RES_hh_emih_in!E17=0,0,RES_hh_emih_in!E17/RES_summary!E$21)</f>
        <v>0.86996265916713955</v>
      </c>
      <c r="F17" s="69">
        <f>IF(RES_hh_emih_in!F17=0,0,RES_hh_emih_in!F17/RES_summary!F$21)</f>
        <v>0.96556679459115935</v>
      </c>
      <c r="G17" s="69">
        <f>IF(RES_hh_emih_in!G17=0,0,RES_hh_emih_in!G17/RES_summary!G$21)</f>
        <v>0.95423610754265853</v>
      </c>
      <c r="H17" s="69">
        <f>IF(RES_hh_emih_in!H17=0,0,RES_hh_emih_in!H17/RES_summary!H$21)</f>
        <v>1.1391260023235643</v>
      </c>
      <c r="I17" s="69">
        <f>IF(RES_hh_emih_in!I17=0,0,RES_hh_emih_in!I17/RES_summary!I$21)</f>
        <v>0.9691377661267212</v>
      </c>
      <c r="J17" s="69">
        <f>IF(RES_hh_emih_in!J17=0,0,RES_hh_emih_in!J17/RES_summary!J$21)</f>
        <v>0.90705647033852255</v>
      </c>
      <c r="K17" s="69">
        <f>IF(RES_hh_emih_in!K17=0,0,RES_hh_emih_in!K17/RES_summary!K$21)</f>
        <v>1.2183132326610768</v>
      </c>
      <c r="L17" s="69">
        <f>IF(RES_hh_emih_in!L17=0,0,RES_hh_emih_in!L17/RES_summary!L$21)</f>
        <v>1.6049264306519491</v>
      </c>
      <c r="M17" s="69">
        <f>IF(RES_hh_emih_in!M17=0,0,RES_hh_emih_in!M17/RES_summary!M$21)</f>
        <v>0.77426082062484514</v>
      </c>
      <c r="N17" s="69">
        <f>IF(RES_hh_emih_in!N17=0,0,RES_hh_emih_in!N17/RES_summary!N$21)</f>
        <v>0.60106849954532093</v>
      </c>
      <c r="O17" s="69">
        <f>IF(RES_hh_emih_in!O17=0,0,RES_hh_emih_in!O17/RES_summary!O$21)</f>
        <v>0.62954076712681495</v>
      </c>
      <c r="P17" s="69">
        <f>IF(RES_hh_emih_in!P17=0,0,RES_hh_emih_in!P17/RES_summary!P$21)</f>
        <v>1.1081642299240444</v>
      </c>
      <c r="Q17" s="69">
        <f>IF(RES_hh_emih_in!Q17=0,0,RES_hh_emih_in!Q17/RES_summary!Q$21)</f>
        <v>1.6704716338044867</v>
      </c>
      <c r="R17" s="69">
        <f>IF(RES_hh_emih_in!R17=0,0,RES_hh_emih_in!R17/RES_summary!R$21)</f>
        <v>1.1308824764130225</v>
      </c>
      <c r="S17" s="69">
        <f>IF(RES_hh_emih_in!S17=0,0,RES_hh_emih_in!S17/RES_summary!S$21)</f>
        <v>0.73292324531394781</v>
      </c>
      <c r="T17" s="69">
        <f>IF(RES_hh_emih_in!T17=0,0,RES_hh_emih_in!T17/RES_summary!T$21)</f>
        <v>0.83850942191955236</v>
      </c>
      <c r="U17" s="69">
        <f>IF(RES_hh_emih_in!U17=0,0,RES_hh_emih_in!U17/RES_summary!U$21)</f>
        <v>0.5994761464002154</v>
      </c>
      <c r="V17" s="69">
        <f>IF(RES_hh_emih_in!V17=0,0,RES_hh_emih_in!V17/RES_summary!V$21)</f>
        <v>0.90950456952408909</v>
      </c>
      <c r="W17" s="69">
        <f>IF(RES_hh_emih_in!W17=0,0,RES_hh_emih_in!W17/RES_summary!W$21)</f>
        <v>0.59099044278372348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17.356068164236138</v>
      </c>
      <c r="D18" s="72">
        <f>IF(RES_hh_emih_in!D18=0,0,RES_hh_emih_in!D18/RES_summary!D$21)</f>
        <v>11.141810090388574</v>
      </c>
      <c r="E18" s="72">
        <f>IF(RES_hh_emih_in!E18=0,0,RES_hh_emih_in!E18/RES_summary!E$21)</f>
        <v>10.422744507353761</v>
      </c>
      <c r="F18" s="72">
        <f>IF(RES_hh_emih_in!F18=0,0,RES_hh_emih_in!F18/RES_summary!F$21)</f>
        <v>10.664775121101444</v>
      </c>
      <c r="G18" s="72">
        <f>IF(RES_hh_emih_in!G18=0,0,RES_hh_emih_in!G18/RES_summary!G$21)</f>
        <v>12.662939986696669</v>
      </c>
      <c r="H18" s="72">
        <f>IF(RES_hh_emih_in!H18=0,0,RES_hh_emih_in!H18/RES_summary!H$21)</f>
        <v>11.21154727285874</v>
      </c>
      <c r="I18" s="72">
        <f>IF(RES_hh_emih_in!I18=0,0,RES_hh_emih_in!I18/RES_summary!I$21)</f>
        <v>11.590814295515877</v>
      </c>
      <c r="J18" s="72">
        <f>IF(RES_hh_emih_in!J18=0,0,RES_hh_emih_in!J18/RES_summary!J$21)</f>
        <v>11.605089140429248</v>
      </c>
      <c r="K18" s="72">
        <f>IF(RES_hh_emih_in!K18=0,0,RES_hh_emih_in!K18/RES_summary!K$21)</f>
        <v>11.022930618818885</v>
      </c>
      <c r="L18" s="72">
        <f>IF(RES_hh_emih_in!L18=0,0,RES_hh_emih_in!L18/RES_summary!L$21)</f>
        <v>15.234664933286219</v>
      </c>
      <c r="M18" s="72">
        <f>IF(RES_hh_emih_in!M18=0,0,RES_hh_emih_in!M18/RES_summary!M$21)</f>
        <v>12.024205900402233</v>
      </c>
      <c r="N18" s="72">
        <f>IF(RES_hh_emih_in!N18=0,0,RES_hh_emih_in!N18/RES_summary!N$21)</f>
        <v>9.6466722925721253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10.710691509957021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9.1333604000459623</v>
      </c>
      <c r="V18" s="72">
        <f>IF(RES_hh_emih_in!V18=0,0,RES_hh_emih_in!V18/RES_summary!V$21)</f>
        <v>5.938788639244545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8.2957675846672192</v>
      </c>
      <c r="D19" s="72">
        <f>IF(RES_hh_emih_in!D19=0,0,RES_hh_emih_in!D19/RES_summary!D$21)</f>
        <v>7.9830470656254358</v>
      </c>
      <c r="E19" s="72">
        <f>IF(RES_hh_emih_in!E19=0,0,RES_hh_emih_in!E19/RES_summary!E$21)</f>
        <v>8.2381632381835459</v>
      </c>
      <c r="F19" s="72">
        <f>IF(RES_hh_emih_in!F19=0,0,RES_hh_emih_in!F19/RES_summary!F$21)</f>
        <v>7.9766835344853977</v>
      </c>
      <c r="G19" s="72">
        <f>IF(RES_hh_emih_in!G19=0,0,RES_hh_emih_in!G19/RES_summary!G$21)</f>
        <v>8.5279671355691455</v>
      </c>
      <c r="H19" s="72">
        <f>IF(RES_hh_emih_in!H19=0,0,RES_hh_emih_in!H19/RES_summary!H$21)</f>
        <v>8.947771812709858</v>
      </c>
      <c r="I19" s="72">
        <f>IF(RES_hh_emih_in!I19=0,0,RES_hh_emih_in!I19/RES_summary!I$21)</f>
        <v>8.3069089704693884</v>
      </c>
      <c r="J19" s="72">
        <f>IF(RES_hh_emih_in!J19=0,0,RES_hh_emih_in!J19/RES_summary!J$21)</f>
        <v>8.9095953566548989</v>
      </c>
      <c r="K19" s="72">
        <f>IF(RES_hh_emih_in!K19=0,0,RES_hh_emih_in!K19/RES_summary!K$21)</f>
        <v>8.519492833034402</v>
      </c>
      <c r="L19" s="72">
        <f>IF(RES_hh_emih_in!L19=0,0,RES_hh_emih_in!L19/RES_summary!L$21)</f>
        <v>6.6213815660467414</v>
      </c>
      <c r="M19" s="72">
        <f>IF(RES_hh_emih_in!M19=0,0,RES_hh_emih_in!M19/RES_summary!M$21)</f>
        <v>8.0012308400112104</v>
      </c>
      <c r="N19" s="72">
        <f>IF(RES_hh_emih_in!N19=0,0,RES_hh_emih_in!N19/RES_summary!N$21)</f>
        <v>7.7933002700068057</v>
      </c>
      <c r="O19" s="72">
        <f>IF(RES_hh_emih_in!O19=0,0,RES_hh_emih_in!O19/RES_summary!O$21)</f>
        <v>7.2299015381264748</v>
      </c>
      <c r="P19" s="72">
        <f>IF(RES_hh_emih_in!P19=0,0,RES_hh_emih_in!P19/RES_summary!P$21)</f>
        <v>7.3574376586047059</v>
      </c>
      <c r="Q19" s="72">
        <f>IF(RES_hh_emih_in!Q19=0,0,RES_hh_emih_in!Q19/RES_summary!Q$21)</f>
        <v>5.6419459900481259</v>
      </c>
      <c r="R19" s="72">
        <f>IF(RES_hh_emih_in!R19=0,0,RES_hh_emih_in!R19/RES_summary!R$21)</f>
        <v>5.6969051975795768</v>
      </c>
      <c r="S19" s="72">
        <f>IF(RES_hh_emih_in!S19=0,0,RES_hh_emih_in!S19/RES_summary!S$21)</f>
        <v>5.9293473544546682</v>
      </c>
      <c r="T19" s="72">
        <f>IF(RES_hh_emih_in!T19=0,0,RES_hh_emih_in!T19/RES_summary!T$21)</f>
        <v>5.2805817734999403</v>
      </c>
      <c r="U19" s="72">
        <f>IF(RES_hh_emih_in!U19=0,0,RES_hh_emih_in!U19/RES_summary!U$21)</f>
        <v>4.8887291899927208</v>
      </c>
      <c r="V19" s="72">
        <f>IF(RES_hh_emih_in!V19=0,0,RES_hh_emih_in!V19/RES_summary!V$21)</f>
        <v>5.2666415787072784</v>
      </c>
      <c r="W19" s="72">
        <f>IF(RES_hh_emih_in!W19=0,0,RES_hh_emih_in!W19/RES_summary!W$21)</f>
        <v>5.4511614345681716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11.394637827677306</v>
      </c>
      <c r="D20" s="72">
        <f>IF(RES_hh_emih_in!D20=0,0,RES_hh_emih_in!D20/RES_summary!D$21)</f>
        <v>11.562904412574998</v>
      </c>
      <c r="E20" s="72">
        <f>IF(RES_hh_emih_in!E20=0,0,RES_hh_emih_in!E20/RES_summary!E$21)</f>
        <v>9.6149946869237883</v>
      </c>
      <c r="F20" s="72">
        <f>IF(RES_hh_emih_in!F20=0,0,RES_hh_emih_in!F20/RES_summary!F$21)</f>
        <v>8.7890345412062167</v>
      </c>
      <c r="G20" s="72">
        <f>IF(RES_hh_emih_in!G20=0,0,RES_hh_emih_in!G20/RES_summary!G$21)</f>
        <v>10.628061320121866</v>
      </c>
      <c r="H20" s="72">
        <f>IF(RES_hh_emih_in!H20=0,0,RES_hh_emih_in!H20/RES_summary!H$21)</f>
        <v>10.98164395273302</v>
      </c>
      <c r="I20" s="72">
        <f>IF(RES_hh_emih_in!I20=0,0,RES_hh_emih_in!I20/RES_summary!I$21)</f>
        <v>8.862146051301524</v>
      </c>
      <c r="J20" s="72">
        <f>IF(RES_hh_emih_in!J20=0,0,RES_hh_emih_in!J20/RES_summary!J$21)</f>
        <v>7.2992612931089793</v>
      </c>
      <c r="K20" s="72">
        <f>IF(RES_hh_emih_in!K20=0,0,RES_hh_emih_in!K20/RES_summary!K$21)</f>
        <v>12.074556983971464</v>
      </c>
      <c r="L20" s="72">
        <f>IF(RES_hh_emih_in!L20=0,0,RES_hh_emih_in!L20/RES_summary!L$21)</f>
        <v>12.617620603947366</v>
      </c>
      <c r="M20" s="72">
        <f>IF(RES_hh_emih_in!M20=0,0,RES_hh_emih_in!M20/RES_summary!M$21)</f>
        <v>10.838414793923521</v>
      </c>
      <c r="N20" s="72">
        <f>IF(RES_hh_emih_in!N20=0,0,RES_hh_emih_in!N20/RES_summary!N$21)</f>
        <v>9.9914669847964372</v>
      </c>
      <c r="O20" s="72">
        <f>IF(RES_hh_emih_in!O20=0,0,RES_hh_emih_in!O20/RES_summary!O$21)</f>
        <v>9.3436509011401316</v>
      </c>
      <c r="P20" s="72">
        <f>IF(RES_hh_emih_in!P20=0,0,RES_hh_emih_in!P20/RES_summary!P$21)</f>
        <v>8.1294750285652153</v>
      </c>
      <c r="Q20" s="72">
        <f>IF(RES_hh_emih_in!Q20=0,0,RES_hh_emih_in!Q20/RES_summary!Q$21)</f>
        <v>7.6324428299970073</v>
      </c>
      <c r="R20" s="72">
        <f>IF(RES_hh_emih_in!R20=0,0,RES_hh_emih_in!R20/RES_summary!R$21)</f>
        <v>7.6148743791842755</v>
      </c>
      <c r="S20" s="72">
        <f>IF(RES_hh_emih_in!S20=0,0,RES_hh_emih_in!S20/RES_summary!S$21)</f>
        <v>6.9348680524277251</v>
      </c>
      <c r="T20" s="72">
        <f>IF(RES_hh_emih_in!T20=0,0,RES_hh_emih_in!T20/RES_summary!T$21)</f>
        <v>6.9315587076853529</v>
      </c>
      <c r="U20" s="72">
        <f>IF(RES_hh_emih_in!U20=0,0,RES_hh_emih_in!U20/RES_summary!U$21)</f>
        <v>6.6485784752599182</v>
      </c>
      <c r="V20" s="72">
        <f>IF(RES_hh_emih_in!V20=0,0,RES_hh_emih_in!V20/RES_summary!V$21)</f>
        <v>6.9179399591028252</v>
      </c>
      <c r="W20" s="72">
        <f>IF(RES_hh_emih_in!W20=0,0,RES_hh_emih_in!W20/RES_summary!W$21)</f>
        <v>6.5971423930477693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7.757406787888641</v>
      </c>
      <c r="D21" s="72">
        <f>IF(RES_hh_emih_in!D21=0,0,RES_hh_emih_in!D21/RES_summary!D$21)</f>
        <v>7.5957640954159151</v>
      </c>
      <c r="E21" s="72">
        <f>IF(RES_hh_emih_in!E21=0,0,RES_hh_emih_in!E21/RES_summary!E$21)</f>
        <v>7.3782244198718292</v>
      </c>
      <c r="F21" s="72">
        <f>IF(RES_hh_emih_in!F21=0,0,RES_hh_emih_in!F21/RES_summary!F$21)</f>
        <v>7.0193815839051679</v>
      </c>
      <c r="G21" s="72">
        <f>IF(RES_hh_emih_in!G21=0,0,RES_hh_emih_in!G21/RES_summary!G$21)</f>
        <v>7.1693189749514019</v>
      </c>
      <c r="H21" s="72">
        <f>IF(RES_hh_emih_in!H21=0,0,RES_hh_emih_in!H21/RES_summary!H$21)</f>
        <v>7.1481947610710295</v>
      </c>
      <c r="I21" s="72">
        <f>IF(RES_hh_emih_in!I21=0,0,RES_hh_emih_in!I21/RES_summary!I$21)</f>
        <v>7.3207168376240253</v>
      </c>
      <c r="J21" s="72">
        <f>IF(RES_hh_emih_in!J21=0,0,RES_hh_emih_in!J21/RES_summary!J$21)</f>
        <v>7.7441779069765637</v>
      </c>
      <c r="K21" s="72">
        <f>IF(RES_hh_emih_in!K21=0,0,RES_hh_emih_in!K21/RES_summary!K$21)</f>
        <v>6.4430254166216967</v>
      </c>
      <c r="L21" s="72">
        <f>IF(RES_hh_emih_in!L21=0,0,RES_hh_emih_in!L21/RES_summary!L$21)</f>
        <v>7.7711588943021113</v>
      </c>
      <c r="M21" s="72">
        <f>IF(RES_hh_emih_in!M21=0,0,RES_hh_emih_in!M21/RES_summary!M$21)</f>
        <v>6.9557180596553811</v>
      </c>
      <c r="N21" s="72">
        <f>IF(RES_hh_emih_in!N21=0,0,RES_hh_emih_in!N21/RES_summary!N$21)</f>
        <v>6.7108993364115106</v>
      </c>
      <c r="O21" s="72">
        <f>IF(RES_hh_emih_in!O21=0,0,RES_hh_emih_in!O21/RES_summary!O$21)</f>
        <v>6.2574820453226332</v>
      </c>
      <c r="P21" s="72">
        <f>IF(RES_hh_emih_in!P21=0,0,RES_hh_emih_in!P21/RES_summary!P$21)</f>
        <v>5.5805246927525589</v>
      </c>
      <c r="Q21" s="72">
        <f>IF(RES_hh_emih_in!Q21=0,0,RES_hh_emih_in!Q21/RES_summary!Q$21)</f>
        <v>5.3579568799582749</v>
      </c>
      <c r="R21" s="72">
        <f>IF(RES_hh_emih_in!R21=0,0,RES_hh_emih_in!R21/RES_summary!R$21)</f>
        <v>5.5168344553561273</v>
      </c>
      <c r="S21" s="72">
        <f>IF(RES_hh_emih_in!S21=0,0,RES_hh_emih_in!S21/RES_summary!S$21)</f>
        <v>5.0312113276195722</v>
      </c>
      <c r="T21" s="72">
        <f>IF(RES_hh_emih_in!T21=0,0,RES_hh_emih_in!T21/RES_summary!T$21)</f>
        <v>5.151202580778194</v>
      </c>
      <c r="U21" s="72">
        <f>IF(RES_hh_emih_in!U21=0,0,RES_hh_emih_in!U21/RES_summary!U$21)</f>
        <v>4.6786962275301516</v>
      </c>
      <c r="V21" s="72">
        <f>IF(RES_hh_emih_in!V21=0,0,RES_hh_emih_in!V21/RES_summary!V$21)</f>
        <v>4.8453860535951776</v>
      </c>
      <c r="W21" s="72">
        <f>IF(RES_hh_emih_in!W21=0,0,RES_hh_emih_in!W21/RES_summary!W$21)</f>
        <v>5.0312432763707209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1.0317627704145975</v>
      </c>
      <c r="D27" s="69">
        <f>IF(RES_hh_emih_in!D27=0,0,RES_hh_emih_in!D27/RES_summary!D$21)</f>
        <v>0.88361554136191733</v>
      </c>
      <c r="E27" s="69">
        <f>IF(RES_hh_emih_in!E27=0,0,RES_hh_emih_in!E27/RES_summary!E$21)</f>
        <v>0.97018509653386065</v>
      </c>
      <c r="F27" s="69">
        <f>IF(RES_hh_emih_in!F27=0,0,RES_hh_emih_in!F27/RES_summary!F$21)</f>
        <v>1.2813220911250476</v>
      </c>
      <c r="G27" s="69">
        <f>IF(RES_hh_emih_in!G27=0,0,RES_hh_emih_in!G27/RES_summary!G$21)</f>
        <v>1.5343991326820545</v>
      </c>
      <c r="H27" s="69">
        <f>IF(RES_hh_emih_in!H27=0,0,RES_hh_emih_in!H27/RES_summary!H$21)</f>
        <v>1.5895921033815581</v>
      </c>
      <c r="I27" s="69">
        <f>IF(RES_hh_emih_in!I27=0,0,RES_hh_emih_in!I27/RES_summary!I$21)</f>
        <v>0.82145037769618801</v>
      </c>
      <c r="J27" s="69">
        <f>IF(RES_hh_emih_in!J27=0,0,RES_hh_emih_in!J27/RES_summary!J$21)</f>
        <v>0.59268086997662295</v>
      </c>
      <c r="K27" s="69">
        <f>IF(RES_hh_emih_in!K27=0,0,RES_hh_emih_in!K27/RES_summary!K$21)</f>
        <v>0.94556634372089776</v>
      </c>
      <c r="L27" s="69">
        <f>IF(RES_hh_emih_in!L27=0,0,RES_hh_emih_in!L27/RES_summary!L$21)</f>
        <v>1.4470208699408518</v>
      </c>
      <c r="M27" s="69">
        <f>IF(RES_hh_emih_in!M27=0,0,RES_hh_emih_in!M27/RES_summary!M$21)</f>
        <v>1.0888235597181937</v>
      </c>
      <c r="N27" s="69">
        <f>IF(RES_hh_emih_in!N27=0,0,RES_hh_emih_in!N27/RES_summary!N$21)</f>
        <v>1.1120391739932634</v>
      </c>
      <c r="O27" s="69">
        <f>IF(RES_hh_emih_in!O27=0,0,RES_hh_emih_in!O27/RES_summary!O$21)</f>
        <v>1.2304786001164214</v>
      </c>
      <c r="P27" s="69">
        <f>IF(RES_hh_emih_in!P27=0,0,RES_hh_emih_in!P27/RES_summary!P$21)</f>
        <v>1.1959026368939685</v>
      </c>
      <c r="Q27" s="69">
        <f>IF(RES_hh_emih_in!Q27=0,0,RES_hh_emih_in!Q27/RES_summary!Q$21)</f>
        <v>0.87670271247137899</v>
      </c>
      <c r="R27" s="69">
        <f>IF(RES_hh_emih_in!R27=0,0,RES_hh_emih_in!R27/RES_summary!R$21)</f>
        <v>0.76263411063907338</v>
      </c>
      <c r="S27" s="69">
        <f>IF(RES_hh_emih_in!S27=0,0,RES_hh_emih_in!S27/RES_summary!S$21)</f>
        <v>0.84214593910740521</v>
      </c>
      <c r="T27" s="69">
        <f>IF(RES_hh_emih_in!T27=0,0,RES_hh_emih_in!T27/RES_summary!T$21)</f>
        <v>0.92474751159113355</v>
      </c>
      <c r="U27" s="69">
        <f>IF(RES_hh_emih_in!U27=0,0,RES_hh_emih_in!U27/RES_summary!U$21)</f>
        <v>0.68380801338143105</v>
      </c>
      <c r="V27" s="69">
        <f>IF(RES_hh_emih_in!V27=0,0,RES_hh_emih_in!V27/RES_summary!V$21)</f>
        <v>0.83135966717931375</v>
      </c>
      <c r="W27" s="69">
        <f>IF(RES_hh_emih_in!W27=0,0,RES_hh_emih_in!W27/RES_summary!W$21)</f>
        <v>0.72825270925341912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4.4641806478506689</v>
      </c>
      <c r="K28" s="72">
        <f>IF(RES_hh_emih_in!K28=0,0,RES_hh_emih_in!K28/RES_summary!K$21)</f>
        <v>4.5540705095747382</v>
      </c>
      <c r="L28" s="72">
        <f>IF(RES_hh_emih_in!L28=0,0,RES_hh_emih_in!L28/RES_summary!L$21)</f>
        <v>7.2689287774558924</v>
      </c>
      <c r="M28" s="72">
        <f>IF(RES_hh_emih_in!M28=0,0,RES_hh_emih_in!M28/RES_summary!M$21)</f>
        <v>6.5390706240960785</v>
      </c>
      <c r="N28" s="72">
        <f>IF(RES_hh_emih_in!N28=0,0,RES_hh_emih_in!N28/RES_summary!N$21)</f>
        <v>4.2402766271518679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2.7453411182270284</v>
      </c>
      <c r="D29" s="72">
        <f>IF(RES_hh_emih_in!D29=0,0,RES_hh_emih_in!D29/RES_summary!D$21)</f>
        <v>2.8497517340645726</v>
      </c>
      <c r="E29" s="72">
        <f>IF(RES_hh_emih_in!E29=0,0,RES_hh_emih_in!E29/RES_summary!E$21)</f>
        <v>2.9103223398576388</v>
      </c>
      <c r="F29" s="72">
        <f>IF(RES_hh_emih_in!F29=0,0,RES_hh_emih_in!F29/RES_summary!F$21)</f>
        <v>3.0534197160539622</v>
      </c>
      <c r="G29" s="72">
        <f>IF(RES_hh_emih_in!G29=0,0,RES_hh_emih_in!G29/RES_summary!G$21)</f>
        <v>3.1594595295719174</v>
      </c>
      <c r="H29" s="72">
        <f>IF(RES_hh_emih_in!H29=0,0,RES_hh_emih_in!H29/RES_summary!H$21)</f>
        <v>3.2609256206145654</v>
      </c>
      <c r="I29" s="72">
        <f>IF(RES_hh_emih_in!I29=0,0,RES_hh_emih_in!I29/RES_summary!I$21)</f>
        <v>2.9578723171835972</v>
      </c>
      <c r="J29" s="72">
        <f>IF(RES_hh_emih_in!J29=0,0,RES_hh_emih_in!J29/RES_summary!J$21)</f>
        <v>3.0085447697582981</v>
      </c>
      <c r="K29" s="72">
        <f>IF(RES_hh_emih_in!K29=0,0,RES_hh_emih_in!K29/RES_summary!K$21)</f>
        <v>2.7568177361636703</v>
      </c>
      <c r="L29" s="72">
        <f>IF(RES_hh_emih_in!L29=0,0,RES_hh_emih_in!L29/RES_summary!L$21)</f>
        <v>2.7314884275391833</v>
      </c>
      <c r="M29" s="72">
        <f>IF(RES_hh_emih_in!M29=0,0,RES_hh_emih_in!M29/RES_summary!M$21)</f>
        <v>2.7976257146081531</v>
      </c>
      <c r="N29" s="72">
        <f>IF(RES_hh_emih_in!N29=0,0,RES_hh_emih_in!N29/RES_summary!N$21)</f>
        <v>2.7926145791091086</v>
      </c>
      <c r="O29" s="72">
        <f>IF(RES_hh_emih_in!O29=0,0,RES_hh_emih_in!O29/RES_summary!O$21)</f>
        <v>2.6867972503937692</v>
      </c>
      <c r="P29" s="72">
        <f>IF(RES_hh_emih_in!P29=0,0,RES_hh_emih_in!P29/RES_summary!P$21)</f>
        <v>2.8807024984474969</v>
      </c>
      <c r="Q29" s="72">
        <f>IF(RES_hh_emih_in!Q29=0,0,RES_hh_emih_in!Q29/RES_summary!Q$21)</f>
        <v>2.2735903384777392</v>
      </c>
      <c r="R29" s="72">
        <f>IF(RES_hh_emih_in!R29=0,0,RES_hh_emih_in!R29/RES_summary!R$21)</f>
        <v>2.3258376990700711</v>
      </c>
      <c r="S29" s="72">
        <f>IF(RES_hh_emih_in!S29=0,0,RES_hh_emih_in!S29/RES_summary!S$21)</f>
        <v>2.6087006534950965</v>
      </c>
      <c r="T29" s="72">
        <f>IF(RES_hh_emih_in!T29=0,0,RES_hh_emih_in!T29/RES_summary!T$21)</f>
        <v>2.1736437598589418</v>
      </c>
      <c r="U29" s="72">
        <f>IF(RES_hh_emih_in!U29=0,0,RES_hh_emih_in!U29/RES_summary!U$21)</f>
        <v>2.0042667014675595</v>
      </c>
      <c r="V29" s="72">
        <f>IF(RES_hh_emih_in!V29=0,0,RES_hh_emih_in!V29/RES_summary!V$21)</f>
        <v>2.0744497450782666</v>
      </c>
      <c r="W29" s="72">
        <f>IF(RES_hh_emih_in!W29=0,0,RES_hh_emih_in!W29/RES_summary!W$21)</f>
        <v>2.1102919929637229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2.4106340422844048</v>
      </c>
      <c r="D30" s="72">
        <f>IF(RES_hh_emih_in!D30=0,0,RES_hh_emih_in!D30/RES_summary!D$21)</f>
        <v>2.5953067856701431</v>
      </c>
      <c r="E30" s="72">
        <f>IF(RES_hh_emih_in!E30=0,0,RES_hh_emih_in!E30/RES_summary!E$21)</f>
        <v>2.6580184049573821</v>
      </c>
      <c r="F30" s="72">
        <f>IF(RES_hh_emih_in!F30=0,0,RES_hh_emih_in!F30/RES_summary!F$21)</f>
        <v>2.8111578059097915</v>
      </c>
      <c r="G30" s="72">
        <f>IF(RES_hh_emih_in!G30=0,0,RES_hh_emih_in!G30/RES_summary!G$21)</f>
        <v>2.7615630566428244</v>
      </c>
      <c r="H30" s="72">
        <f>IF(RES_hh_emih_in!H30=0,0,RES_hh_emih_in!H30/RES_summary!H$21)</f>
        <v>2.8050399251442233</v>
      </c>
      <c r="I30" s="72">
        <f>IF(RES_hh_emih_in!I30=0,0,RES_hh_emih_in!I30/RES_summary!I$21)</f>
        <v>2.7316105630803977</v>
      </c>
      <c r="J30" s="72">
        <f>IF(RES_hh_emih_in!J30=0,0,RES_hh_emih_in!J30/RES_summary!J$21)</f>
        <v>2.8343769544442963</v>
      </c>
      <c r="K30" s="72">
        <f>IF(RES_hh_emih_in!K30=0,0,RES_hh_emih_in!K30/RES_summary!K$21)</f>
        <v>2.344831233228263</v>
      </c>
      <c r="L30" s="72">
        <f>IF(RES_hh_emih_in!L30=0,0,RES_hh_emih_in!L30/RES_summary!L$21)</f>
        <v>3.0664859408677856</v>
      </c>
      <c r="M30" s="72">
        <f>IF(RES_hh_emih_in!M30=0,0,RES_hh_emih_in!M30/RES_summary!M$21)</f>
        <v>2.535452255075906</v>
      </c>
      <c r="N30" s="72">
        <f>IF(RES_hh_emih_in!N30=0,0,RES_hh_emih_in!N30/RES_summary!N$21)</f>
        <v>2.4634316840839561</v>
      </c>
      <c r="O30" s="72">
        <f>IF(RES_hh_emih_in!O30=0,0,RES_hh_emih_in!O30/RES_summary!O$21)</f>
        <v>2.3843058885597483</v>
      </c>
      <c r="P30" s="72">
        <f>IF(RES_hh_emih_in!P30=0,0,RES_hh_emih_in!P30/RES_summary!P$21)</f>
        <v>2.3383576315926913</v>
      </c>
      <c r="Q30" s="72">
        <f>IF(RES_hh_emih_in!Q30=0,0,RES_hh_emih_in!Q30/RES_summary!Q$21)</f>
        <v>2.1259580332553667</v>
      </c>
      <c r="R30" s="72">
        <f>IF(RES_hh_emih_in!R30=0,0,RES_hh_emih_in!R30/RES_summary!R$21)</f>
        <v>2.1393320791376627</v>
      </c>
      <c r="S30" s="72">
        <f>IF(RES_hh_emih_in!S30=0,0,RES_hh_emih_in!S30/RES_summary!S$21)</f>
        <v>2.0031544461605795</v>
      </c>
      <c r="T30" s="72">
        <f>IF(RES_hh_emih_in!T30=0,0,RES_hh_emih_in!T30/RES_summary!T$21)</f>
        <v>1.9960549886144414</v>
      </c>
      <c r="U30" s="72">
        <f>IF(RES_hh_emih_in!U30=0,0,RES_hh_emih_in!U30/RES_summary!U$21)</f>
        <v>1.7642266174832855</v>
      </c>
      <c r="V30" s="72">
        <f>IF(RES_hh_emih_in!V30=0,0,RES_hh_emih_in!V30/RES_summary!V$21)</f>
        <v>1.8757146046027438</v>
      </c>
      <c r="W30" s="72">
        <f>IF(RES_hh_emih_in!W30=0,0,RES_hh_emih_in!W30/RES_summary!W$21)</f>
        <v>1.8422879054352723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84.072527251045912</v>
      </c>
      <c r="C3" s="19">
        <f t="shared" ref="C3:V3" si="0">SUM(C4,C9,C12)</f>
        <v>86.576028273438041</v>
      </c>
      <c r="D3" s="19">
        <f t="shared" si="0"/>
        <v>89.6401837825629</v>
      </c>
      <c r="E3" s="19">
        <f t="shared" si="0"/>
        <v>93.255703002101313</v>
      </c>
      <c r="F3" s="19">
        <f t="shared" si="0"/>
        <v>97.021408801125318</v>
      </c>
      <c r="G3" s="19">
        <f t="shared" si="0"/>
        <v>101.31206768343688</v>
      </c>
      <c r="H3" s="19">
        <f t="shared" si="0"/>
        <v>104.5906250600235</v>
      </c>
      <c r="I3" s="19">
        <f t="shared" si="0"/>
        <v>107.17109320748989</v>
      </c>
      <c r="J3" s="19">
        <f t="shared" si="0"/>
        <v>108.84322677456393</v>
      </c>
      <c r="K3" s="19">
        <f t="shared" si="0"/>
        <v>111.66352340677142</v>
      </c>
      <c r="L3" s="19">
        <f t="shared" si="0"/>
        <v>110.7534645928275</v>
      </c>
      <c r="M3" s="19">
        <f t="shared" si="0"/>
        <v>109.85748173537806</v>
      </c>
      <c r="N3" s="19">
        <f t="shared" si="0"/>
        <v>108.88164752940989</v>
      </c>
      <c r="O3" s="19">
        <f t="shared" si="0"/>
        <v>107.8505770523734</v>
      </c>
      <c r="P3" s="19">
        <f t="shared" si="0"/>
        <v>107.59605521678867</v>
      </c>
      <c r="Q3" s="19">
        <f t="shared" si="0"/>
        <v>105.07622253266945</v>
      </c>
      <c r="R3" s="19">
        <f t="shared" si="0"/>
        <v>104.28260188099448</v>
      </c>
      <c r="S3" s="19">
        <f t="shared" si="0"/>
        <v>104.89742051723456</v>
      </c>
      <c r="T3" s="19">
        <f t="shared" si="0"/>
        <v>104.53638239164476</v>
      </c>
      <c r="U3" s="19">
        <f t="shared" si="0"/>
        <v>104.26540850665646</v>
      </c>
      <c r="V3" s="19">
        <f t="shared" si="0"/>
        <v>105.03388016209276</v>
      </c>
      <c r="W3" s="19">
        <f t="shared" ref="W3" si="1">SUM(W4,W9,W12)</f>
        <v>107.21953839172679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52.228131433767381</v>
      </c>
      <c r="C4" s="22">
        <f t="shared" ref="C4:V4" si="2">SUM(C5:C8)</f>
        <v>52.088352357733385</v>
      </c>
      <c r="D4" s="22">
        <f t="shared" si="2"/>
        <v>52.350501212618816</v>
      </c>
      <c r="E4" s="22">
        <f t="shared" si="2"/>
        <v>52.727978679592638</v>
      </c>
      <c r="F4" s="22">
        <f t="shared" si="2"/>
        <v>53.187364242864831</v>
      </c>
      <c r="G4" s="22">
        <f t="shared" si="2"/>
        <v>53.525987966526415</v>
      </c>
      <c r="H4" s="22">
        <f t="shared" si="2"/>
        <v>53.861536648426267</v>
      </c>
      <c r="I4" s="22">
        <f t="shared" si="2"/>
        <v>52.387850891624765</v>
      </c>
      <c r="J4" s="22">
        <f t="shared" si="2"/>
        <v>50.968142988205074</v>
      </c>
      <c r="K4" s="22">
        <f t="shared" si="2"/>
        <v>50.352266149568621</v>
      </c>
      <c r="L4" s="22">
        <f t="shared" si="2"/>
        <v>48.646783815436201</v>
      </c>
      <c r="M4" s="22">
        <f t="shared" si="2"/>
        <v>47.581924832464985</v>
      </c>
      <c r="N4" s="22">
        <f t="shared" si="2"/>
        <v>46.143018051643281</v>
      </c>
      <c r="O4" s="22">
        <f t="shared" si="2"/>
        <v>44.802500849338664</v>
      </c>
      <c r="P4" s="22">
        <f t="shared" si="2"/>
        <v>42.911402044666154</v>
      </c>
      <c r="Q4" s="22">
        <f t="shared" si="2"/>
        <v>41.446610721516343</v>
      </c>
      <c r="R4" s="22">
        <f t="shared" si="2"/>
        <v>40.068383051400403</v>
      </c>
      <c r="S4" s="22">
        <f t="shared" si="2"/>
        <v>39.466992155115719</v>
      </c>
      <c r="T4" s="22">
        <f t="shared" si="2"/>
        <v>38.168299730301236</v>
      </c>
      <c r="U4" s="22">
        <f t="shared" si="2"/>
        <v>37.134406346683576</v>
      </c>
      <c r="V4" s="22">
        <f t="shared" si="2"/>
        <v>35.579771040628906</v>
      </c>
      <c r="W4" s="22">
        <f t="shared" ref="W4" si="3">SUM(W5:W8)</f>
        <v>34.663159926909671</v>
      </c>
      <c r="DA4" s="57"/>
    </row>
    <row r="5" spans="1:105" ht="12" customHeight="1" x14ac:dyDescent="0.25">
      <c r="A5" s="28" t="s">
        <v>32</v>
      </c>
      <c r="B5" s="29">
        <f>B18*B70/11630</f>
        <v>34.66903536083165</v>
      </c>
      <c r="C5" s="29">
        <f t="shared" ref="C5:V5" si="4">C18*C70/11630</f>
        <v>34.581681057004488</v>
      </c>
      <c r="D5" s="29">
        <f t="shared" si="4"/>
        <v>34.533058692341029</v>
      </c>
      <c r="E5" s="29">
        <f t="shared" si="4"/>
        <v>34.639312741974464</v>
      </c>
      <c r="F5" s="29">
        <f t="shared" si="4"/>
        <v>34.743575054685088</v>
      </c>
      <c r="G5" s="29">
        <f t="shared" si="4"/>
        <v>34.793620107350371</v>
      </c>
      <c r="H5" s="29">
        <f t="shared" si="4"/>
        <v>34.745319483893731</v>
      </c>
      <c r="I5" s="29">
        <f t="shared" si="4"/>
        <v>33.716745601200117</v>
      </c>
      <c r="J5" s="29">
        <f t="shared" si="4"/>
        <v>32.672832929280787</v>
      </c>
      <c r="K5" s="29">
        <f t="shared" si="4"/>
        <v>32.321581200689764</v>
      </c>
      <c r="L5" s="29">
        <f t="shared" si="4"/>
        <v>31.097183394196275</v>
      </c>
      <c r="M5" s="29">
        <f t="shared" si="4"/>
        <v>30.62298004639467</v>
      </c>
      <c r="N5" s="29">
        <f t="shared" si="4"/>
        <v>29.496638731480918</v>
      </c>
      <c r="O5" s="29">
        <f t="shared" si="4"/>
        <v>28.585088583941381</v>
      </c>
      <c r="P5" s="29">
        <f t="shared" si="4"/>
        <v>27.3094100142137</v>
      </c>
      <c r="Q5" s="29">
        <f t="shared" si="4"/>
        <v>26.201546481370784</v>
      </c>
      <c r="R5" s="29">
        <f t="shared" si="4"/>
        <v>25.090083414326017</v>
      </c>
      <c r="S5" s="29">
        <f t="shared" si="4"/>
        <v>24.306985476735601</v>
      </c>
      <c r="T5" s="29">
        <f t="shared" si="4"/>
        <v>23.335179335555626</v>
      </c>
      <c r="U5" s="29">
        <f t="shared" si="4"/>
        <v>22.675034904603308</v>
      </c>
      <c r="V5" s="29">
        <f t="shared" si="4"/>
        <v>21.560775208383564</v>
      </c>
      <c r="W5" s="29">
        <f t="shared" ref="W5" si="5">W18*W70/11630</f>
        <v>20.783888813340262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17.263432859901151</v>
      </c>
      <c r="C6" s="29">
        <f t="shared" ref="C6:V6" si="6">C19*C71/11630</f>
        <v>17.120902703503276</v>
      </c>
      <c r="D6" s="29">
        <f t="shared" si="6"/>
        <v>17.314897626604925</v>
      </c>
      <c r="E6" s="29">
        <f t="shared" si="6"/>
        <v>17.443388080348154</v>
      </c>
      <c r="F6" s="29">
        <f t="shared" si="6"/>
        <v>17.643707175790443</v>
      </c>
      <c r="G6" s="29">
        <f t="shared" si="6"/>
        <v>17.767599955130528</v>
      </c>
      <c r="H6" s="29">
        <f t="shared" si="6"/>
        <v>17.894536525340765</v>
      </c>
      <c r="I6" s="29">
        <f t="shared" si="6"/>
        <v>17.335773124328547</v>
      </c>
      <c r="J6" s="29">
        <f t="shared" si="6"/>
        <v>16.826626377870365</v>
      </c>
      <c r="K6" s="29">
        <f t="shared" si="6"/>
        <v>16.524825800033494</v>
      </c>
      <c r="L6" s="29">
        <f t="shared" si="6"/>
        <v>15.844941377797024</v>
      </c>
      <c r="M6" s="29">
        <f t="shared" si="6"/>
        <v>15.291693659118661</v>
      </c>
      <c r="N6" s="29">
        <f t="shared" si="6"/>
        <v>14.734050965877984</v>
      </c>
      <c r="O6" s="29">
        <f t="shared" si="6"/>
        <v>14.078896578657998</v>
      </c>
      <c r="P6" s="29">
        <f t="shared" si="6"/>
        <v>13.395664883930559</v>
      </c>
      <c r="Q6" s="29">
        <f t="shared" si="6"/>
        <v>12.765319281239661</v>
      </c>
      <c r="R6" s="29">
        <f t="shared" si="6"/>
        <v>12.376448752003217</v>
      </c>
      <c r="S6" s="29">
        <f t="shared" si="6"/>
        <v>12.356702342938483</v>
      </c>
      <c r="T6" s="29">
        <f t="shared" si="6"/>
        <v>11.921168966390846</v>
      </c>
      <c r="U6" s="29">
        <f t="shared" si="6"/>
        <v>11.433879158663252</v>
      </c>
      <c r="V6" s="29">
        <f t="shared" si="6"/>
        <v>10.841788964964994</v>
      </c>
      <c r="W6" s="29">
        <f t="shared" ref="W6" si="7">W19*W71/11630</f>
        <v>10.38449393511347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0.18810132709002847</v>
      </c>
      <c r="C7" s="29">
        <f t="shared" ref="C7:V7" si="8">C20*C72/11630</f>
        <v>0.22566689904334417</v>
      </c>
      <c r="D7" s="29">
        <f t="shared" si="8"/>
        <v>0.25195999225922056</v>
      </c>
      <c r="E7" s="29">
        <f t="shared" si="8"/>
        <v>0.27433507487878267</v>
      </c>
      <c r="F7" s="29">
        <f t="shared" si="8"/>
        <v>0.28973656878318554</v>
      </c>
      <c r="G7" s="29">
        <f t="shared" si="8"/>
        <v>0.3057443237418524</v>
      </c>
      <c r="H7" s="29">
        <f t="shared" si="8"/>
        <v>0.33727219636159633</v>
      </c>
      <c r="I7" s="29">
        <f t="shared" si="8"/>
        <v>0.3588517687253529</v>
      </c>
      <c r="J7" s="29">
        <f t="shared" si="8"/>
        <v>0.38723351734312622</v>
      </c>
      <c r="K7" s="29">
        <f t="shared" si="8"/>
        <v>0.414031753613956</v>
      </c>
      <c r="L7" s="29">
        <f t="shared" si="8"/>
        <v>0.44420890749278036</v>
      </c>
      <c r="M7" s="29">
        <f t="shared" si="8"/>
        <v>0.43355144236317905</v>
      </c>
      <c r="N7" s="29">
        <f t="shared" si="8"/>
        <v>0.42420818573320068</v>
      </c>
      <c r="O7" s="29">
        <f t="shared" si="8"/>
        <v>0.4100750840729695</v>
      </c>
      <c r="P7" s="29">
        <f t="shared" si="8"/>
        <v>0.39734336947371696</v>
      </c>
      <c r="Q7" s="29">
        <f t="shared" si="8"/>
        <v>0.53619341714882784</v>
      </c>
      <c r="R7" s="29">
        <f t="shared" si="8"/>
        <v>0.59724350246496793</v>
      </c>
      <c r="S7" s="29">
        <f t="shared" si="8"/>
        <v>0.66346208022277375</v>
      </c>
      <c r="T7" s="29">
        <f t="shared" si="8"/>
        <v>0.70459122944683639</v>
      </c>
      <c r="U7" s="29">
        <f t="shared" si="8"/>
        <v>0.75489175036407274</v>
      </c>
      <c r="V7" s="29">
        <f t="shared" si="8"/>
        <v>0.80116064816272148</v>
      </c>
      <c r="W7" s="29">
        <f t="shared" ref="W7" si="9">W20*W72/11630</f>
        <v>0.91096224616052535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0.10756188594454691</v>
      </c>
      <c r="C8" s="29">
        <f t="shared" ref="C8:V8" si="10">C21*C73/11630</f>
        <v>0.16010169818227324</v>
      </c>
      <c r="D8" s="29">
        <f t="shared" si="10"/>
        <v>0.25058490141364015</v>
      </c>
      <c r="E8" s="29">
        <f t="shared" si="10"/>
        <v>0.37094278239123113</v>
      </c>
      <c r="F8" s="29">
        <f t="shared" si="10"/>
        <v>0.51034544360611445</v>
      </c>
      <c r="G8" s="29">
        <f t="shared" si="10"/>
        <v>0.65902358030366015</v>
      </c>
      <c r="H8" s="29">
        <f t="shared" si="10"/>
        <v>0.88440844283017772</v>
      </c>
      <c r="I8" s="29">
        <f t="shared" si="10"/>
        <v>0.97648039737075198</v>
      </c>
      <c r="J8" s="29">
        <f t="shared" si="10"/>
        <v>1.0814501637107927</v>
      </c>
      <c r="K8" s="29">
        <f t="shared" si="10"/>
        <v>1.0918273952314073</v>
      </c>
      <c r="L8" s="29">
        <f t="shared" si="10"/>
        <v>1.2604501359501197</v>
      </c>
      <c r="M8" s="29">
        <f t="shared" si="10"/>
        <v>1.2336996845884711</v>
      </c>
      <c r="N8" s="29">
        <f t="shared" si="10"/>
        <v>1.4881201685511836</v>
      </c>
      <c r="O8" s="29">
        <f t="shared" si="10"/>
        <v>1.7284406026663111</v>
      </c>
      <c r="P8" s="29">
        <f t="shared" si="10"/>
        <v>1.8089837770481751</v>
      </c>
      <c r="Q8" s="29">
        <f t="shared" si="10"/>
        <v>1.9435515417570637</v>
      </c>
      <c r="R8" s="29">
        <f t="shared" si="10"/>
        <v>2.0046073826062019</v>
      </c>
      <c r="S8" s="29">
        <f t="shared" si="10"/>
        <v>2.1398422552188654</v>
      </c>
      <c r="T8" s="29">
        <f t="shared" si="10"/>
        <v>2.2073601989079275</v>
      </c>
      <c r="U8" s="29">
        <f t="shared" si="10"/>
        <v>2.2706005330529386</v>
      </c>
      <c r="V8" s="29">
        <f t="shared" si="10"/>
        <v>2.3760462191176273</v>
      </c>
      <c r="W8" s="29">
        <f t="shared" ref="W8" si="11">W21*W73/11630</f>
        <v>2.5838149322954211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9.7398820278983251</v>
      </c>
      <c r="C9" s="22">
        <f t="shared" ref="C9:V9" si="12">SUM(C10:C11)</f>
        <v>11.09294319213285</v>
      </c>
      <c r="D9" s="22">
        <f t="shared" si="12"/>
        <v>12.750574803308146</v>
      </c>
      <c r="E9" s="22">
        <f t="shared" si="12"/>
        <v>14.680538005940159</v>
      </c>
      <c r="F9" s="22">
        <f t="shared" si="12"/>
        <v>16.803851317930349</v>
      </c>
      <c r="G9" s="22">
        <f t="shared" si="12"/>
        <v>19.44528770726324</v>
      </c>
      <c r="H9" s="22">
        <f t="shared" si="12"/>
        <v>22.076237534842516</v>
      </c>
      <c r="I9" s="22">
        <f t="shared" si="12"/>
        <v>25.50863468114445</v>
      </c>
      <c r="J9" s="22">
        <f t="shared" si="12"/>
        <v>28.314289940843601</v>
      </c>
      <c r="K9" s="22">
        <f t="shared" si="12"/>
        <v>31.480127861114589</v>
      </c>
      <c r="L9" s="22">
        <f t="shared" si="12"/>
        <v>32.805547414358344</v>
      </c>
      <c r="M9" s="22">
        <f t="shared" si="12"/>
        <v>33.845763024232753</v>
      </c>
      <c r="N9" s="22">
        <f t="shared" si="12"/>
        <v>35.03675919286254</v>
      </c>
      <c r="O9" s="22">
        <f t="shared" si="12"/>
        <v>35.814302819490749</v>
      </c>
      <c r="P9" s="22">
        <f t="shared" si="12"/>
        <v>37.625978256525784</v>
      </c>
      <c r="Q9" s="22">
        <f t="shared" si="12"/>
        <v>37.624017099119051</v>
      </c>
      <c r="R9" s="22">
        <f t="shared" si="12"/>
        <v>38.708112040066936</v>
      </c>
      <c r="S9" s="22">
        <f t="shared" si="12"/>
        <v>40.286039207898725</v>
      </c>
      <c r="T9" s="22">
        <f t="shared" si="12"/>
        <v>41.797680262349701</v>
      </c>
      <c r="U9" s="22">
        <f t="shared" si="12"/>
        <v>43.095612984013457</v>
      </c>
      <c r="V9" s="22">
        <f t="shared" si="12"/>
        <v>44.958002654590274</v>
      </c>
      <c r="W9" s="22">
        <f t="shared" ref="W9" si="13">SUM(W10:W11)</f>
        <v>47.656722805629236</v>
      </c>
      <c r="DA9" s="57"/>
    </row>
    <row r="10" spans="1:105" ht="12" customHeight="1" x14ac:dyDescent="0.25">
      <c r="A10" s="28" t="s">
        <v>28</v>
      </c>
      <c r="B10" s="29">
        <f>B23*B75/11630</f>
        <v>9.415557299171768</v>
      </c>
      <c r="C10" s="29">
        <f t="shared" ref="C10:V10" si="14">C23*C75/11630</f>
        <v>10.566739710293822</v>
      </c>
      <c r="D10" s="29">
        <f t="shared" si="14"/>
        <v>12.055987085756581</v>
      </c>
      <c r="E10" s="29">
        <f t="shared" si="14"/>
        <v>13.652829616463288</v>
      </c>
      <c r="F10" s="29">
        <f t="shared" si="14"/>
        <v>14.952208824245808</v>
      </c>
      <c r="G10" s="29">
        <f t="shared" si="14"/>
        <v>16.303116347089169</v>
      </c>
      <c r="H10" s="29">
        <f t="shared" si="14"/>
        <v>17.79060181064985</v>
      </c>
      <c r="I10" s="29">
        <f t="shared" si="14"/>
        <v>19.987925513889127</v>
      </c>
      <c r="J10" s="29">
        <f t="shared" si="14"/>
        <v>21.802842777569015</v>
      </c>
      <c r="K10" s="29">
        <f t="shared" si="14"/>
        <v>24.064412678547814</v>
      </c>
      <c r="L10" s="29">
        <f t="shared" si="14"/>
        <v>24.868341508565702</v>
      </c>
      <c r="M10" s="29">
        <f t="shared" si="14"/>
        <v>25.397984440300707</v>
      </c>
      <c r="N10" s="29">
        <f t="shared" si="14"/>
        <v>26.140083898645628</v>
      </c>
      <c r="O10" s="29">
        <f t="shared" si="14"/>
        <v>26.503456875872956</v>
      </c>
      <c r="P10" s="29">
        <f t="shared" si="14"/>
        <v>27.833581996849556</v>
      </c>
      <c r="Q10" s="29">
        <f t="shared" si="14"/>
        <v>27.30873317284772</v>
      </c>
      <c r="R10" s="29">
        <f t="shared" si="14"/>
        <v>27.544202555920791</v>
      </c>
      <c r="S10" s="29">
        <f t="shared" si="14"/>
        <v>28.099058156840261</v>
      </c>
      <c r="T10" s="29">
        <f t="shared" si="14"/>
        <v>28.800911011508862</v>
      </c>
      <c r="U10" s="29">
        <f t="shared" si="14"/>
        <v>29.34987906729982</v>
      </c>
      <c r="V10" s="29">
        <f t="shared" si="14"/>
        <v>29.961666034748497</v>
      </c>
      <c r="W10" s="29">
        <f t="shared" ref="W10" si="15">W23*W75/11630</f>
        <v>31.413879952588101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0.32432472872655732</v>
      </c>
      <c r="C11" s="29">
        <f t="shared" ref="C11:V11" si="16">C24*C76/11630</f>
        <v>0.52620348183902865</v>
      </c>
      <c r="D11" s="29">
        <f t="shared" si="16"/>
        <v>0.6945877175515659</v>
      </c>
      <c r="E11" s="29">
        <f t="shared" si="16"/>
        <v>1.0277083894768704</v>
      </c>
      <c r="F11" s="29">
        <f t="shared" si="16"/>
        <v>1.851642493684539</v>
      </c>
      <c r="G11" s="29">
        <f t="shared" si="16"/>
        <v>3.1421713601740695</v>
      </c>
      <c r="H11" s="29">
        <f t="shared" si="16"/>
        <v>4.2856357241926668</v>
      </c>
      <c r="I11" s="29">
        <f t="shared" si="16"/>
        <v>5.5207091672553217</v>
      </c>
      <c r="J11" s="29">
        <f t="shared" si="16"/>
        <v>6.5114471632745836</v>
      </c>
      <c r="K11" s="29">
        <f t="shared" si="16"/>
        <v>7.4157151825667738</v>
      </c>
      <c r="L11" s="29">
        <f t="shared" si="16"/>
        <v>7.9372059057926387</v>
      </c>
      <c r="M11" s="29">
        <f t="shared" si="16"/>
        <v>8.4477785839320454</v>
      </c>
      <c r="N11" s="29">
        <f t="shared" si="16"/>
        <v>8.8966752942169105</v>
      </c>
      <c r="O11" s="29">
        <f t="shared" si="16"/>
        <v>9.3108459436177924</v>
      </c>
      <c r="P11" s="29">
        <f t="shared" si="16"/>
        <v>9.7923962596762273</v>
      </c>
      <c r="Q11" s="29">
        <f t="shared" si="16"/>
        <v>10.315283926271331</v>
      </c>
      <c r="R11" s="29">
        <f t="shared" si="16"/>
        <v>11.163909484146147</v>
      </c>
      <c r="S11" s="29">
        <f t="shared" si="16"/>
        <v>12.186981051058464</v>
      </c>
      <c r="T11" s="29">
        <f t="shared" si="16"/>
        <v>12.99676925084084</v>
      </c>
      <c r="U11" s="29">
        <f t="shared" si="16"/>
        <v>13.745733916713638</v>
      </c>
      <c r="V11" s="29">
        <f t="shared" si="16"/>
        <v>14.996336619841781</v>
      </c>
      <c r="W11" s="29">
        <f t="shared" ref="W11" si="17">W24*W76/11630</f>
        <v>16.242842853041136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22.104513789380206</v>
      </c>
      <c r="C12" s="22">
        <f t="shared" ref="C12:V12" si="18">SUM(C13:C14)</f>
        <v>23.394732723571806</v>
      </c>
      <c r="D12" s="22">
        <f t="shared" si="18"/>
        <v>24.539107766635937</v>
      </c>
      <c r="E12" s="22">
        <f t="shared" si="18"/>
        <v>25.847186316568511</v>
      </c>
      <c r="F12" s="22">
        <f t="shared" si="18"/>
        <v>27.030193240330142</v>
      </c>
      <c r="G12" s="22">
        <f t="shared" si="18"/>
        <v>28.340792009647238</v>
      </c>
      <c r="H12" s="22">
        <f t="shared" si="18"/>
        <v>28.652850876754712</v>
      </c>
      <c r="I12" s="22">
        <f t="shared" si="18"/>
        <v>29.274607634720663</v>
      </c>
      <c r="J12" s="22">
        <f t="shared" si="18"/>
        <v>29.560793845515256</v>
      </c>
      <c r="K12" s="22">
        <f t="shared" si="18"/>
        <v>29.831129396088222</v>
      </c>
      <c r="L12" s="22">
        <f t="shared" si="18"/>
        <v>29.301133363032967</v>
      </c>
      <c r="M12" s="22">
        <f t="shared" si="18"/>
        <v>28.429793878680325</v>
      </c>
      <c r="N12" s="22">
        <f t="shared" si="18"/>
        <v>27.701870284904068</v>
      </c>
      <c r="O12" s="22">
        <f t="shared" si="18"/>
        <v>27.233773383543973</v>
      </c>
      <c r="P12" s="22">
        <f t="shared" si="18"/>
        <v>27.058674915596718</v>
      </c>
      <c r="Q12" s="22">
        <f t="shared" si="18"/>
        <v>26.005594712034053</v>
      </c>
      <c r="R12" s="22">
        <f t="shared" si="18"/>
        <v>25.506106789527138</v>
      </c>
      <c r="S12" s="22">
        <f t="shared" si="18"/>
        <v>25.144389154220121</v>
      </c>
      <c r="T12" s="22">
        <f t="shared" si="18"/>
        <v>24.570402398993821</v>
      </c>
      <c r="U12" s="22">
        <f t="shared" si="18"/>
        <v>24.035389175959416</v>
      </c>
      <c r="V12" s="22">
        <f t="shared" si="18"/>
        <v>24.49610646687357</v>
      </c>
      <c r="W12" s="22">
        <f t="shared" ref="W12" si="19">SUM(W13:W14)</f>
        <v>24.899655659187893</v>
      </c>
      <c r="DA12" s="57"/>
    </row>
    <row r="13" spans="1:105" ht="12" customHeight="1" x14ac:dyDescent="0.25">
      <c r="A13" s="30" t="s">
        <v>44</v>
      </c>
      <c r="B13" s="31">
        <f>B26*B78/11630</f>
        <v>17.450444356571442</v>
      </c>
      <c r="C13" s="31">
        <f t="shared" ref="C13:V13" si="20">C26*C78/11630</f>
        <v>18.218859100803826</v>
      </c>
      <c r="D13" s="31">
        <f t="shared" si="20"/>
        <v>18.921609607643781</v>
      </c>
      <c r="E13" s="31">
        <f t="shared" si="20"/>
        <v>19.736360033289071</v>
      </c>
      <c r="F13" s="31">
        <f t="shared" si="20"/>
        <v>20.452176832024005</v>
      </c>
      <c r="G13" s="31">
        <f t="shared" si="20"/>
        <v>21.074389173747615</v>
      </c>
      <c r="H13" s="31">
        <f t="shared" si="20"/>
        <v>21.01916775927209</v>
      </c>
      <c r="I13" s="31">
        <f t="shared" si="20"/>
        <v>21.068852492612741</v>
      </c>
      <c r="J13" s="31">
        <f t="shared" si="20"/>
        <v>20.892862516075525</v>
      </c>
      <c r="K13" s="31">
        <f t="shared" si="20"/>
        <v>20.54972878425988</v>
      </c>
      <c r="L13" s="31">
        <f t="shared" si="20"/>
        <v>19.844683302083592</v>
      </c>
      <c r="M13" s="31">
        <f t="shared" si="20"/>
        <v>18.907711816187309</v>
      </c>
      <c r="N13" s="31">
        <f t="shared" si="20"/>
        <v>17.947264940101814</v>
      </c>
      <c r="O13" s="31">
        <f t="shared" si="20"/>
        <v>17.374917789373178</v>
      </c>
      <c r="P13" s="31">
        <f t="shared" si="20"/>
        <v>16.9149357211694</v>
      </c>
      <c r="Q13" s="31">
        <f t="shared" si="20"/>
        <v>15.788832992505519</v>
      </c>
      <c r="R13" s="31">
        <f t="shared" si="20"/>
        <v>14.910256956193445</v>
      </c>
      <c r="S13" s="31">
        <f t="shared" si="20"/>
        <v>14.162316572557391</v>
      </c>
      <c r="T13" s="31">
        <f t="shared" si="20"/>
        <v>13.034277172003504</v>
      </c>
      <c r="U13" s="31">
        <f t="shared" si="20"/>
        <v>12.032164358386011</v>
      </c>
      <c r="V13" s="31">
        <f t="shared" si="20"/>
        <v>11.721217040504378</v>
      </c>
      <c r="W13" s="31">
        <f t="shared" ref="W13" si="21">W26*W78/11630</f>
        <v>11.594560068613854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4.6540694328087655</v>
      </c>
      <c r="C14" s="33">
        <f t="shared" ref="C14:V14" si="22">C27*C79/11630</f>
        <v>5.1758736227679787</v>
      </c>
      <c r="D14" s="33">
        <f t="shared" si="22"/>
        <v>5.6174981589921549</v>
      </c>
      <c r="E14" s="33">
        <f t="shared" si="22"/>
        <v>6.110826283279442</v>
      </c>
      <c r="F14" s="33">
        <f t="shared" si="22"/>
        <v>6.5780164083061354</v>
      </c>
      <c r="G14" s="33">
        <f t="shared" si="22"/>
        <v>7.2664028358996235</v>
      </c>
      <c r="H14" s="33">
        <f t="shared" si="22"/>
        <v>7.6336831174826232</v>
      </c>
      <c r="I14" s="33">
        <f t="shared" si="22"/>
        <v>8.2057551421079218</v>
      </c>
      <c r="J14" s="33">
        <f t="shared" si="22"/>
        <v>8.66793132943973</v>
      </c>
      <c r="K14" s="33">
        <f t="shared" si="22"/>
        <v>9.2814006118283423</v>
      </c>
      <c r="L14" s="33">
        <f t="shared" si="22"/>
        <v>9.4564500609493738</v>
      </c>
      <c r="M14" s="33">
        <f t="shared" si="22"/>
        <v>9.5220820624930163</v>
      </c>
      <c r="N14" s="33">
        <f t="shared" si="22"/>
        <v>9.7546053448022558</v>
      </c>
      <c r="O14" s="33">
        <f t="shared" si="22"/>
        <v>9.8588555941707945</v>
      </c>
      <c r="P14" s="33">
        <f t="shared" si="22"/>
        <v>10.143739194427321</v>
      </c>
      <c r="Q14" s="33">
        <f t="shared" si="22"/>
        <v>10.216761719528536</v>
      </c>
      <c r="R14" s="33">
        <f t="shared" si="22"/>
        <v>10.595849833333691</v>
      </c>
      <c r="S14" s="33">
        <f t="shared" si="22"/>
        <v>10.982072581662729</v>
      </c>
      <c r="T14" s="33">
        <f t="shared" si="22"/>
        <v>11.536125226990318</v>
      </c>
      <c r="U14" s="33">
        <f t="shared" si="22"/>
        <v>12.003224817573404</v>
      </c>
      <c r="V14" s="33">
        <f t="shared" si="22"/>
        <v>12.774889426369192</v>
      </c>
      <c r="W14" s="33">
        <f t="shared" ref="W14" si="23">W27*W79/11630</f>
        <v>13.305095590574039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2782.8113887889813</v>
      </c>
      <c r="C16" s="19">
        <f t="shared" ref="C16:Q16" si="24">SUM(C17,C22,C25)</f>
        <v>2992.8703282693873</v>
      </c>
      <c r="D16" s="19">
        <f t="shared" si="24"/>
        <v>3177.7203957099628</v>
      </c>
      <c r="E16" s="19">
        <f t="shared" si="24"/>
        <v>3393.0118630551056</v>
      </c>
      <c r="F16" s="19">
        <f t="shared" si="24"/>
        <v>3604.8153280014949</v>
      </c>
      <c r="G16" s="19">
        <f t="shared" si="24"/>
        <v>3903.6632619103721</v>
      </c>
      <c r="H16" s="19">
        <f t="shared" si="24"/>
        <v>4065.2205475067763</v>
      </c>
      <c r="I16" s="19">
        <f t="shared" si="24"/>
        <v>4292.1414389614074</v>
      </c>
      <c r="J16" s="19">
        <f t="shared" si="24"/>
        <v>4484.8407333774894</v>
      </c>
      <c r="K16" s="19">
        <f t="shared" si="24"/>
        <v>4748.2866584125677</v>
      </c>
      <c r="L16" s="19">
        <f t="shared" si="24"/>
        <v>4804.0195405115883</v>
      </c>
      <c r="M16" s="19">
        <f t="shared" si="24"/>
        <v>4808.9051710557451</v>
      </c>
      <c r="N16" s="19">
        <f t="shared" si="24"/>
        <v>4880.0581773771</v>
      </c>
      <c r="O16" s="19">
        <f t="shared" si="24"/>
        <v>4902.593723148736</v>
      </c>
      <c r="P16" s="19">
        <f t="shared" si="24"/>
        <v>5002.7080551070812</v>
      </c>
      <c r="Q16" s="19">
        <f t="shared" si="24"/>
        <v>4985.8716261019053</v>
      </c>
      <c r="R16" s="19">
        <f t="shared" ref="R16" si="25">SUM(R17,R22,R25)</f>
        <v>5046.9779599344974</v>
      </c>
      <c r="S16" s="19">
        <f t="shared" ref="S16" si="26">SUM(S17,S22,S25)</f>
        <v>5044.9591432112356</v>
      </c>
      <c r="T16" s="19">
        <f t="shared" ref="T16" si="27">SUM(T17,T22,T25)</f>
        <v>5248.0255025199003</v>
      </c>
      <c r="U16" s="19">
        <f t="shared" ref="U16" si="28">SUM(U17,U22,U25)</f>
        <v>5409.6644124810118</v>
      </c>
      <c r="V16" s="19">
        <f t="shared" ref="V16:W16" si="29">SUM(V17,V22,V25)</f>
        <v>5464.8404178967503</v>
      </c>
      <c r="W16" s="19">
        <f t="shared" si="29"/>
        <v>5465.116930165188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582.63320445387831</v>
      </c>
      <c r="C17" s="22">
        <f t="shared" ref="C17:Q17" si="30">SUM(C18:C21)</f>
        <v>586.7181613487694</v>
      </c>
      <c r="D17" s="22">
        <f t="shared" si="30"/>
        <v>591.4804166038457</v>
      </c>
      <c r="E17" s="22">
        <f t="shared" si="30"/>
        <v>599.24653625039741</v>
      </c>
      <c r="F17" s="22">
        <f t="shared" si="30"/>
        <v>607.64403547316795</v>
      </c>
      <c r="G17" s="22">
        <f t="shared" si="30"/>
        <v>614.87595983999347</v>
      </c>
      <c r="H17" s="22">
        <f t="shared" si="30"/>
        <v>623.57610533720026</v>
      </c>
      <c r="I17" s="22">
        <f t="shared" si="30"/>
        <v>609.57337445688461</v>
      </c>
      <c r="J17" s="22">
        <f t="shared" si="30"/>
        <v>598.90613632126394</v>
      </c>
      <c r="K17" s="22">
        <f t="shared" si="30"/>
        <v>589.90093839144265</v>
      </c>
      <c r="L17" s="22">
        <f t="shared" si="30"/>
        <v>572.59866334454864</v>
      </c>
      <c r="M17" s="22">
        <f t="shared" si="30"/>
        <v>556.28534794258485</v>
      </c>
      <c r="N17" s="22">
        <f t="shared" si="30"/>
        <v>543.055609165296</v>
      </c>
      <c r="O17" s="22">
        <f t="shared" si="30"/>
        <v>525.73518903114109</v>
      </c>
      <c r="P17" s="22">
        <f t="shared" si="30"/>
        <v>507.02525196204544</v>
      </c>
      <c r="Q17" s="22">
        <f t="shared" si="30"/>
        <v>493.67482746311066</v>
      </c>
      <c r="R17" s="22">
        <f t="shared" ref="R17" si="31">SUM(R18:R21)</f>
        <v>482.76125619301018</v>
      </c>
      <c r="S17" s="22">
        <f t="shared" ref="S17" si="32">SUM(S18:S21)</f>
        <v>480.06649255907485</v>
      </c>
      <c r="T17" s="22">
        <f t="shared" ref="T17" si="33">SUM(T18:T21)</f>
        <v>473.07702097613429</v>
      </c>
      <c r="U17" s="22">
        <f t="shared" ref="U17" si="34">SUM(U18:U21)</f>
        <v>465.87977646175017</v>
      </c>
      <c r="V17" s="22">
        <f t="shared" ref="V17:W17" si="35">SUM(V18:V21)</f>
        <v>449.50745613006563</v>
      </c>
      <c r="W17" s="22">
        <f t="shared" si="35"/>
        <v>445.51806019685648</v>
      </c>
      <c r="DA17" s="57"/>
    </row>
    <row r="18" spans="1:105" ht="12" customHeight="1" x14ac:dyDescent="0.25">
      <c r="A18" s="28" t="s">
        <v>32</v>
      </c>
      <c r="B18" s="29">
        <f>B31*B83/1000000</f>
        <v>46.027497859186347</v>
      </c>
      <c r="C18" s="29">
        <f t="shared" ref="C18:Q18" si="36">C31*C83/1000000</f>
        <v>45.911524051708035</v>
      </c>
      <c r="D18" s="29">
        <f t="shared" si="36"/>
        <v>45.846971757069227</v>
      </c>
      <c r="E18" s="29">
        <f t="shared" si="36"/>
        <v>45.988037350361097</v>
      </c>
      <c r="F18" s="29">
        <f t="shared" si="36"/>
        <v>46.126458662784003</v>
      </c>
      <c r="G18" s="29">
        <f t="shared" si="36"/>
        <v>46.192899754393274</v>
      </c>
      <c r="H18" s="29">
        <f t="shared" si="36"/>
        <v>46.128774611607803</v>
      </c>
      <c r="I18" s="29">
        <f t="shared" si="36"/>
        <v>44.763213623511135</v>
      </c>
      <c r="J18" s="29">
        <f t="shared" si="36"/>
        <v>43.37728846661367</v>
      </c>
      <c r="K18" s="29">
        <f t="shared" si="36"/>
        <v>42.910957689956867</v>
      </c>
      <c r="L18" s="29">
        <f t="shared" si="36"/>
        <v>41.285415853253738</v>
      </c>
      <c r="M18" s="29">
        <f t="shared" si="36"/>
        <v>40.655851362964626</v>
      </c>
      <c r="N18" s="29">
        <f t="shared" si="36"/>
        <v>39.160491831863382</v>
      </c>
      <c r="O18" s="29">
        <f t="shared" si="36"/>
        <v>37.950294546945038</v>
      </c>
      <c r="P18" s="29">
        <f t="shared" si="36"/>
        <v>36.256671057683278</v>
      </c>
      <c r="Q18" s="29">
        <f t="shared" si="36"/>
        <v>34.785843102550501</v>
      </c>
      <c r="R18" s="29">
        <f t="shared" ref="R18:V18" si="37">R31*R83/1000000</f>
        <v>33.310236313768456</v>
      </c>
      <c r="S18" s="29">
        <f t="shared" si="37"/>
        <v>32.270575467401279</v>
      </c>
      <c r="T18" s="29">
        <f t="shared" si="37"/>
        <v>30.980380784533338</v>
      </c>
      <c r="U18" s="29">
        <f t="shared" si="37"/>
        <v>30.103956157595494</v>
      </c>
      <c r="V18" s="29">
        <f t="shared" si="37"/>
        <v>28.624636492408786</v>
      </c>
      <c r="W18" s="29">
        <f t="shared" ref="W18" si="38">W31*W83/1000000</f>
        <v>27.593222248761112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525.40813831929472</v>
      </c>
      <c r="C19" s="29">
        <f t="shared" ref="C19:Q19" si="39">C32*C84/1000000</f>
        <v>526.53349261707774</v>
      </c>
      <c r="D19" s="29">
        <f t="shared" si="39"/>
        <v>527.70894162739</v>
      </c>
      <c r="E19" s="29">
        <f t="shared" si="39"/>
        <v>531.18031412355174</v>
      </c>
      <c r="F19" s="29">
        <f t="shared" si="39"/>
        <v>534.99138431890378</v>
      </c>
      <c r="G19" s="29">
        <f t="shared" si="39"/>
        <v>537.47269132748477</v>
      </c>
      <c r="H19" s="29">
        <f t="shared" si="39"/>
        <v>538.88533484035747</v>
      </c>
      <c r="I19" s="29">
        <f t="shared" si="39"/>
        <v>522.83201309706203</v>
      </c>
      <c r="J19" s="29">
        <f t="shared" si="39"/>
        <v>509.32249767297878</v>
      </c>
      <c r="K19" s="29">
        <f t="shared" si="39"/>
        <v>498.90293268531059</v>
      </c>
      <c r="L19" s="29">
        <f t="shared" si="39"/>
        <v>477.13225321608002</v>
      </c>
      <c r="M19" s="29">
        <f t="shared" si="39"/>
        <v>461.81917735600854</v>
      </c>
      <c r="N19" s="29">
        <f t="shared" si="39"/>
        <v>444.11527243826271</v>
      </c>
      <c r="O19" s="29">
        <f t="shared" si="39"/>
        <v>422.78639984249463</v>
      </c>
      <c r="P19" s="29">
        <f t="shared" si="39"/>
        <v>404.55599223934945</v>
      </c>
      <c r="Q19" s="29">
        <f t="shared" si="39"/>
        <v>382.69241250817851</v>
      </c>
      <c r="R19" s="29">
        <f t="shared" ref="R19:V19" si="40">R32*R84/1000000</f>
        <v>368.85842962924642</v>
      </c>
      <c r="S19" s="29">
        <f t="shared" si="40"/>
        <v>362.19749626817304</v>
      </c>
      <c r="T19" s="29">
        <f t="shared" si="40"/>
        <v>352.51210646336125</v>
      </c>
      <c r="U19" s="29">
        <f t="shared" si="40"/>
        <v>341.84929516705449</v>
      </c>
      <c r="V19" s="29">
        <f t="shared" si="40"/>
        <v>323.94549018318452</v>
      </c>
      <c r="W19" s="29">
        <f t="shared" ref="W19" si="41">W32*W84/1000000</f>
        <v>313.24390957925249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8.2152011517122236</v>
      </c>
      <c r="C20" s="29">
        <f t="shared" ref="C20:Q20" si="43">C33*C85/1000000</f>
        <v>9.8784047514639042</v>
      </c>
      <c r="D20" s="29">
        <f t="shared" si="43"/>
        <v>11.100247143083472</v>
      </c>
      <c r="E20" s="29">
        <f t="shared" si="43"/>
        <v>12.060318482926778</v>
      </c>
      <c r="F20" s="29">
        <f t="shared" si="43"/>
        <v>12.850384664112495</v>
      </c>
      <c r="G20" s="29">
        <f t="shared" si="43"/>
        <v>13.691124990069685</v>
      </c>
      <c r="H20" s="29">
        <f t="shared" si="43"/>
        <v>15.242691554448507</v>
      </c>
      <c r="I20" s="29">
        <f t="shared" si="43"/>
        <v>16.390890916431207</v>
      </c>
      <c r="J20" s="29">
        <f t="shared" si="43"/>
        <v>17.934696464774415</v>
      </c>
      <c r="K20" s="29">
        <f t="shared" si="43"/>
        <v>19.527756562981395</v>
      </c>
      <c r="L20" s="29">
        <f t="shared" si="43"/>
        <v>21.32376270521366</v>
      </c>
      <c r="M20" s="29">
        <f t="shared" si="43"/>
        <v>21.088559046999958</v>
      </c>
      <c r="N20" s="29">
        <f t="shared" si="43"/>
        <v>20.73686808032301</v>
      </c>
      <c r="O20" s="29">
        <f t="shared" si="43"/>
        <v>19.998188768017979</v>
      </c>
      <c r="P20" s="29">
        <f t="shared" si="43"/>
        <v>19.40127909595757</v>
      </c>
      <c r="Q20" s="29">
        <f t="shared" si="43"/>
        <v>26.122946111733789</v>
      </c>
      <c r="R20" s="29">
        <f t="shared" ref="R20:V20" si="44">R33*R85/1000000</f>
        <v>28.68206912574491</v>
      </c>
      <c r="S20" s="29">
        <f t="shared" si="44"/>
        <v>31.278828187432953</v>
      </c>
      <c r="T20" s="29">
        <f t="shared" si="44"/>
        <v>33.449991088759084</v>
      </c>
      <c r="U20" s="29">
        <f t="shared" si="44"/>
        <v>36.077107116088392</v>
      </c>
      <c r="V20" s="29">
        <f t="shared" si="44"/>
        <v>38.542172551066045</v>
      </c>
      <c r="W20" s="29">
        <f t="shared" ref="W20" si="45">W33*W85/1000000</f>
        <v>44.052420787610622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2.9823671236849911</v>
      </c>
      <c r="C21" s="29">
        <f t="shared" ref="C21:Q21" si="47">C34*C86/1000000</f>
        <v>4.3947399285196473</v>
      </c>
      <c r="D21" s="29">
        <f t="shared" si="47"/>
        <v>6.8242560763029898</v>
      </c>
      <c r="E21" s="29">
        <f t="shared" si="47"/>
        <v>10.017866293557818</v>
      </c>
      <c r="F21" s="29">
        <f t="shared" si="47"/>
        <v>13.675807827367688</v>
      </c>
      <c r="G21" s="29">
        <f t="shared" si="47"/>
        <v>17.519243768045701</v>
      </c>
      <c r="H21" s="29">
        <f t="shared" si="47"/>
        <v>23.319304330786473</v>
      </c>
      <c r="I21" s="29">
        <f t="shared" si="47"/>
        <v>25.587256819880281</v>
      </c>
      <c r="J21" s="29">
        <f t="shared" si="47"/>
        <v>28.271653716897088</v>
      </c>
      <c r="K21" s="29">
        <f t="shared" si="47"/>
        <v>28.559291453193818</v>
      </c>
      <c r="L21" s="29">
        <f t="shared" si="47"/>
        <v>32.857231570001211</v>
      </c>
      <c r="M21" s="29">
        <f t="shared" si="47"/>
        <v>32.721760176611767</v>
      </c>
      <c r="N21" s="29">
        <f t="shared" si="47"/>
        <v>39.042976814846853</v>
      </c>
      <c r="O21" s="29">
        <f t="shared" si="47"/>
        <v>45.000305873683402</v>
      </c>
      <c r="P21" s="29">
        <f t="shared" si="47"/>
        <v>46.811309569055155</v>
      </c>
      <c r="Q21" s="29">
        <f t="shared" si="47"/>
        <v>50.07362574064792</v>
      </c>
      <c r="R21" s="29">
        <f t="shared" ref="R21:V21" si="48">R34*R86/1000000</f>
        <v>51.91052112425043</v>
      </c>
      <c r="S21" s="29">
        <f t="shared" si="48"/>
        <v>54.319592636067583</v>
      </c>
      <c r="T21" s="29">
        <f t="shared" si="48"/>
        <v>56.134542639480642</v>
      </c>
      <c r="U21" s="29">
        <f t="shared" si="48"/>
        <v>57.849418021011807</v>
      </c>
      <c r="V21" s="29">
        <f t="shared" si="48"/>
        <v>58.395156903406274</v>
      </c>
      <c r="W21" s="29">
        <f t="shared" ref="W21" si="49">W34*W86/1000000</f>
        <v>60.628507581232256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81.01389994411872</v>
      </c>
      <c r="C22" s="22">
        <f t="shared" ref="C22:Q22" si="50">SUM(C23:C24)</f>
        <v>93.466869711184913</v>
      </c>
      <c r="D22" s="22">
        <f t="shared" si="50"/>
        <v>107.94301324196616</v>
      </c>
      <c r="E22" s="22">
        <f t="shared" si="50"/>
        <v>126.44433226941699</v>
      </c>
      <c r="F22" s="22">
        <f t="shared" si="50"/>
        <v>151.91943685211422</v>
      </c>
      <c r="G22" s="22">
        <f t="shared" si="50"/>
        <v>186.47463790298855</v>
      </c>
      <c r="H22" s="22">
        <f t="shared" si="50"/>
        <v>218.20849537767211</v>
      </c>
      <c r="I22" s="22">
        <f t="shared" si="50"/>
        <v>256.90643265736372</v>
      </c>
      <c r="J22" s="22">
        <f t="shared" si="50"/>
        <v>288.65714792809956</v>
      </c>
      <c r="K22" s="22">
        <f t="shared" si="50"/>
        <v>322.46676538087513</v>
      </c>
      <c r="L22" s="22">
        <f t="shared" si="50"/>
        <v>336.66867157095703</v>
      </c>
      <c r="M22" s="22">
        <f t="shared" si="50"/>
        <v>350.41787508398437</v>
      </c>
      <c r="N22" s="22">
        <f t="shared" si="50"/>
        <v>365.8652995480013</v>
      </c>
      <c r="O22" s="22">
        <f t="shared" si="50"/>
        <v>376.54703696135562</v>
      </c>
      <c r="P22" s="22">
        <f t="shared" si="50"/>
        <v>396.35731024883665</v>
      </c>
      <c r="Q22" s="22">
        <f t="shared" si="50"/>
        <v>400.84091153646386</v>
      </c>
      <c r="R22" s="22">
        <f t="shared" ref="R22" si="51">SUM(R23:R24)</f>
        <v>411.82308574649454</v>
      </c>
      <c r="S22" s="22">
        <f t="shared" ref="S22" si="52">SUM(S23:S24)</f>
        <v>424.07777440259895</v>
      </c>
      <c r="T22" s="22">
        <f t="shared" ref="T22" si="53">SUM(T23:T24)</f>
        <v>446.77328505488344</v>
      </c>
      <c r="U22" s="22">
        <f t="shared" ref="U22" si="54">SUM(U23:U24)</f>
        <v>466.53673893744133</v>
      </c>
      <c r="V22" s="22">
        <f t="shared" ref="V22:W22" si="55">SUM(V23:V24)</f>
        <v>473.01271588388312</v>
      </c>
      <c r="W22" s="22">
        <f t="shared" si="55"/>
        <v>483.68734349618171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74.582220558314248</v>
      </c>
      <c r="C23" s="29">
        <f t="shared" ref="C23:Q23" si="57">C36*C88/1000000</f>
        <v>83.158022125704136</v>
      </c>
      <c r="D23" s="29">
        <f t="shared" si="57"/>
        <v>94.481155355114439</v>
      </c>
      <c r="E23" s="29">
        <f t="shared" si="57"/>
        <v>106.72477124623072</v>
      </c>
      <c r="F23" s="29">
        <f t="shared" si="57"/>
        <v>116.72546531559175</v>
      </c>
      <c r="G23" s="29">
        <f t="shared" si="57"/>
        <v>127.27206235384891</v>
      </c>
      <c r="H23" s="29">
        <f t="shared" si="57"/>
        <v>138.80091840791127</v>
      </c>
      <c r="I23" s="29">
        <f t="shared" si="57"/>
        <v>156.15705016109723</v>
      </c>
      <c r="J23" s="29">
        <f t="shared" si="57"/>
        <v>171.19342017870792</v>
      </c>
      <c r="K23" s="29">
        <f t="shared" si="57"/>
        <v>190.60477218362814</v>
      </c>
      <c r="L23" s="29">
        <f t="shared" si="57"/>
        <v>198.05211272081118</v>
      </c>
      <c r="M23" s="29">
        <f t="shared" si="57"/>
        <v>203.7754706041116</v>
      </c>
      <c r="N23" s="29">
        <f t="shared" si="57"/>
        <v>212.29779109636576</v>
      </c>
      <c r="O23" s="29">
        <f t="shared" si="57"/>
        <v>216.86502320062249</v>
      </c>
      <c r="P23" s="29">
        <f t="shared" si="57"/>
        <v>229.48802270653491</v>
      </c>
      <c r="Q23" s="29">
        <f t="shared" si="57"/>
        <v>226.72462888810207</v>
      </c>
      <c r="R23" s="29">
        <f t="shared" ref="R23:V23" si="58">R36*R88/1000000</f>
        <v>225.42157090314441</v>
      </c>
      <c r="S23" s="29">
        <f t="shared" si="58"/>
        <v>224.87411004460941</v>
      </c>
      <c r="T23" s="29">
        <f t="shared" si="58"/>
        <v>232.03602921793797</v>
      </c>
      <c r="U23" s="29">
        <f t="shared" si="58"/>
        <v>237.57255973520344</v>
      </c>
      <c r="V23" s="29">
        <f t="shared" si="58"/>
        <v>232.63360072316914</v>
      </c>
      <c r="W23" s="29">
        <f t="shared" ref="W23" si="59">W36*W88/1000000</f>
        <v>232.90179985968751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6.4316793858044647</v>
      </c>
      <c r="C24" s="29">
        <f t="shared" ref="C24:Q24" si="61">C37*C89/1000000</f>
        <v>10.308847585480775</v>
      </c>
      <c r="D24" s="29">
        <f t="shared" si="61"/>
        <v>13.461857886851712</v>
      </c>
      <c r="E24" s="29">
        <f t="shared" si="61"/>
        <v>19.719561023186269</v>
      </c>
      <c r="F24" s="29">
        <f t="shared" si="61"/>
        <v>35.193971536522461</v>
      </c>
      <c r="G24" s="29">
        <f t="shared" si="61"/>
        <v>59.202575549139638</v>
      </c>
      <c r="H24" s="29">
        <f t="shared" si="61"/>
        <v>79.407576969760839</v>
      </c>
      <c r="I24" s="29">
        <f t="shared" si="61"/>
        <v>100.74938249626648</v>
      </c>
      <c r="J24" s="29">
        <f t="shared" si="61"/>
        <v>117.46372774939164</v>
      </c>
      <c r="K24" s="29">
        <f t="shared" si="61"/>
        <v>131.86199319724696</v>
      </c>
      <c r="L24" s="29">
        <f t="shared" si="61"/>
        <v>138.61655885014582</v>
      </c>
      <c r="M24" s="29">
        <f t="shared" si="61"/>
        <v>146.64240447987277</v>
      </c>
      <c r="N24" s="29">
        <f t="shared" si="61"/>
        <v>153.56750845163558</v>
      </c>
      <c r="O24" s="29">
        <f t="shared" si="61"/>
        <v>159.68201376073313</v>
      </c>
      <c r="P24" s="29">
        <f t="shared" si="61"/>
        <v>166.86928754230175</v>
      </c>
      <c r="Q24" s="29">
        <f t="shared" si="61"/>
        <v>174.11628264836176</v>
      </c>
      <c r="R24" s="29">
        <f t="shared" ref="R24:V24" si="62">R37*R89/1000000</f>
        <v>186.40151484335013</v>
      </c>
      <c r="S24" s="29">
        <f t="shared" si="62"/>
        <v>199.20366435798951</v>
      </c>
      <c r="T24" s="29">
        <f t="shared" si="62"/>
        <v>214.73725583694548</v>
      </c>
      <c r="U24" s="29">
        <f t="shared" si="62"/>
        <v>228.96417920223786</v>
      </c>
      <c r="V24" s="29">
        <f t="shared" si="62"/>
        <v>240.37911516071398</v>
      </c>
      <c r="W24" s="29">
        <f t="shared" ref="W24" si="63">W37*W89/1000000</f>
        <v>250.7855436364942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2119.164284390984</v>
      </c>
      <c r="C25" s="22">
        <f t="shared" ref="C25:Q25" si="64">SUM(C26:C27)</f>
        <v>2312.685297209433</v>
      </c>
      <c r="D25" s="22">
        <f t="shared" si="64"/>
        <v>2478.2969658641509</v>
      </c>
      <c r="E25" s="22">
        <f t="shared" si="64"/>
        <v>2667.320994535291</v>
      </c>
      <c r="F25" s="22">
        <f t="shared" si="64"/>
        <v>2845.2518556762129</v>
      </c>
      <c r="G25" s="22">
        <f t="shared" si="64"/>
        <v>3102.3126641673903</v>
      </c>
      <c r="H25" s="22">
        <f t="shared" si="64"/>
        <v>3223.4359467919039</v>
      </c>
      <c r="I25" s="22">
        <f t="shared" si="64"/>
        <v>3425.6616318471588</v>
      </c>
      <c r="J25" s="22">
        <f t="shared" si="64"/>
        <v>3597.2774491281257</v>
      </c>
      <c r="K25" s="22">
        <f t="shared" si="64"/>
        <v>3835.9189546402499</v>
      </c>
      <c r="L25" s="22">
        <f t="shared" si="64"/>
        <v>3894.7522055960826</v>
      </c>
      <c r="M25" s="22">
        <f t="shared" si="64"/>
        <v>3902.2019480291756</v>
      </c>
      <c r="N25" s="22">
        <f t="shared" si="64"/>
        <v>3971.1372686638028</v>
      </c>
      <c r="O25" s="22">
        <f t="shared" si="64"/>
        <v>4000.3114971562395</v>
      </c>
      <c r="P25" s="22">
        <f t="shared" si="64"/>
        <v>4099.3254928961987</v>
      </c>
      <c r="Q25" s="22">
        <f t="shared" si="64"/>
        <v>4091.3558871023306</v>
      </c>
      <c r="R25" s="22">
        <f t="shared" ref="R25" si="65">SUM(R26:R27)</f>
        <v>4152.3936179949924</v>
      </c>
      <c r="S25" s="22">
        <f t="shared" ref="S25" si="66">SUM(S26:S27)</f>
        <v>4140.8148762495621</v>
      </c>
      <c r="T25" s="22">
        <f t="shared" ref="T25" si="67">SUM(T26:T27)</f>
        <v>4328.1751964888826</v>
      </c>
      <c r="U25" s="22">
        <f t="shared" ref="U25" si="68">SUM(U26:U27)</f>
        <v>4477.2478970818202</v>
      </c>
      <c r="V25" s="22">
        <f t="shared" ref="V25:W25" si="69">SUM(V26:V27)</f>
        <v>4542.3202458828018</v>
      </c>
      <c r="W25" s="22">
        <f t="shared" si="69"/>
        <v>4535.9115264721495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420.62645321025394</v>
      </c>
      <c r="C26" s="31">
        <f t="shared" ref="C26:Q26" si="71">C39*C91/1000000</f>
        <v>437.38104721236004</v>
      </c>
      <c r="D26" s="31">
        <f t="shared" si="71"/>
        <v>452.87649145702881</v>
      </c>
      <c r="E26" s="31">
        <f t="shared" si="71"/>
        <v>471.15274160835349</v>
      </c>
      <c r="F26" s="31">
        <f t="shared" si="71"/>
        <v>486.87071146430736</v>
      </c>
      <c r="G26" s="31">
        <f t="shared" si="71"/>
        <v>500.39062620430161</v>
      </c>
      <c r="H26" s="31">
        <f t="shared" si="71"/>
        <v>496.77106521027252</v>
      </c>
      <c r="I26" s="31">
        <f t="shared" si="71"/>
        <v>496.23239247237217</v>
      </c>
      <c r="J26" s="31">
        <f t="shared" si="71"/>
        <v>492.03353644055022</v>
      </c>
      <c r="K26" s="31">
        <f t="shared" si="71"/>
        <v>485.57639274598705</v>
      </c>
      <c r="L26" s="31">
        <f t="shared" si="71"/>
        <v>468.40696357902601</v>
      </c>
      <c r="M26" s="31">
        <f t="shared" si="71"/>
        <v>446.15595700044355</v>
      </c>
      <c r="N26" s="31">
        <f t="shared" si="71"/>
        <v>423.33800560218071</v>
      </c>
      <c r="O26" s="31">
        <f t="shared" si="71"/>
        <v>409.28182999817415</v>
      </c>
      <c r="P26" s="31">
        <f t="shared" si="71"/>
        <v>397.88424777544486</v>
      </c>
      <c r="Q26" s="31">
        <f t="shared" si="71"/>
        <v>369.46133703679322</v>
      </c>
      <c r="R26" s="31">
        <f t="shared" ref="R26:V26" si="72">R39*R91/1000000</f>
        <v>347.26935282438899</v>
      </c>
      <c r="S26" s="31">
        <f t="shared" si="72"/>
        <v>326.17043951373745</v>
      </c>
      <c r="T26" s="31">
        <f t="shared" si="72"/>
        <v>302.7177139014189</v>
      </c>
      <c r="U26" s="31">
        <f t="shared" si="72"/>
        <v>280.55125577507573</v>
      </c>
      <c r="V26" s="31">
        <f t="shared" si="72"/>
        <v>262.10086858431362</v>
      </c>
      <c r="W26" s="31">
        <f t="shared" ref="W26" si="73">W39*W91/1000000</f>
        <v>249.36595986384327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1698.5378311807299</v>
      </c>
      <c r="C27" s="33">
        <f t="shared" ref="C27:Q27" si="75">C40*C92/1000000</f>
        <v>1875.3042499970727</v>
      </c>
      <c r="D27" s="33">
        <f t="shared" si="75"/>
        <v>2025.4204744071221</v>
      </c>
      <c r="E27" s="33">
        <f t="shared" si="75"/>
        <v>2196.1682529269374</v>
      </c>
      <c r="F27" s="33">
        <f t="shared" si="75"/>
        <v>2358.3811442119054</v>
      </c>
      <c r="G27" s="33">
        <f t="shared" si="75"/>
        <v>2601.9220379630888</v>
      </c>
      <c r="H27" s="33">
        <f t="shared" si="75"/>
        <v>2726.6648815816316</v>
      </c>
      <c r="I27" s="33">
        <f t="shared" si="75"/>
        <v>2929.4292393747864</v>
      </c>
      <c r="J27" s="33">
        <f t="shared" si="75"/>
        <v>3105.2439126875756</v>
      </c>
      <c r="K27" s="33">
        <f t="shared" si="75"/>
        <v>3350.3425618942629</v>
      </c>
      <c r="L27" s="33">
        <f t="shared" si="75"/>
        <v>3426.3452420170565</v>
      </c>
      <c r="M27" s="33">
        <f t="shared" si="75"/>
        <v>3456.0459910287318</v>
      </c>
      <c r="N27" s="33">
        <f t="shared" si="75"/>
        <v>3547.7992630616222</v>
      </c>
      <c r="O27" s="33">
        <f t="shared" si="75"/>
        <v>3591.0296671580654</v>
      </c>
      <c r="P27" s="33">
        <f t="shared" si="75"/>
        <v>3701.4412451207536</v>
      </c>
      <c r="Q27" s="33">
        <f t="shared" si="75"/>
        <v>3721.8945500655373</v>
      </c>
      <c r="R27" s="33">
        <f t="shared" ref="R27:V27" si="76">R40*R92/1000000</f>
        <v>3805.1242651706038</v>
      </c>
      <c r="S27" s="33">
        <f t="shared" si="76"/>
        <v>3814.6444367358245</v>
      </c>
      <c r="T27" s="33">
        <f t="shared" si="76"/>
        <v>4025.4574825874633</v>
      </c>
      <c r="U27" s="33">
        <f t="shared" si="76"/>
        <v>4196.6966413067448</v>
      </c>
      <c r="V27" s="33">
        <f t="shared" si="76"/>
        <v>4280.2193772984883</v>
      </c>
      <c r="W27" s="33">
        <f t="shared" ref="W27" si="77">W40*W92/1000000</f>
        <v>4286.5455666083062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796372</v>
      </c>
      <c r="C31" s="34">
        <v>806245</v>
      </c>
      <c r="D31" s="34">
        <v>820000</v>
      </c>
      <c r="E31" s="34">
        <v>841674</v>
      </c>
      <c r="F31" s="34">
        <v>865868</v>
      </c>
      <c r="G31" s="34">
        <v>890497</v>
      </c>
      <c r="H31" s="34">
        <v>913645</v>
      </c>
      <c r="I31" s="34">
        <v>902601</v>
      </c>
      <c r="J31" s="34">
        <v>892927</v>
      </c>
      <c r="K31" s="34">
        <v>914070</v>
      </c>
      <c r="L31" s="34">
        <v>900547</v>
      </c>
      <c r="M31" s="34">
        <v>921761</v>
      </c>
      <c r="N31" s="34">
        <v>915728</v>
      </c>
      <c r="O31" s="34">
        <v>921578</v>
      </c>
      <c r="P31" s="34">
        <v>911535</v>
      </c>
      <c r="Q31" s="34">
        <v>913339</v>
      </c>
      <c r="R31" s="34">
        <v>916670</v>
      </c>
      <c r="S31" s="34">
        <v>939815</v>
      </c>
      <c r="T31" s="34">
        <v>953898</v>
      </c>
      <c r="U31" s="34">
        <v>965021</v>
      </c>
      <c r="V31" s="34">
        <v>948397</v>
      </c>
      <c r="W31" s="34">
        <v>953482</v>
      </c>
      <c r="DA31" s="58" t="s">
        <v>984</v>
      </c>
    </row>
    <row r="32" spans="1:105" ht="12" customHeight="1" x14ac:dyDescent="0.25">
      <c r="A32" s="28" t="s">
        <v>47</v>
      </c>
      <c r="B32" s="34">
        <v>627706</v>
      </c>
      <c r="C32" s="34">
        <v>636601</v>
      </c>
      <c r="D32" s="34">
        <v>649692</v>
      </c>
      <c r="E32" s="34">
        <v>669912</v>
      </c>
      <c r="F32" s="34">
        <v>692714</v>
      </c>
      <c r="G32" s="34">
        <v>716155</v>
      </c>
      <c r="H32" s="34">
        <v>740606</v>
      </c>
      <c r="I32" s="34">
        <v>734540</v>
      </c>
      <c r="J32" s="34">
        <v>735797</v>
      </c>
      <c r="K32" s="34">
        <v>745816</v>
      </c>
      <c r="L32" s="34">
        <v>734385</v>
      </c>
      <c r="M32" s="34">
        <v>739833</v>
      </c>
      <c r="N32" s="34">
        <v>742008</v>
      </c>
      <c r="O32" s="34">
        <v>737470</v>
      </c>
      <c r="P32" s="34">
        <v>742103</v>
      </c>
      <c r="Q32" s="34">
        <v>738974</v>
      </c>
      <c r="R32" s="34">
        <v>742517</v>
      </c>
      <c r="S32" s="34">
        <v>762524</v>
      </c>
      <c r="T32" s="34">
        <v>775335</v>
      </c>
      <c r="U32" s="34">
        <v>785767</v>
      </c>
      <c r="V32" s="34">
        <v>773450</v>
      </c>
      <c r="W32" s="34">
        <v>778521</v>
      </c>
      <c r="DA32" s="58" t="s">
        <v>985</v>
      </c>
    </row>
    <row r="33" spans="1:105" ht="12" customHeight="1" x14ac:dyDescent="0.25">
      <c r="A33" s="28" t="s">
        <v>46</v>
      </c>
      <c r="B33" s="34">
        <v>4313</v>
      </c>
      <c r="C33" s="34">
        <v>5247</v>
      </c>
      <c r="D33" s="34">
        <v>5965</v>
      </c>
      <c r="E33" s="34">
        <v>6556</v>
      </c>
      <c r="F33" s="34">
        <v>7070</v>
      </c>
      <c r="G33" s="34">
        <v>7631</v>
      </c>
      <c r="H33" s="34">
        <v>8652</v>
      </c>
      <c r="I33" s="34">
        <v>9447</v>
      </c>
      <c r="J33" s="34">
        <v>10515</v>
      </c>
      <c r="K33" s="34">
        <v>11640</v>
      </c>
      <c r="L33" s="34">
        <v>12914</v>
      </c>
      <c r="M33" s="34">
        <v>12886</v>
      </c>
      <c r="N33" s="34">
        <v>12801</v>
      </c>
      <c r="O33" s="34">
        <v>12723</v>
      </c>
      <c r="P33" s="34">
        <v>12743</v>
      </c>
      <c r="Q33" s="34">
        <v>19927</v>
      </c>
      <c r="R33" s="34">
        <v>23189</v>
      </c>
      <c r="S33" s="34">
        <v>26630</v>
      </c>
      <c r="T33" s="34">
        <v>30010</v>
      </c>
      <c r="U33" s="34">
        <v>33806</v>
      </c>
      <c r="V33" s="34">
        <v>37668</v>
      </c>
      <c r="W33" s="34">
        <v>45107</v>
      </c>
      <c r="DA33" s="58" t="s">
        <v>986</v>
      </c>
    </row>
    <row r="34" spans="1:105" ht="12" customHeight="1" x14ac:dyDescent="0.25">
      <c r="A34" s="28" t="s">
        <v>45</v>
      </c>
      <c r="B34" s="34">
        <v>4007</v>
      </c>
      <c r="C34" s="34">
        <v>6121</v>
      </c>
      <c r="D34" s="34">
        <v>9875</v>
      </c>
      <c r="E34" s="34">
        <v>14940</v>
      </c>
      <c r="F34" s="34">
        <v>20884</v>
      </c>
      <c r="G34" s="34">
        <v>27296</v>
      </c>
      <c r="H34" s="34">
        <v>37203</v>
      </c>
      <c r="I34" s="34">
        <v>41222</v>
      </c>
      <c r="J34" s="34">
        <v>46112</v>
      </c>
      <c r="K34" s="34">
        <v>46752</v>
      </c>
      <c r="L34" s="34">
        <v>55100</v>
      </c>
      <c r="M34" s="34">
        <v>54979</v>
      </c>
      <c r="N34" s="34">
        <v>67990</v>
      </c>
      <c r="O34" s="34">
        <v>80862</v>
      </c>
      <c r="P34" s="34">
        <v>84952</v>
      </c>
      <c r="Q34" s="34">
        <v>92164</v>
      </c>
      <c r="R34" s="34">
        <v>97191</v>
      </c>
      <c r="S34" s="34">
        <v>104157</v>
      </c>
      <c r="T34" s="34">
        <v>110371</v>
      </c>
      <c r="U34" s="34">
        <v>116716</v>
      </c>
      <c r="V34" s="34">
        <v>120538</v>
      </c>
      <c r="W34" s="34">
        <v>129355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198417.3767041832</v>
      </c>
      <c r="C36" s="34">
        <v>225052.83674509515</v>
      </c>
      <c r="D36" s="34">
        <v>261913.64849439287</v>
      </c>
      <c r="E36" s="34">
        <v>303322.44419641158</v>
      </c>
      <c r="F36" s="34">
        <v>339649.33726096113</v>
      </c>
      <c r="G36" s="34">
        <v>379526.18502317579</v>
      </c>
      <c r="H36" s="34">
        <v>425967.19042918808</v>
      </c>
      <c r="I36" s="34">
        <v>497514.59593953588</v>
      </c>
      <c r="J36" s="34">
        <v>565287.95951749617</v>
      </c>
      <c r="K36" s="34">
        <v>657835.67376401997</v>
      </c>
      <c r="L36" s="34">
        <v>711342.03473530128</v>
      </c>
      <c r="M36" s="34">
        <v>770488.83488445007</v>
      </c>
      <c r="N36" s="34">
        <v>842315.04003185686</v>
      </c>
      <c r="O36" s="34">
        <v>909563.91228155827</v>
      </c>
      <c r="P36" s="34">
        <v>1045576.5715539542</v>
      </c>
      <c r="Q36" s="34">
        <v>1139624.2342843467</v>
      </c>
      <c r="R36" s="34">
        <v>1257518.334337319</v>
      </c>
      <c r="S36" s="34">
        <v>1418577.4267137884</v>
      </c>
      <c r="T36" s="34">
        <v>1606118.8610338133</v>
      </c>
      <c r="U36" s="34">
        <v>1772764.8206918144</v>
      </c>
      <c r="V36" s="34">
        <v>1847445.5656582098</v>
      </c>
      <c r="W36" s="34">
        <v>1945677.3856307154</v>
      </c>
      <c r="DA36" s="58" t="s">
        <v>988</v>
      </c>
    </row>
    <row r="37" spans="1:105" ht="12" customHeight="1" x14ac:dyDescent="0.25">
      <c r="A37" s="28" t="s">
        <v>27</v>
      </c>
      <c r="B37" s="34">
        <v>17081.70470172933</v>
      </c>
      <c r="C37" s="34">
        <v>28198.753354605811</v>
      </c>
      <c r="D37" s="34">
        <v>37770.363132101789</v>
      </c>
      <c r="E37" s="34">
        <v>57204.049954433591</v>
      </c>
      <c r="F37" s="34">
        <v>106142.16306893506</v>
      </c>
      <c r="G37" s="34">
        <v>185502.03131117468</v>
      </c>
      <c r="H37" s="34">
        <v>258500.341829043</v>
      </c>
      <c r="I37" s="34">
        <v>337917.20976407325</v>
      </c>
      <c r="J37" s="34">
        <v>405790.73846829636</v>
      </c>
      <c r="K37" s="34">
        <v>478827.35434011498</v>
      </c>
      <c r="L37" s="34">
        <v>536301.29901239881</v>
      </c>
      <c r="M37" s="34">
        <v>602934.11292807898</v>
      </c>
      <c r="N37" s="34">
        <v>670888.35799279809</v>
      </c>
      <c r="O37" s="34">
        <v>740290.76457688573</v>
      </c>
      <c r="P37" s="34">
        <v>834781.96985742194</v>
      </c>
      <c r="Q37" s="34">
        <v>926692.65808636905</v>
      </c>
      <c r="R37" s="34">
        <v>1042720.6190288535</v>
      </c>
      <c r="S37" s="34">
        <v>1153408.1936987003</v>
      </c>
      <c r="T37" s="34">
        <v>1269905.6870029571</v>
      </c>
      <c r="U37" s="34">
        <v>1371265.396955088</v>
      </c>
      <c r="V37" s="34">
        <v>1453029.3001004229</v>
      </c>
      <c r="W37" s="34">
        <v>1532533.7835030151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5519973.8626414351</v>
      </c>
      <c r="C39" s="35">
        <v>5746575.0771069778</v>
      </c>
      <c r="D39" s="35">
        <v>5968942.5831635715</v>
      </c>
      <c r="E39" s="35">
        <v>6268349.2249195222</v>
      </c>
      <c r="F39" s="35">
        <v>6568796.0813996205</v>
      </c>
      <c r="G39" s="35">
        <v>6898639.8934145663</v>
      </c>
      <c r="H39" s="35">
        <v>7026184.6855671061</v>
      </c>
      <c r="I39" s="35">
        <v>7277358.9831342492</v>
      </c>
      <c r="J39" s="35">
        <v>7527795.8557872511</v>
      </c>
      <c r="K39" s="35">
        <v>7822145.4965292001</v>
      </c>
      <c r="L39" s="35">
        <v>7973748.6378346076</v>
      </c>
      <c r="M39" s="35">
        <v>8052366.4236887209</v>
      </c>
      <c r="N39" s="35">
        <v>8062151.6539631812</v>
      </c>
      <c r="O39" s="35">
        <v>8118736.447286658</v>
      </c>
      <c r="P39" s="35">
        <v>8258751.4776046826</v>
      </c>
      <c r="Q39" s="35">
        <v>8167704.713967206</v>
      </c>
      <c r="R39" s="35">
        <v>8275274.6119542476</v>
      </c>
      <c r="S39" s="35">
        <v>8386666.4399642413</v>
      </c>
      <c r="T39" s="35">
        <v>8512388.8781622332</v>
      </c>
      <c r="U39" s="35">
        <v>8639107.8459659684</v>
      </c>
      <c r="V39" s="35">
        <v>8780690.2042204048</v>
      </c>
      <c r="W39" s="35">
        <v>9110962.7277869172</v>
      </c>
      <c r="DA39" s="59" t="s">
        <v>990</v>
      </c>
    </row>
    <row r="40" spans="1:105" ht="12" customHeight="1" x14ac:dyDescent="0.25">
      <c r="A40" s="32" t="s">
        <v>25</v>
      </c>
      <c r="B40" s="36">
        <v>178975.8366593536</v>
      </c>
      <c r="C40" s="36">
        <v>200742.13413292836</v>
      </c>
      <c r="D40" s="36">
        <v>220020.32615447752</v>
      </c>
      <c r="E40" s="36">
        <v>242685.29034514201</v>
      </c>
      <c r="F40" s="36">
        <v>264892.39969398984</v>
      </c>
      <c r="G40" s="36">
        <v>297418.68640861299</v>
      </c>
      <c r="H40" s="36">
        <v>315954.92518053588</v>
      </c>
      <c r="I40" s="36">
        <v>344163.04457308713</v>
      </c>
      <c r="J40" s="36">
        <v>369933.16875386087</v>
      </c>
      <c r="K40" s="36">
        <v>404930.12370248622</v>
      </c>
      <c r="L40" s="36">
        <v>419148.01173228002</v>
      </c>
      <c r="M40" s="36">
        <v>427904.49265433213</v>
      </c>
      <c r="N40" s="36">
        <v>446180.88834079029</v>
      </c>
      <c r="O40" s="36">
        <v>460470.82351252274</v>
      </c>
      <c r="P40" s="36">
        <v>483587.30127791839</v>
      </c>
      <c r="Q40" s="36">
        <v>496018.54846217111</v>
      </c>
      <c r="R40" s="36">
        <v>516571.60264104884</v>
      </c>
      <c r="S40" s="36">
        <v>531778.55273826886</v>
      </c>
      <c r="T40" s="36">
        <v>573149.39351320267</v>
      </c>
      <c r="U40" s="36">
        <v>608781.5085299284</v>
      </c>
      <c r="V40" s="36">
        <v>632024.89166091837</v>
      </c>
      <c r="W40" s="36">
        <v>643351.77158070751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51746.046054044156</v>
      </c>
      <c r="D44" s="37">
        <v>55897.384394292487</v>
      </c>
      <c r="E44" s="37">
        <v>64087.455188908731</v>
      </c>
      <c r="F44" s="37">
        <v>66880.269581490429</v>
      </c>
      <c r="G44" s="37">
        <v>67589.838787314016</v>
      </c>
      <c r="H44" s="37">
        <v>66385.174093795358</v>
      </c>
      <c r="I44" s="37">
        <v>32471.286860954016</v>
      </c>
      <c r="J44" s="37">
        <v>34121.188521880191</v>
      </c>
      <c r="K44" s="37">
        <v>65219.890583204338</v>
      </c>
      <c r="L44" s="37">
        <v>30837.4046255711</v>
      </c>
      <c r="M44" s="37">
        <v>65859.742304114392</v>
      </c>
      <c r="N44" s="37">
        <v>38899.915348937269</v>
      </c>
      <c r="O44" s="37">
        <v>51071.935565593652</v>
      </c>
      <c r="P44" s="37">
        <v>35469.814835574012</v>
      </c>
      <c r="Q44" s="37">
        <v>47609.565116793732</v>
      </c>
      <c r="R44" s="37">
        <v>49431.198444084381</v>
      </c>
      <c r="S44" s="37">
        <v>69541.726929688826</v>
      </c>
      <c r="T44" s="37">
        <v>60778.162763759028</v>
      </c>
      <c r="U44" s="37">
        <v>62869.046054044156</v>
      </c>
      <c r="V44" s="37">
        <v>39273.384394292487</v>
      </c>
      <c r="W44" s="37">
        <v>69172.455188908731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47089.470099892351</v>
      </c>
      <c r="D45" s="37">
        <v>51778.582510566222</v>
      </c>
      <c r="E45" s="37">
        <v>59407.061283934047</v>
      </c>
      <c r="F45" s="37">
        <v>62494.988613372203</v>
      </c>
      <c r="G45" s="37">
        <v>63646.447753420449</v>
      </c>
      <c r="H45" s="37">
        <v>65175.523033482139</v>
      </c>
      <c r="I45" s="37">
        <v>35184.299871701398</v>
      </c>
      <c r="J45" s="37">
        <v>43039.864789019339</v>
      </c>
      <c r="K45" s="37">
        <v>52341.305423412006</v>
      </c>
      <c r="L45" s="37">
        <v>31437.710544311209</v>
      </c>
      <c r="M45" s="37">
        <v>48870.170067213243</v>
      </c>
      <c r="N45" s="37">
        <v>46157.775068474701</v>
      </c>
      <c r="O45" s="37">
        <v>40012.61780030001</v>
      </c>
      <c r="P45" s="37">
        <v>49758.791705921991</v>
      </c>
      <c r="Q45" s="37">
        <v>42579.391434978927</v>
      </c>
      <c r="R45" s="37">
        <v>50632.470099892351</v>
      </c>
      <c r="S45" s="37">
        <v>71785.582510566222</v>
      </c>
      <c r="T45" s="37">
        <v>72218.061283934047</v>
      </c>
      <c r="U45" s="37">
        <v>72926.988613372203</v>
      </c>
      <c r="V45" s="37">
        <v>51329.447753420449</v>
      </c>
      <c r="W45" s="37">
        <v>70246.523033482139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1211.8789339676991</v>
      </c>
      <c r="D46" s="37">
        <v>1008.5612041885252</v>
      </c>
      <c r="E46" s="37">
        <v>894.82228754807056</v>
      </c>
      <c r="F46" s="37">
        <v>831.68860081902221</v>
      </c>
      <c r="G46" s="37">
        <v>893.18776642374996</v>
      </c>
      <c r="H46" s="37">
        <v>1368.3486674596243</v>
      </c>
      <c r="I46" s="37">
        <v>1158.2015052356564</v>
      </c>
      <c r="J46" s="37">
        <v>1447.7778594350893</v>
      </c>
      <c r="K46" s="37">
        <v>1522.110751023778</v>
      </c>
      <c r="L46" s="37">
        <v>1689.2347080296877</v>
      </c>
      <c r="M46" s="37">
        <v>406.18583432452942</v>
      </c>
      <c r="N46" s="37">
        <v>369.00188154456919</v>
      </c>
      <c r="O46" s="37">
        <v>1133.8789339676987</v>
      </c>
      <c r="P46" s="37">
        <v>1028.5612041885252</v>
      </c>
      <c r="Q46" s="37">
        <v>8078.8222875480715</v>
      </c>
      <c r="R46" s="37">
        <v>4093.6886008190231</v>
      </c>
      <c r="S46" s="37">
        <v>4334.1877664237509</v>
      </c>
      <c r="T46" s="37">
        <v>4748.3486674596243</v>
      </c>
      <c r="U46" s="37">
        <v>4954.2015052356583</v>
      </c>
      <c r="V46" s="37">
        <v>5309.7778594350893</v>
      </c>
      <c r="W46" s="37">
        <v>8961.110751023778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2297.1396078513135</v>
      </c>
      <c r="D47" s="37">
        <v>3946.6331944442218</v>
      </c>
      <c r="E47" s="37">
        <v>5267.6189093509038</v>
      </c>
      <c r="F47" s="37">
        <v>6157.1222635070681</v>
      </c>
      <c r="G47" s="37">
        <v>6636.1700902836965</v>
      </c>
      <c r="H47" s="37">
        <v>10142.790614039408</v>
      </c>
      <c r="I47" s="37">
        <v>4267.013522226458</v>
      </c>
      <c r="J47" s="37">
        <v>5150.8700412345133</v>
      </c>
      <c r="K47" s="37">
        <v>914.39301616611192</v>
      </c>
      <c r="L47" s="37">
        <v>8636.6169947473973</v>
      </c>
      <c r="M47" s="37">
        <v>182.57831558872567</v>
      </c>
      <c r="N47" s="37">
        <v>13330.315201020472</v>
      </c>
      <c r="O47" s="37">
        <v>13207.867854741242</v>
      </c>
      <c r="P47" s="37">
        <v>4443.2785645279946</v>
      </c>
      <c r="Q47" s="37">
        <v>7583.5918102704891</v>
      </c>
      <c r="R47" s="37">
        <v>7324.1396078513062</v>
      </c>
      <c r="S47" s="37">
        <v>10912.633194444221</v>
      </c>
      <c r="T47" s="37">
        <v>11481.618909350902</v>
      </c>
      <c r="U47" s="37">
        <v>12502.122263507074</v>
      </c>
      <c r="V47" s="37">
        <v>10458.170090283704</v>
      </c>
      <c r="W47" s="37">
        <v>18959.790614039404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45478.006049042713</v>
      </c>
      <c r="D49" s="37">
        <v>57158.32913351708</v>
      </c>
      <c r="E49" s="37">
        <v>63273.633489062428</v>
      </c>
      <c r="F49" s="37">
        <v>59880.075574713002</v>
      </c>
      <c r="G49" s="37">
        <v>65248.744492488855</v>
      </c>
      <c r="H49" s="37">
        <v>73772.052639816946</v>
      </c>
      <c r="I49" s="37">
        <v>100988.88364805211</v>
      </c>
      <c r="J49" s="37">
        <v>99488.234490803035</v>
      </c>
      <c r="K49" s="37">
        <v>138025.72029556648</v>
      </c>
      <c r="L49" s="37">
        <v>110664.69010479841</v>
      </c>
      <c r="M49" s="37">
        <v>122420.43363821122</v>
      </c>
      <c r="N49" s="37">
        <v>131706.28072211985</v>
      </c>
      <c r="O49" s="37">
        <v>132497.61674219032</v>
      </c>
      <c r="P49" s="37">
        <v>209784.71191221289</v>
      </c>
      <c r="Q49" s="37">
        <v>195036.54637844465</v>
      </c>
      <c r="R49" s="37">
        <v>217382.3345437753</v>
      </c>
      <c r="S49" s="37">
        <v>299084.81267203577</v>
      </c>
      <c r="T49" s="37">
        <v>298206.12442482333</v>
      </c>
      <c r="U49" s="37">
        <v>289066.39329621219</v>
      </c>
      <c r="V49" s="37">
        <v>206387.02568851528</v>
      </c>
      <c r="W49" s="37">
        <v>230729.436714696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14303.825395717842</v>
      </c>
      <c r="D50" s="37">
        <v>12869.244662888355</v>
      </c>
      <c r="E50" s="37">
        <v>22846.036263435439</v>
      </c>
      <c r="F50" s="37">
        <v>52469.167677206577</v>
      </c>
      <c r="G50" s="37">
        <v>83013.757311926471</v>
      </c>
      <c r="H50" s="37">
        <v>87302.135913586157</v>
      </c>
      <c r="I50" s="37">
        <v>92286.112597918604</v>
      </c>
      <c r="J50" s="37">
        <v>90719.564967658545</v>
      </c>
      <c r="K50" s="37">
        <v>125505.78354902519</v>
      </c>
      <c r="L50" s="37">
        <v>140487.70198421029</v>
      </c>
      <c r="M50" s="37">
        <v>153934.94982926629</v>
      </c>
      <c r="N50" s="37">
        <v>160240.35766263772</v>
      </c>
      <c r="O50" s="37">
        <v>160121.97155174625</v>
      </c>
      <c r="P50" s="37">
        <v>219996.98882956139</v>
      </c>
      <c r="Q50" s="37">
        <v>232398.3902131574</v>
      </c>
      <c r="R50" s="37">
        <v>269962.91077175073</v>
      </c>
      <c r="S50" s="37">
        <v>270927.93233248452</v>
      </c>
      <c r="T50" s="37">
        <v>276619.46485600306</v>
      </c>
      <c r="U50" s="37">
        <v>321356.69878169219</v>
      </c>
      <c r="V50" s="37">
        <v>314162.2933584922</v>
      </c>
      <c r="W50" s="37">
        <v>349467.39417434298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1555333.7734755389</v>
      </c>
      <c r="D52" s="38">
        <v>1563836.3966420311</v>
      </c>
      <c r="E52" s="38">
        <v>1671637.4592221584</v>
      </c>
      <c r="F52" s="38">
        <v>1688872.4356764751</v>
      </c>
      <c r="G52" s="38">
        <v>1785556.6308495477</v>
      </c>
      <c r="H52" s="38">
        <v>1638121.189707377</v>
      </c>
      <c r="I52" s="38">
        <v>1888440.3682772778</v>
      </c>
      <c r="J52" s="38">
        <v>1944000.8089515632</v>
      </c>
      <c r="K52" s="38">
        <v>2020079.2026414787</v>
      </c>
      <c r="L52" s="38">
        <v>1892721.212876468</v>
      </c>
      <c r="M52" s="38">
        <v>1854358.0928601231</v>
      </c>
      <c r="N52" s="38">
        <v>1660383.041753104</v>
      </c>
      <c r="O52" s="38">
        <v>1312078.2093367726</v>
      </c>
      <c r="P52" s="38">
        <v>1384157.7964673862</v>
      </c>
      <c r="Q52" s="38">
        <v>1346020.6358436393</v>
      </c>
      <c r="R52" s="38">
        <v>1269248.3813444795</v>
      </c>
      <c r="S52" s="38">
        <v>1030287.3580221888</v>
      </c>
      <c r="T52" s="38">
        <v>988944.37038608734</v>
      </c>
      <c r="U52" s="38">
        <v>862764.2917389432</v>
      </c>
      <c r="V52" s="38">
        <v>753446.88420844264</v>
      </c>
      <c r="W52" s="38">
        <v>844752.94243045803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42822.59811894779</v>
      </c>
      <c r="D53" s="39">
        <v>40697.603690513788</v>
      </c>
      <c r="E53" s="39">
        <v>44453.748648650188</v>
      </c>
      <c r="F53" s="39">
        <v>44371.636343977327</v>
      </c>
      <c r="G53" s="39">
        <v>55073.035839849064</v>
      </c>
      <c r="H53" s="39">
        <v>41471.801359276229</v>
      </c>
      <c r="I53" s="39">
        <v>51539.200440055982</v>
      </c>
      <c r="J53" s="39">
        <v>49503.5443125905</v>
      </c>
      <c r="K53" s="39">
        <v>77819.553067573172</v>
      </c>
      <c r="L53" s="39">
        <v>54915.491720307618</v>
      </c>
      <c r="M53" s="39">
        <v>53210.2295707023</v>
      </c>
      <c r="N53" s="39">
        <v>62648.032030435512</v>
      </c>
      <c r="O53" s="39">
        <v>69362.971011581481</v>
      </c>
      <c r="P53" s="39">
        <v>64588.279124671884</v>
      </c>
      <c r="Q53" s="39">
        <v>63970.447624308697</v>
      </c>
      <c r="R53" s="39">
        <v>70056.598491468234</v>
      </c>
      <c r="S53" s="39">
        <v>93026.50316479319</v>
      </c>
      <c r="T53" s="39">
        <v>96286.332495241426</v>
      </c>
      <c r="U53" s="39">
        <v>88842.34458742803</v>
      </c>
      <c r="V53" s="39">
        <v>85891.415161425481</v>
      </c>
      <c r="W53" s="39">
        <v>80689.850931370631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41873.046054044156</v>
      </c>
      <c r="D57" s="37">
        <v>42142.384394292487</v>
      </c>
      <c r="E57" s="37">
        <v>42413.455188908731</v>
      </c>
      <c r="F57" s="37">
        <v>42686.269581490429</v>
      </c>
      <c r="G57" s="37">
        <v>42960.838787314016</v>
      </c>
      <c r="H57" s="37">
        <v>43237.174093795358</v>
      </c>
      <c r="I57" s="37">
        <v>43515.286860954016</v>
      </c>
      <c r="J57" s="37">
        <v>43795.188521880191</v>
      </c>
      <c r="K57" s="37">
        <v>44076.890583204338</v>
      </c>
      <c r="L57" s="37">
        <v>44360.4046255711</v>
      </c>
      <c r="M57" s="37">
        <v>44645.742304114392</v>
      </c>
      <c r="N57" s="37">
        <v>44932.915348937269</v>
      </c>
      <c r="O57" s="37">
        <v>45221.935565593652</v>
      </c>
      <c r="P57" s="37">
        <v>45512.814835574012</v>
      </c>
      <c r="Q57" s="37">
        <v>45805.565116793732</v>
      </c>
      <c r="R57" s="37">
        <v>46100.198444084381</v>
      </c>
      <c r="S57" s="37">
        <v>46396.726929688826</v>
      </c>
      <c r="T57" s="37">
        <v>46695.162763759028</v>
      </c>
      <c r="U57" s="37">
        <v>51746.046054044156</v>
      </c>
      <c r="V57" s="37">
        <v>55897.384394292487</v>
      </c>
      <c r="W57" s="37">
        <v>64087.455188908731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38194.470099892351</v>
      </c>
      <c r="D58" s="37">
        <v>38687.582510566222</v>
      </c>
      <c r="E58" s="37">
        <v>39187.061283934047</v>
      </c>
      <c r="F58" s="37">
        <v>39692.988613372203</v>
      </c>
      <c r="G58" s="37">
        <v>40205.447753420449</v>
      </c>
      <c r="H58" s="37">
        <v>40724.523033482139</v>
      </c>
      <c r="I58" s="37">
        <v>41250.299871701398</v>
      </c>
      <c r="J58" s="37">
        <v>41782.864789019339</v>
      </c>
      <c r="K58" s="37">
        <v>42322.305423412006</v>
      </c>
      <c r="L58" s="37">
        <v>42868.710544311209</v>
      </c>
      <c r="M58" s="37">
        <v>43422.170067213243</v>
      </c>
      <c r="N58" s="37">
        <v>43982.775068474701</v>
      </c>
      <c r="O58" s="37">
        <v>44550.61780030001</v>
      </c>
      <c r="P58" s="37">
        <v>45125.791705921991</v>
      </c>
      <c r="Q58" s="37">
        <v>45708.391434978927</v>
      </c>
      <c r="R58" s="37">
        <v>47089.470099892351</v>
      </c>
      <c r="S58" s="37">
        <v>51778.582510566222</v>
      </c>
      <c r="T58" s="37">
        <v>59407.061283934047</v>
      </c>
      <c r="U58" s="37">
        <v>62494.988613372203</v>
      </c>
      <c r="V58" s="37">
        <v>63646.447753420449</v>
      </c>
      <c r="W58" s="37">
        <v>65175.523033482139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277.87893396769869</v>
      </c>
      <c r="D59" s="37">
        <v>290.56120418852515</v>
      </c>
      <c r="E59" s="37">
        <v>303.82228754807056</v>
      </c>
      <c r="F59" s="37">
        <v>317.68860081902221</v>
      </c>
      <c r="G59" s="37">
        <v>332.18776642374996</v>
      </c>
      <c r="H59" s="37">
        <v>347.34866745962427</v>
      </c>
      <c r="I59" s="37">
        <v>363.20150523565644</v>
      </c>
      <c r="J59" s="37">
        <v>379.77785943508934</v>
      </c>
      <c r="K59" s="37">
        <v>397.11075102377799</v>
      </c>
      <c r="L59" s="37">
        <v>415.23470802968768</v>
      </c>
      <c r="M59" s="37">
        <v>434.18583432452942</v>
      </c>
      <c r="N59" s="37">
        <v>454.00188154456919</v>
      </c>
      <c r="O59" s="37">
        <v>1211.8789339676987</v>
      </c>
      <c r="P59" s="37">
        <v>1008.5612041885252</v>
      </c>
      <c r="Q59" s="37">
        <v>894.82228754807147</v>
      </c>
      <c r="R59" s="37">
        <v>831.68860081902312</v>
      </c>
      <c r="S59" s="37">
        <v>893.18776642375087</v>
      </c>
      <c r="T59" s="37">
        <v>1368.3486674596243</v>
      </c>
      <c r="U59" s="37">
        <v>1158.2015052356583</v>
      </c>
      <c r="V59" s="37">
        <v>1447.7778594350893</v>
      </c>
      <c r="W59" s="37">
        <v>1522.110751023778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183.13960785131349</v>
      </c>
      <c r="D60" s="37">
        <v>192.63319444422086</v>
      </c>
      <c r="E60" s="37">
        <v>202.61890935090378</v>
      </c>
      <c r="F60" s="37">
        <v>213.12226350706624</v>
      </c>
      <c r="G60" s="37">
        <v>224.17009028369648</v>
      </c>
      <c r="H60" s="37">
        <v>235.79061403940432</v>
      </c>
      <c r="I60" s="37">
        <v>248.01352222645801</v>
      </c>
      <c r="J60" s="37">
        <v>260.87004123451334</v>
      </c>
      <c r="K60" s="37">
        <v>274.39301616611192</v>
      </c>
      <c r="L60" s="37">
        <v>288.61699474739726</v>
      </c>
      <c r="M60" s="37">
        <v>303.57831558872567</v>
      </c>
      <c r="N60" s="37">
        <v>319.31520102047944</v>
      </c>
      <c r="O60" s="37">
        <v>335.8678547412419</v>
      </c>
      <c r="P60" s="37">
        <v>353.2785645279946</v>
      </c>
      <c r="Q60" s="37">
        <v>371.59181027048908</v>
      </c>
      <c r="R60" s="37">
        <v>2297.1396078513062</v>
      </c>
      <c r="S60" s="37">
        <v>3946.6331944442209</v>
      </c>
      <c r="T60" s="37">
        <v>5267.618909350902</v>
      </c>
      <c r="U60" s="37">
        <v>6157.1222635070735</v>
      </c>
      <c r="V60" s="37">
        <v>6636.1700902837038</v>
      </c>
      <c r="W60" s="37">
        <v>10142.790614039404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18842.546008130768</v>
      </c>
      <c r="D62" s="37">
        <v>20297.517384219333</v>
      </c>
      <c r="E62" s="37">
        <v>21864.837787043711</v>
      </c>
      <c r="F62" s="37">
        <v>23553.18251016346</v>
      </c>
      <c r="G62" s="37">
        <v>25371.896730274195</v>
      </c>
      <c r="H62" s="37">
        <v>27331.047233804653</v>
      </c>
      <c r="I62" s="37">
        <v>29441.478137704311</v>
      </c>
      <c r="J62" s="37">
        <v>31714.870912842685</v>
      </c>
      <c r="K62" s="37">
        <v>45478.006049042684</v>
      </c>
      <c r="L62" s="37">
        <v>57158.329133517109</v>
      </c>
      <c r="M62" s="37">
        <v>63273.633489062428</v>
      </c>
      <c r="N62" s="37">
        <v>59880.075574713061</v>
      </c>
      <c r="O62" s="37">
        <v>65248.744492488913</v>
      </c>
      <c r="P62" s="37">
        <v>73772.052639817121</v>
      </c>
      <c r="Q62" s="37">
        <v>100988.88364805211</v>
      </c>
      <c r="R62" s="37">
        <v>99488.234490802977</v>
      </c>
      <c r="S62" s="37">
        <v>138025.72029556637</v>
      </c>
      <c r="T62" s="37">
        <v>110664.69010479841</v>
      </c>
      <c r="U62" s="37">
        <v>122420.43363821111</v>
      </c>
      <c r="V62" s="37">
        <v>131706.28072211985</v>
      </c>
      <c r="W62" s="37">
        <v>132497.61674219044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3186.7767428413608</v>
      </c>
      <c r="D63" s="37">
        <v>3297.6348853923773</v>
      </c>
      <c r="E63" s="37">
        <v>3412.3494411036372</v>
      </c>
      <c r="F63" s="37">
        <v>3531.0545627051179</v>
      </c>
      <c r="G63" s="37">
        <v>3653.8890696868475</v>
      </c>
      <c r="H63" s="37">
        <v>14303.825395717868</v>
      </c>
      <c r="I63" s="37">
        <v>12869.244662888348</v>
      </c>
      <c r="J63" s="37">
        <v>22846.036263435439</v>
      </c>
      <c r="K63" s="37">
        <v>52469.167677206569</v>
      </c>
      <c r="L63" s="37">
        <v>83013.757311926456</v>
      </c>
      <c r="M63" s="37">
        <v>87302.135913586128</v>
      </c>
      <c r="N63" s="37">
        <v>92286.112597918604</v>
      </c>
      <c r="O63" s="37">
        <v>90719.564967658604</v>
      </c>
      <c r="P63" s="37">
        <v>125505.78354902519</v>
      </c>
      <c r="Q63" s="37">
        <v>140487.70198421017</v>
      </c>
      <c r="R63" s="37">
        <v>153934.94982926617</v>
      </c>
      <c r="S63" s="37">
        <v>160240.35766263772</v>
      </c>
      <c r="T63" s="37">
        <v>160121.97155174636</v>
      </c>
      <c r="U63" s="37">
        <v>219996.98882956128</v>
      </c>
      <c r="V63" s="37">
        <v>232398.39021315728</v>
      </c>
      <c r="W63" s="37">
        <v>269962.91077175085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1328732.5590099962</v>
      </c>
      <c r="D65" s="38">
        <v>1341468.8905854374</v>
      </c>
      <c r="E65" s="38">
        <v>1372230.8174662078</v>
      </c>
      <c r="F65" s="38">
        <v>1388425.5791963767</v>
      </c>
      <c r="G65" s="38">
        <v>1455712.8188346019</v>
      </c>
      <c r="H65" s="38">
        <v>1510576.3975548381</v>
      </c>
      <c r="I65" s="38">
        <v>1637266.0707101356</v>
      </c>
      <c r="J65" s="38">
        <v>1693563.9362985604</v>
      </c>
      <c r="K65" s="38">
        <v>1725729.5618995307</v>
      </c>
      <c r="L65" s="38">
        <v>1741118.0715710605</v>
      </c>
      <c r="M65" s="38">
        <v>1775740.3070060089</v>
      </c>
      <c r="N65" s="38">
        <v>1650597.8114786437</v>
      </c>
      <c r="O65" s="38">
        <v>1255493.4160132967</v>
      </c>
      <c r="P65" s="38">
        <v>1244142.7661493616</v>
      </c>
      <c r="Q65" s="38">
        <v>1437067.3994811159</v>
      </c>
      <c r="R65" s="38">
        <v>1161678.4833574388</v>
      </c>
      <c r="S65" s="38">
        <v>918895.530012195</v>
      </c>
      <c r="T65" s="38">
        <v>863221.93218809552</v>
      </c>
      <c r="U65" s="38">
        <v>736045.32393520884</v>
      </c>
      <c r="V65" s="38">
        <v>611864.52595400624</v>
      </c>
      <c r="W65" s="38">
        <v>514480.41886394471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21056.300645373034</v>
      </c>
      <c r="D66" s="39">
        <v>21419.411668964633</v>
      </c>
      <c r="E66" s="39">
        <v>21788.784457985661</v>
      </c>
      <c r="F66" s="39">
        <v>22164.526995129476</v>
      </c>
      <c r="G66" s="39">
        <v>22546.749125225935</v>
      </c>
      <c r="H66" s="39">
        <v>22935.562587353343</v>
      </c>
      <c r="I66" s="39">
        <v>23331.081047504733</v>
      </c>
      <c r="J66" s="39">
        <v>23733.420131816762</v>
      </c>
      <c r="K66" s="39">
        <v>42822.598118947819</v>
      </c>
      <c r="L66" s="39">
        <v>40697.603690513817</v>
      </c>
      <c r="M66" s="39">
        <v>44453.748648650188</v>
      </c>
      <c r="N66" s="39">
        <v>44371.636343977356</v>
      </c>
      <c r="O66" s="39">
        <v>55073.035839849035</v>
      </c>
      <c r="P66" s="39">
        <v>41471.801359276171</v>
      </c>
      <c r="Q66" s="39">
        <v>51539.200440055924</v>
      </c>
      <c r="R66" s="39">
        <v>49503.5443125905</v>
      </c>
      <c r="S66" s="39">
        <v>77819.553067573113</v>
      </c>
      <c r="T66" s="39">
        <v>54915.491720307618</v>
      </c>
      <c r="U66" s="39">
        <v>53210.2295707023</v>
      </c>
      <c r="V66" s="39">
        <v>62648.032030435512</v>
      </c>
      <c r="W66" s="39">
        <v>69362.971011581481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8759.9999999999945</v>
      </c>
      <c r="D70" s="40">
        <v>8759.9999999999945</v>
      </c>
      <c r="E70" s="40">
        <v>8759.9999999999964</v>
      </c>
      <c r="F70" s="40">
        <v>8759.9999999999927</v>
      </c>
      <c r="G70" s="40">
        <v>8759.9999999999945</v>
      </c>
      <c r="H70" s="40">
        <v>8759.9999999999945</v>
      </c>
      <c r="I70" s="40">
        <v>8759.9999999999964</v>
      </c>
      <c r="J70" s="40">
        <v>8759.9999999999964</v>
      </c>
      <c r="K70" s="40">
        <v>8759.9999999999964</v>
      </c>
      <c r="L70" s="40">
        <v>8759.9999999999982</v>
      </c>
      <c r="M70" s="40">
        <v>8759.9999999999964</v>
      </c>
      <c r="N70" s="40">
        <v>8759.9999999999964</v>
      </c>
      <c r="O70" s="40">
        <v>8759.9999999999927</v>
      </c>
      <c r="P70" s="40">
        <v>8759.9999999999945</v>
      </c>
      <c r="Q70" s="40">
        <v>8759.9999999999945</v>
      </c>
      <c r="R70" s="40">
        <v>8759.9999999999964</v>
      </c>
      <c r="S70" s="40">
        <v>8759.9999999999945</v>
      </c>
      <c r="T70" s="40">
        <v>8759.9999999999964</v>
      </c>
      <c r="U70" s="40">
        <v>8759.9999999999982</v>
      </c>
      <c r="V70" s="40">
        <v>8759.9999999999964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382.12907170204238</v>
      </c>
      <c r="C71" s="40">
        <v>378.16416473728589</v>
      </c>
      <c r="D71" s="40">
        <v>381.59720920477071</v>
      </c>
      <c r="E71" s="40">
        <v>381.91664483872904</v>
      </c>
      <c r="F71" s="40">
        <v>383.55068972872857</v>
      </c>
      <c r="G71" s="40">
        <v>384.46081226527468</v>
      </c>
      <c r="H71" s="40">
        <v>386.19247237701478</v>
      </c>
      <c r="I71" s="40">
        <v>385.62107213299475</v>
      </c>
      <c r="J71" s="40">
        <v>384.22348446952282</v>
      </c>
      <c r="K71" s="40">
        <v>385.21265653816442</v>
      </c>
      <c r="L71" s="40">
        <v>386.21716931034126</v>
      </c>
      <c r="M71" s="40">
        <v>385.09097494332582</v>
      </c>
      <c r="N71" s="40">
        <v>385.83904532799335</v>
      </c>
      <c r="O71" s="40">
        <v>387.28201113089619</v>
      </c>
      <c r="P71" s="40">
        <v>385.09275746418967</v>
      </c>
      <c r="Q71" s="40">
        <v>387.93730523111566</v>
      </c>
      <c r="R71" s="40">
        <v>390.22586288857502</v>
      </c>
      <c r="S71" s="40">
        <v>396.76819892198267</v>
      </c>
      <c r="T71" s="40">
        <v>393.30052085327623</v>
      </c>
      <c r="U71" s="40">
        <v>388.99016758326525</v>
      </c>
      <c r="V71" s="40">
        <v>389.23216863195586</v>
      </c>
      <c r="W71" s="40">
        <v>385.55151679593547</v>
      </c>
      <c r="DA71" s="58" t="s">
        <v>1009</v>
      </c>
    </row>
    <row r="72" spans="1:105" ht="12" customHeight="1" x14ac:dyDescent="0.25">
      <c r="A72" s="28" t="s">
        <v>46</v>
      </c>
      <c r="B72" s="40">
        <v>266.28908941579414</v>
      </c>
      <c r="C72" s="40">
        <v>265.68116025871086</v>
      </c>
      <c r="D72" s="40">
        <v>263.98463675654216</v>
      </c>
      <c r="E72" s="40">
        <v>264.54665565896175</v>
      </c>
      <c r="F72" s="40">
        <v>262.22065588113429</v>
      </c>
      <c r="G72" s="40">
        <v>259.71616559609282</v>
      </c>
      <c r="H72" s="40">
        <v>257.3348433689593</v>
      </c>
      <c r="I72" s="40">
        <v>254.61984290873065</v>
      </c>
      <c r="J72" s="40">
        <v>251.10688745393293</v>
      </c>
      <c r="K72" s="40">
        <v>246.58179648031984</v>
      </c>
      <c r="L72" s="40">
        <v>242.27195104163826</v>
      </c>
      <c r="M72" s="40">
        <v>239.09662407214458</v>
      </c>
      <c r="N72" s="40">
        <v>237.91158727380378</v>
      </c>
      <c r="O72" s="40">
        <v>238.48025854199935</v>
      </c>
      <c r="P72" s="40">
        <v>238.18550128182923</v>
      </c>
      <c r="Q72" s="40">
        <v>238.71463099025576</v>
      </c>
      <c r="R72" s="40">
        <v>242.17018316272475</v>
      </c>
      <c r="S72" s="40">
        <v>246.68647900598074</v>
      </c>
      <c r="T72" s="40">
        <v>244.97453457380576</v>
      </c>
      <c r="U72" s="40">
        <v>243.3507495067154</v>
      </c>
      <c r="V72" s="40">
        <v>241.74813513138963</v>
      </c>
      <c r="W72" s="40">
        <v>240.49736049526075</v>
      </c>
      <c r="DA72" s="58" t="s">
        <v>1010</v>
      </c>
    </row>
    <row r="73" spans="1:105" ht="12" customHeight="1" x14ac:dyDescent="0.25">
      <c r="A73" s="28" t="s">
        <v>45</v>
      </c>
      <c r="B73" s="40">
        <v>419.44692978959017</v>
      </c>
      <c r="C73" s="40">
        <v>423.68440002023965</v>
      </c>
      <c r="D73" s="40">
        <v>427.05056358603781</v>
      </c>
      <c r="E73" s="40">
        <v>430.63706709524166</v>
      </c>
      <c r="F73" s="40">
        <v>434.00123664077086</v>
      </c>
      <c r="G73" s="40">
        <v>437.48716214059209</v>
      </c>
      <c r="H73" s="40">
        <v>441.07963274597688</v>
      </c>
      <c r="I73" s="40">
        <v>443.83292438751477</v>
      </c>
      <c r="J73" s="40">
        <v>444.87193886502223</v>
      </c>
      <c r="K73" s="40">
        <v>444.61721423838895</v>
      </c>
      <c r="L73" s="40">
        <v>446.14334137887784</v>
      </c>
      <c r="M73" s="40">
        <v>438.48274830946457</v>
      </c>
      <c r="N73" s="40">
        <v>443.27658831764597</v>
      </c>
      <c r="O73" s="40">
        <v>446.7028349859483</v>
      </c>
      <c r="P73" s="40">
        <v>449.43159080039641</v>
      </c>
      <c r="Q73" s="40">
        <v>451.40538749296036</v>
      </c>
      <c r="R73" s="40">
        <v>449.11095775571005</v>
      </c>
      <c r="S73" s="40">
        <v>458.14712924910901</v>
      </c>
      <c r="T73" s="40">
        <v>457.32267345924367</v>
      </c>
      <c r="U73" s="40">
        <v>456.47968644756656</v>
      </c>
      <c r="V73" s="40">
        <v>473.21420120588982</v>
      </c>
      <c r="W73" s="40">
        <v>495.63759461395261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1468.2176337690248</v>
      </c>
      <c r="C75" s="40">
        <v>1477.8030993203661</v>
      </c>
      <c r="D75" s="40">
        <v>1484.0115923683945</v>
      </c>
      <c r="E75" s="40">
        <v>1487.7746429939139</v>
      </c>
      <c r="F75" s="40">
        <v>1489.7707895686633</v>
      </c>
      <c r="G75" s="40">
        <v>1489.7632646943046</v>
      </c>
      <c r="H75" s="40">
        <v>1490.6579973037467</v>
      </c>
      <c r="I75" s="40">
        <v>1488.6268246404302</v>
      </c>
      <c r="J75" s="40">
        <v>1481.1729401657512</v>
      </c>
      <c r="K75" s="40">
        <v>1468.3216807493459</v>
      </c>
      <c r="L75" s="40">
        <v>1460.3167205407356</v>
      </c>
      <c r="M75" s="40">
        <v>1449.5295148381679</v>
      </c>
      <c r="N75" s="40">
        <v>1431.9940597179998</v>
      </c>
      <c r="O75" s="40">
        <v>1421.322806773009</v>
      </c>
      <c r="P75" s="40">
        <v>1410.5509943641277</v>
      </c>
      <c r="Q75" s="40">
        <v>1400.820759340477</v>
      </c>
      <c r="R75" s="40">
        <v>1421.0666461152337</v>
      </c>
      <c r="S75" s="40">
        <v>1453.2221886246703</v>
      </c>
      <c r="T75" s="40">
        <v>1443.5456260512228</v>
      </c>
      <c r="U75" s="40">
        <v>1436.7782791630098</v>
      </c>
      <c r="V75" s="40">
        <v>1497.8669242143606</v>
      </c>
      <c r="W75" s="40">
        <v>1568.658653856269</v>
      </c>
      <c r="DA75" s="58" t="s">
        <v>1012</v>
      </c>
    </row>
    <row r="76" spans="1:105" ht="12" customHeight="1" x14ac:dyDescent="0.25">
      <c r="A76" s="28" t="s">
        <v>27</v>
      </c>
      <c r="B76" s="40">
        <v>586.4559423491969</v>
      </c>
      <c r="C76" s="40">
        <v>593.64021468385067</v>
      </c>
      <c r="D76" s="40">
        <v>600.06985833765214</v>
      </c>
      <c r="E76" s="40">
        <v>606.11128998067159</v>
      </c>
      <c r="F76" s="40">
        <v>611.88326470070888</v>
      </c>
      <c r="G76" s="40">
        <v>617.26120155857802</v>
      </c>
      <c r="H76" s="40">
        <v>627.67238813168922</v>
      </c>
      <c r="I76" s="40">
        <v>637.28279046830585</v>
      </c>
      <c r="J76" s="40">
        <v>644.69374469750392</v>
      </c>
      <c r="K76" s="40">
        <v>654.05326798178726</v>
      </c>
      <c r="L76" s="40">
        <v>665.93562450328625</v>
      </c>
      <c r="M76" s="40">
        <v>669.9812736950488</v>
      </c>
      <c r="N76" s="40">
        <v>673.76448778114354</v>
      </c>
      <c r="O76" s="40">
        <v>678.12983925997412</v>
      </c>
      <c r="P76" s="40">
        <v>682.48369833282993</v>
      </c>
      <c r="Q76" s="40">
        <v>689.00363732676055</v>
      </c>
      <c r="R76" s="40">
        <v>696.5408377165428</v>
      </c>
      <c r="S76" s="40">
        <v>711.50593579994734</v>
      </c>
      <c r="T76" s="40">
        <v>703.89474708595606</v>
      </c>
      <c r="U76" s="40">
        <v>698.20041723721795</v>
      </c>
      <c r="V76" s="40">
        <v>725.55136402825042</v>
      </c>
      <c r="W76" s="40">
        <v>753.25020589974361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482.49145130556053</v>
      </c>
      <c r="C78" s="41">
        <v>484.44104446865197</v>
      </c>
      <c r="D78" s="41">
        <v>485.91243724952199</v>
      </c>
      <c r="E78" s="41">
        <v>487.1750642978372</v>
      </c>
      <c r="F78" s="41">
        <v>488.54616011108459</v>
      </c>
      <c r="G78" s="41">
        <v>489.80762879162381</v>
      </c>
      <c r="H78" s="41">
        <v>492.08365414129491</v>
      </c>
      <c r="I78" s="41">
        <v>493.78226453189131</v>
      </c>
      <c r="J78" s="41">
        <v>493.83623892741872</v>
      </c>
      <c r="K78" s="41">
        <v>492.18485357043238</v>
      </c>
      <c r="L78" s="41">
        <v>492.72040073822359</v>
      </c>
      <c r="M78" s="41">
        <v>492.86955597466061</v>
      </c>
      <c r="N78" s="41">
        <v>493.04973447040049</v>
      </c>
      <c r="O78" s="41">
        <v>493.71919073786279</v>
      </c>
      <c r="P78" s="41">
        <v>494.41691531408395</v>
      </c>
      <c r="Q78" s="41">
        <v>497.00498887263205</v>
      </c>
      <c r="R78" s="41">
        <v>499.34233179574522</v>
      </c>
      <c r="S78" s="41">
        <v>504.97446054398006</v>
      </c>
      <c r="T78" s="41">
        <v>500.7590786701241</v>
      </c>
      <c r="U78" s="41">
        <v>498.78255259073802</v>
      </c>
      <c r="V78" s="41">
        <v>520.09653732686775</v>
      </c>
      <c r="W78" s="41">
        <v>540.7503641299154</v>
      </c>
      <c r="DA78" s="59" t="s">
        <v>1014</v>
      </c>
    </row>
    <row r="79" spans="1:105" ht="12" customHeight="1" x14ac:dyDescent="0.25">
      <c r="A79" s="32" t="s">
        <v>25</v>
      </c>
      <c r="B79" s="42">
        <v>31.866718838955716</v>
      </c>
      <c r="C79" s="42">
        <v>32.099010191485227</v>
      </c>
      <c r="D79" s="42">
        <v>32.255773265154978</v>
      </c>
      <c r="E79" s="42">
        <v>32.36041208583314</v>
      </c>
      <c r="F79" s="42">
        <v>32.43849325048982</v>
      </c>
      <c r="G79" s="42">
        <v>32.479168763899551</v>
      </c>
      <c r="H79" s="42">
        <v>32.559826202340368</v>
      </c>
      <c r="I79" s="42">
        <v>32.577312679203992</v>
      </c>
      <c r="J79" s="42">
        <v>32.463807738096527</v>
      </c>
      <c r="K79" s="42">
        <v>32.218403677065638</v>
      </c>
      <c r="L79" s="42">
        <v>32.097907957488232</v>
      </c>
      <c r="M79" s="42">
        <v>32.042922656197121</v>
      </c>
      <c r="N79" s="42">
        <v>31.976459700301753</v>
      </c>
      <c r="O79" s="42">
        <v>31.929140438137026</v>
      </c>
      <c r="P79" s="42">
        <v>31.871824788979218</v>
      </c>
      <c r="Q79" s="42">
        <v>31.924853646384097</v>
      </c>
      <c r="R79" s="42">
        <v>32.38520609947696</v>
      </c>
      <c r="S79" s="42">
        <v>33.481889660476014</v>
      </c>
      <c r="T79" s="42">
        <v>33.329164938455499</v>
      </c>
      <c r="U79" s="42">
        <v>33.263663438134898</v>
      </c>
      <c r="V79" s="42">
        <v>34.711296532292856</v>
      </c>
      <c r="W79" s="42">
        <v>36.098592517893479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57.796479357870872</v>
      </c>
      <c r="C83" s="29">
        <v>56.944879102143936</v>
      </c>
      <c r="D83" s="29">
        <v>55.910941167157596</v>
      </c>
      <c r="E83" s="29">
        <v>54.63877623683409</v>
      </c>
      <c r="F83" s="29">
        <v>53.271929050136976</v>
      </c>
      <c r="G83" s="29">
        <v>51.873167180117697</v>
      </c>
      <c r="H83" s="29">
        <v>50.488728785915541</v>
      </c>
      <c r="I83" s="29">
        <v>49.593578584015681</v>
      </c>
      <c r="J83" s="29">
        <v>48.578762280246508</v>
      </c>
      <c r="K83" s="29">
        <v>46.944936044238261</v>
      </c>
      <c r="L83" s="29">
        <v>45.844820818073615</v>
      </c>
      <c r="M83" s="29">
        <v>44.106716776870165</v>
      </c>
      <c r="N83" s="29">
        <v>42.764327214919035</v>
      </c>
      <c r="O83" s="29">
        <v>41.179688042623667</v>
      </c>
      <c r="P83" s="29">
        <v>39.775401995187536</v>
      </c>
      <c r="Q83" s="29">
        <v>38.086453225527983</v>
      </c>
      <c r="R83" s="29">
        <v>36.338307475720221</v>
      </c>
      <c r="S83" s="29">
        <v>34.337157278189089</v>
      </c>
      <c r="T83" s="29">
        <v>32.477666149350704</v>
      </c>
      <c r="U83" s="29">
        <v>31.195130631971214</v>
      </c>
      <c r="V83" s="29">
        <v>30.182124671850275</v>
      </c>
      <c r="W83" s="29">
        <v>28.93942649023381</v>
      </c>
      <c r="DA83" s="58" t="s">
        <v>1016</v>
      </c>
    </row>
    <row r="84" spans="1:105" ht="12" customHeight="1" x14ac:dyDescent="0.25">
      <c r="A84" s="28" t="s">
        <v>47</v>
      </c>
      <c r="B84" s="29">
        <v>837.02902046387123</v>
      </c>
      <c r="C84" s="29">
        <v>827.10126534057872</v>
      </c>
      <c r="D84" s="29">
        <v>812.2447892653596</v>
      </c>
      <c r="E84" s="29">
        <v>792.91058246986427</v>
      </c>
      <c r="F84" s="29">
        <v>772.31207153154662</v>
      </c>
      <c r="G84" s="29">
        <v>750.49771533744058</v>
      </c>
      <c r="H84" s="29">
        <v>727.62755748718939</v>
      </c>
      <c r="I84" s="29">
        <v>711.78154096041328</v>
      </c>
      <c r="J84" s="29">
        <v>692.20518386590152</v>
      </c>
      <c r="K84" s="29">
        <v>668.93567942402763</v>
      </c>
      <c r="L84" s="29">
        <v>649.70315735762574</v>
      </c>
      <c r="M84" s="29">
        <v>624.2208408600435</v>
      </c>
      <c r="N84" s="29">
        <v>598.53164984509965</v>
      </c>
      <c r="O84" s="29">
        <v>573.29301509552204</v>
      </c>
      <c r="P84" s="29">
        <v>545.14803502930113</v>
      </c>
      <c r="Q84" s="29">
        <v>517.86992845239286</v>
      </c>
      <c r="R84" s="29">
        <v>496.76765599878036</v>
      </c>
      <c r="S84" s="29">
        <v>474.99815909817005</v>
      </c>
      <c r="T84" s="29">
        <v>454.65780141920754</v>
      </c>
      <c r="U84" s="29">
        <v>435.05173310543006</v>
      </c>
      <c r="V84" s="29">
        <v>418.83184457066972</v>
      </c>
      <c r="W84" s="29">
        <v>402.3576879483694</v>
      </c>
      <c r="DA84" s="58" t="s">
        <v>1017</v>
      </c>
    </row>
    <row r="85" spans="1:105" ht="12" customHeight="1" x14ac:dyDescent="0.25">
      <c r="A85" s="28" t="s">
        <v>46</v>
      </c>
      <c r="B85" s="29">
        <v>1904.7533391403256</v>
      </c>
      <c r="C85" s="29">
        <v>1882.6767203094921</v>
      </c>
      <c r="D85" s="29">
        <v>1860.896419628411</v>
      </c>
      <c r="E85" s="29">
        <v>1839.5848814714427</v>
      </c>
      <c r="F85" s="29">
        <v>1817.5933046835212</v>
      </c>
      <c r="G85" s="29">
        <v>1794.145589053818</v>
      </c>
      <c r="H85" s="29">
        <v>1761.7535314896566</v>
      </c>
      <c r="I85" s="29">
        <v>1735.0366165376529</v>
      </c>
      <c r="J85" s="29">
        <v>1705.6297160983752</v>
      </c>
      <c r="K85" s="29">
        <v>1677.6423164073362</v>
      </c>
      <c r="L85" s="29">
        <v>1651.2128469268746</v>
      </c>
      <c r="M85" s="29">
        <v>1636.5481178798664</v>
      </c>
      <c r="N85" s="29">
        <v>1619.9412608642301</v>
      </c>
      <c r="O85" s="29">
        <v>1571.8139407386604</v>
      </c>
      <c r="P85" s="29">
        <v>1522.5048337092969</v>
      </c>
      <c r="Q85" s="29">
        <v>1310.932208146424</v>
      </c>
      <c r="R85" s="29">
        <v>1236.8825359327659</v>
      </c>
      <c r="S85" s="29">
        <v>1174.5710922806215</v>
      </c>
      <c r="T85" s="29">
        <v>1114.6281602385566</v>
      </c>
      <c r="U85" s="29">
        <v>1067.1805926784709</v>
      </c>
      <c r="V85" s="29">
        <v>1023.207299327441</v>
      </c>
      <c r="W85" s="29">
        <v>976.62049765248457</v>
      </c>
      <c r="DA85" s="58" t="s">
        <v>1018</v>
      </c>
    </row>
    <row r="86" spans="1:105" ht="12" customHeight="1" x14ac:dyDescent="0.25">
      <c r="A86" s="28" t="s">
        <v>45</v>
      </c>
      <c r="B86" s="29">
        <v>744.2892746905394</v>
      </c>
      <c r="C86" s="29">
        <v>717.97744298638258</v>
      </c>
      <c r="D86" s="29">
        <v>691.06390646106217</v>
      </c>
      <c r="E86" s="29">
        <v>670.53991255407072</v>
      </c>
      <c r="F86" s="29">
        <v>654.84618978010383</v>
      </c>
      <c r="G86" s="29">
        <v>641.82458118573049</v>
      </c>
      <c r="H86" s="29">
        <v>626.81247025203538</v>
      </c>
      <c r="I86" s="29">
        <v>620.71847120179223</v>
      </c>
      <c r="J86" s="29">
        <v>613.10838213257045</v>
      </c>
      <c r="K86" s="29">
        <v>610.86780144579518</v>
      </c>
      <c r="L86" s="29">
        <v>596.31999219602926</v>
      </c>
      <c r="M86" s="29">
        <v>595.16834021375018</v>
      </c>
      <c r="N86" s="29">
        <v>574.24587167005222</v>
      </c>
      <c r="O86" s="29">
        <v>556.50745558709161</v>
      </c>
      <c r="P86" s="29">
        <v>551.03246031941751</v>
      </c>
      <c r="Q86" s="29">
        <v>543.31003147267825</v>
      </c>
      <c r="R86" s="29">
        <v>534.10831377648572</v>
      </c>
      <c r="S86" s="29">
        <v>521.51648603615297</v>
      </c>
      <c r="T86" s="29">
        <v>508.59865942576079</v>
      </c>
      <c r="U86" s="29">
        <v>495.64256846543583</v>
      </c>
      <c r="V86" s="29">
        <v>484.4543372497161</v>
      </c>
      <c r="W86" s="29">
        <v>468.69860137785366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375.8855287634787</v>
      </c>
      <c r="C88" s="29">
        <v>369.50443872828237</v>
      </c>
      <c r="D88" s="29">
        <v>360.73398961160717</v>
      </c>
      <c r="E88" s="29">
        <v>351.85253609892055</v>
      </c>
      <c r="F88" s="29">
        <v>343.66463440471443</v>
      </c>
      <c r="G88" s="29">
        <v>335.34461488099174</v>
      </c>
      <c r="H88" s="29">
        <v>325.84884828350471</v>
      </c>
      <c r="I88" s="29">
        <v>313.87430928775274</v>
      </c>
      <c r="J88" s="29">
        <v>302.84285609909466</v>
      </c>
      <c r="K88" s="29">
        <v>289.74526585495306</v>
      </c>
      <c r="L88" s="29">
        <v>278.42037029979355</v>
      </c>
      <c r="M88" s="29">
        <v>264.47556587198534</v>
      </c>
      <c r="N88" s="29">
        <v>252.04084102349225</v>
      </c>
      <c r="O88" s="29">
        <v>238.42747087077842</v>
      </c>
      <c r="P88" s="29">
        <v>219.48466420346986</v>
      </c>
      <c r="Q88" s="29">
        <v>198.94683007551086</v>
      </c>
      <c r="R88" s="29">
        <v>179.25907300742139</v>
      </c>
      <c r="S88" s="29">
        <v>158.52085745192102</v>
      </c>
      <c r="T88" s="29">
        <v>144.47002326377199</v>
      </c>
      <c r="U88" s="29">
        <v>134.01245160228964</v>
      </c>
      <c r="V88" s="29">
        <v>125.92176194392293</v>
      </c>
      <c r="W88" s="29">
        <v>119.70216726561249</v>
      </c>
      <c r="DA88" s="58" t="s">
        <v>1020</v>
      </c>
    </row>
    <row r="89" spans="1:105" ht="12" customHeight="1" x14ac:dyDescent="0.25">
      <c r="A89" s="28" t="s">
        <v>27</v>
      </c>
      <c r="B89" s="29">
        <v>376.52444519505889</v>
      </c>
      <c r="C89" s="29">
        <v>365.57813233247037</v>
      </c>
      <c r="D89" s="29">
        <v>356.41325024514288</v>
      </c>
      <c r="E89" s="29">
        <v>344.72316276372158</v>
      </c>
      <c r="F89" s="29">
        <v>331.57390540143223</v>
      </c>
      <c r="G89" s="29">
        <v>319.14785585193357</v>
      </c>
      <c r="H89" s="29">
        <v>307.1855782004202</v>
      </c>
      <c r="I89" s="29">
        <v>298.14812499963409</v>
      </c>
      <c r="J89" s="29">
        <v>289.46872516798175</v>
      </c>
      <c r="K89" s="29">
        <v>275.38525525336695</v>
      </c>
      <c r="L89" s="29">
        <v>258.46769177216021</v>
      </c>
      <c r="M89" s="29">
        <v>243.21464209036222</v>
      </c>
      <c r="N89" s="29">
        <v>228.9017339801328</v>
      </c>
      <c r="O89" s="29">
        <v>215.70175044936514</v>
      </c>
      <c r="P89" s="29">
        <v>199.89565367685466</v>
      </c>
      <c r="Q89" s="29">
        <v>187.8899990509409</v>
      </c>
      <c r="R89" s="29">
        <v>178.76458127101844</v>
      </c>
      <c r="S89" s="29">
        <v>172.7087300456846</v>
      </c>
      <c r="T89" s="29">
        <v>169.09701093136803</v>
      </c>
      <c r="U89" s="29">
        <v>166.97291400385052</v>
      </c>
      <c r="V89" s="29">
        <v>165.43308186841153</v>
      </c>
      <c r="W89" s="29">
        <v>163.64111926019464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76.200805235149147</v>
      </c>
      <c r="C91" s="31">
        <v>76.111604102204225</v>
      </c>
      <c r="D91" s="31">
        <v>75.872147394153998</v>
      </c>
      <c r="E91" s="31">
        <v>75.163767158234947</v>
      </c>
      <c r="F91" s="31">
        <v>74.118712992620303</v>
      </c>
      <c r="G91" s="31">
        <v>72.534678420013478</v>
      </c>
      <c r="H91" s="31">
        <v>70.702819160264724</v>
      </c>
      <c r="I91" s="31">
        <v>68.188527407047374</v>
      </c>
      <c r="J91" s="31">
        <v>65.362231636805419</v>
      </c>
      <c r="K91" s="31">
        <v>62.077136376643004</v>
      </c>
      <c r="L91" s="31">
        <v>58.743632995462598</v>
      </c>
      <c r="M91" s="31">
        <v>55.406812547417992</v>
      </c>
      <c r="N91" s="31">
        <v>52.509308156474184</v>
      </c>
      <c r="O91" s="31">
        <v>50.412010865922262</v>
      </c>
      <c r="P91" s="31">
        <v>48.177287917476448</v>
      </c>
      <c r="Q91" s="31">
        <v>45.234414070454193</v>
      </c>
      <c r="R91" s="31">
        <v>41.964692304317332</v>
      </c>
      <c r="S91" s="31">
        <v>38.891547893149323</v>
      </c>
      <c r="T91" s="31">
        <v>35.562016519007251</v>
      </c>
      <c r="U91" s="31">
        <v>32.474563436093597</v>
      </c>
      <c r="V91" s="31">
        <v>29.849688633626531</v>
      </c>
      <c r="W91" s="31">
        <v>27.369880364378911</v>
      </c>
      <c r="DA91" s="59" t="s">
        <v>1022</v>
      </c>
    </row>
    <row r="92" spans="1:105" ht="12" customHeight="1" x14ac:dyDescent="0.25">
      <c r="A92" s="32" t="s">
        <v>25</v>
      </c>
      <c r="B92" s="33">
        <v>9490.3192681455257</v>
      </c>
      <c r="C92" s="33">
        <v>9341.8566963887861</v>
      </c>
      <c r="D92" s="33">
        <v>9205.6061810628489</v>
      </c>
      <c r="E92" s="33">
        <v>9049.4493910347537</v>
      </c>
      <c r="F92" s="33">
        <v>8903.1665194485195</v>
      </c>
      <c r="G92" s="33">
        <v>8748.3475546939935</v>
      </c>
      <c r="H92" s="33">
        <v>8629.9173213508911</v>
      </c>
      <c r="I92" s="33">
        <v>8511.7483866071707</v>
      </c>
      <c r="J92" s="33">
        <v>8394.0672936891588</v>
      </c>
      <c r="K92" s="33">
        <v>8273.8782959892997</v>
      </c>
      <c r="L92" s="33">
        <v>8174.5472866648024</v>
      </c>
      <c r="M92" s="33">
        <v>8076.6761049657389</v>
      </c>
      <c r="N92" s="33">
        <v>7951.4819118649348</v>
      </c>
      <c r="O92" s="33">
        <v>7798.6041325382812</v>
      </c>
      <c r="P92" s="33">
        <v>7654.1324293243379</v>
      </c>
      <c r="Q92" s="33">
        <v>7503.5390543452386</v>
      </c>
      <c r="R92" s="33">
        <v>7366.1119692146112</v>
      </c>
      <c r="S92" s="33">
        <v>7173.3702254316358</v>
      </c>
      <c r="T92" s="33">
        <v>7023.4000561578468</v>
      </c>
      <c r="U92" s="33">
        <v>6893.6007130716434</v>
      </c>
      <c r="V92" s="33">
        <v>6772.2322866910563</v>
      </c>
      <c r="W92" s="33">
        <v>6662.8332367474732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44.527862709142347</v>
      </c>
      <c r="D96" s="29">
        <v>42.419322134498472</v>
      </c>
      <c r="E96" s="29">
        <v>40.451192405315801</v>
      </c>
      <c r="F96" s="29">
        <v>38.958237271745872</v>
      </c>
      <c r="G96" s="29">
        <v>37.719076854131849</v>
      </c>
      <c r="H96" s="29">
        <v>36.677335420994474</v>
      </c>
      <c r="I96" s="29">
        <v>35.399563794205548</v>
      </c>
      <c r="J96" s="29">
        <v>33.565142426004158</v>
      </c>
      <c r="K96" s="29">
        <v>31.909871382557053</v>
      </c>
      <c r="L96" s="29">
        <v>30.428415910442755</v>
      </c>
      <c r="M96" s="29">
        <v>29.620556730990874</v>
      </c>
      <c r="N96" s="29">
        <v>28.318950657630857</v>
      </c>
      <c r="O96" s="29">
        <v>27.480285698569599</v>
      </c>
      <c r="P96" s="29">
        <v>26.412795731921424</v>
      </c>
      <c r="Q96" s="29">
        <v>24.712942467113209</v>
      </c>
      <c r="R96" s="29">
        <v>24.050041601358245</v>
      </c>
      <c r="S96" s="29">
        <v>23.610380362820553</v>
      </c>
      <c r="T96" s="29">
        <v>23.176438113065508</v>
      </c>
      <c r="U96" s="29">
        <v>22.709366486494471</v>
      </c>
      <c r="V96" s="29">
        <v>22.707732059890368</v>
      </c>
      <c r="W96" s="29">
        <v>22.566782293658161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702.81602495051425</v>
      </c>
      <c r="D97" s="29">
        <v>648.10731920671344</v>
      </c>
      <c r="E97" s="29">
        <v>610.56849528626822</v>
      </c>
      <c r="F97" s="29">
        <v>592.61157407047017</v>
      </c>
      <c r="G97" s="29">
        <v>567.73684682183864</v>
      </c>
      <c r="H97" s="29">
        <v>544.68686224749388</v>
      </c>
      <c r="I97" s="29">
        <v>525.07443432218224</v>
      </c>
      <c r="J97" s="29">
        <v>498.6994050204396</v>
      </c>
      <c r="K97" s="29">
        <v>477.73804383332003</v>
      </c>
      <c r="L97" s="29">
        <v>448.8773222316284</v>
      </c>
      <c r="M97" s="29">
        <v>430.37584253905322</v>
      </c>
      <c r="N97" s="29">
        <v>414.03542928036234</v>
      </c>
      <c r="O97" s="29">
        <v>398.90635154987763</v>
      </c>
      <c r="P97" s="29">
        <v>392.7183308953563</v>
      </c>
      <c r="Q97" s="29">
        <v>385.06117222614216</v>
      </c>
      <c r="R97" s="29">
        <v>380.41302894565268</v>
      </c>
      <c r="S97" s="29">
        <v>374.68728401297409</v>
      </c>
      <c r="T97" s="29">
        <v>368.14461285758085</v>
      </c>
      <c r="U97" s="29">
        <v>361.62801699101061</v>
      </c>
      <c r="V97" s="29">
        <v>355.16899894667273</v>
      </c>
      <c r="W97" s="29">
        <v>353.02345883645546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1809.1695182167819</v>
      </c>
      <c r="D98" s="29">
        <v>1760.2202108801805</v>
      </c>
      <c r="E98" s="29">
        <v>1719.6463230394027</v>
      </c>
      <c r="F98" s="29">
        <v>1677.532435852349</v>
      </c>
      <c r="G98" s="29">
        <v>1649.682338545759</v>
      </c>
      <c r="H98" s="29">
        <v>1617.4094740613973</v>
      </c>
      <c r="I98" s="29">
        <v>1588.6774741211598</v>
      </c>
      <c r="J98" s="29">
        <v>1565.9782883531557</v>
      </c>
      <c r="K98" s="29">
        <v>1543.552678836139</v>
      </c>
      <c r="L98" s="29">
        <v>1531.4188292378526</v>
      </c>
      <c r="M98" s="29">
        <v>1457.0012282864029</v>
      </c>
      <c r="N98" s="29">
        <v>1390.4282304021026</v>
      </c>
      <c r="O98" s="29">
        <v>1282.1607944607854</v>
      </c>
      <c r="P98" s="29">
        <v>1145.6587499735224</v>
      </c>
      <c r="Q98" s="29">
        <v>1022.4813194695265</v>
      </c>
      <c r="R98" s="29">
        <v>965.95222646454908</v>
      </c>
      <c r="S98" s="29">
        <v>939.09986468373313</v>
      </c>
      <c r="T98" s="29">
        <v>923.34057731279586</v>
      </c>
      <c r="U98" s="29">
        <v>901.68408864062167</v>
      </c>
      <c r="V98" s="29">
        <v>891.23391872271054</v>
      </c>
      <c r="W98" s="29">
        <v>877.09064000516446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674.17828913673122</v>
      </c>
      <c r="D99" s="29">
        <v>651.92047033392373</v>
      </c>
      <c r="E99" s="29">
        <v>634.90114905565792</v>
      </c>
      <c r="F99" s="29">
        <v>619.862004585573</v>
      </c>
      <c r="G99" s="29">
        <v>604.30689388962605</v>
      </c>
      <c r="H99" s="29">
        <v>589.14328563302695</v>
      </c>
      <c r="I99" s="29">
        <v>574.76881216572349</v>
      </c>
      <c r="J99" s="29">
        <v>558.84921338567256</v>
      </c>
      <c r="K99" s="29">
        <v>537.91477688823011</v>
      </c>
      <c r="L99" s="29">
        <v>522.51415724882236</v>
      </c>
      <c r="M99" s="29">
        <v>495.56099058160476</v>
      </c>
      <c r="N99" s="29">
        <v>492.0273390908394</v>
      </c>
      <c r="O99" s="29">
        <v>469.97077568470093</v>
      </c>
      <c r="P99" s="29">
        <v>466.76009883443481</v>
      </c>
      <c r="Q99" s="29">
        <v>466.6506398389227</v>
      </c>
      <c r="R99" s="29">
        <v>462.24911260602721</v>
      </c>
      <c r="S99" s="29">
        <v>456.53165385519429</v>
      </c>
      <c r="T99" s="29">
        <v>449.3588702500266</v>
      </c>
      <c r="U99" s="29">
        <v>442.44020444537239</v>
      </c>
      <c r="V99" s="29">
        <v>435.64239036520189</v>
      </c>
      <c r="W99" s="29">
        <v>432.96404653279382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344.30801385664296</v>
      </c>
      <c r="D101" s="29">
        <v>331.58205586611234</v>
      </c>
      <c r="E101" s="29">
        <v>323.39366139869367</v>
      </c>
      <c r="F101" s="29">
        <v>314.86257073493852</v>
      </c>
      <c r="G101" s="29">
        <v>307.79942223655479</v>
      </c>
      <c r="H101" s="29">
        <v>295.53469660993755</v>
      </c>
      <c r="I101" s="29">
        <v>281.44441550229539</v>
      </c>
      <c r="J101" s="29">
        <v>270.9620004649102</v>
      </c>
      <c r="K101" s="29">
        <v>254.08158614733895</v>
      </c>
      <c r="L101" s="29">
        <v>238.55862964190277</v>
      </c>
      <c r="M101" s="29">
        <v>213.89933942493363</v>
      </c>
      <c r="N101" s="29">
        <v>207.85884221626841</v>
      </c>
      <c r="O101" s="29">
        <v>186.0468027034031</v>
      </c>
      <c r="P101" s="29">
        <v>164.09775711167515</v>
      </c>
      <c r="Q101" s="29">
        <v>131.56182258443863</v>
      </c>
      <c r="R101" s="29">
        <v>118.01544550174208</v>
      </c>
      <c r="S101" s="29">
        <v>115.42656671486445</v>
      </c>
      <c r="T101" s="29">
        <v>112.54609897502618</v>
      </c>
      <c r="U101" s="29">
        <v>109.74011901856194</v>
      </c>
      <c r="V101" s="29">
        <v>108.71495403659434</v>
      </c>
      <c r="W101" s="29">
        <v>108.00077117180679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354.94473710893448</v>
      </c>
      <c r="D102" s="29">
        <v>341.48472285418842</v>
      </c>
      <c r="E102" s="29">
        <v>330.14637766856004</v>
      </c>
      <c r="F102" s="29">
        <v>320.26311103105434</v>
      </c>
      <c r="G102" s="29">
        <v>305.78525041340794</v>
      </c>
      <c r="H102" s="29">
        <v>289.59278831827419</v>
      </c>
      <c r="I102" s="29">
        <v>278.8768022517753</v>
      </c>
      <c r="J102" s="29">
        <v>267.38313150234467</v>
      </c>
      <c r="K102" s="29">
        <v>248.61168496812164</v>
      </c>
      <c r="L102" s="29">
        <v>228.76698647897553</v>
      </c>
      <c r="M102" s="29">
        <v>216.37655796832414</v>
      </c>
      <c r="N102" s="29">
        <v>203.82855119483506</v>
      </c>
      <c r="O102" s="29">
        <v>189.67657208033728</v>
      </c>
      <c r="P102" s="29">
        <v>174.50001614648318</v>
      </c>
      <c r="Q102" s="29">
        <v>169.47597309180659</v>
      </c>
      <c r="R102" s="29">
        <v>168.88670617653818</v>
      </c>
      <c r="S102" s="29">
        <v>167.80739094913122</v>
      </c>
      <c r="T102" s="29">
        <v>165.94992034104587</v>
      </c>
      <c r="U102" s="29">
        <v>163.73208234869421</v>
      </c>
      <c r="V102" s="29">
        <v>161.70266247340879</v>
      </c>
      <c r="W102" s="29">
        <v>160.24263264433392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75.871229027024057</v>
      </c>
      <c r="D104" s="31">
        <v>75.273829036959896</v>
      </c>
      <c r="E104" s="31">
        <v>73.475655279510221</v>
      </c>
      <c r="F104" s="31">
        <v>71.868642513708082</v>
      </c>
      <c r="G104" s="31">
        <v>69.348782555344926</v>
      </c>
      <c r="H104" s="31">
        <v>66.943177878272152</v>
      </c>
      <c r="I104" s="31">
        <v>63.60621580782432</v>
      </c>
      <c r="J104" s="31">
        <v>60.473786656212852</v>
      </c>
      <c r="K104" s="31">
        <v>56.364475177414533</v>
      </c>
      <c r="L104" s="31">
        <v>52.643456274806759</v>
      </c>
      <c r="M104" s="31">
        <v>49.443648274293267</v>
      </c>
      <c r="N104" s="31">
        <v>47.407590909412605</v>
      </c>
      <c r="O104" s="31">
        <v>45.280434107433969</v>
      </c>
      <c r="P104" s="31">
        <v>41.395341884718675</v>
      </c>
      <c r="Q104" s="31">
        <v>36.191844626979297</v>
      </c>
      <c r="R104" s="31">
        <v>29.855665016692765</v>
      </c>
      <c r="S104" s="31">
        <v>23.694786107334462</v>
      </c>
      <c r="T104" s="31">
        <v>18.529936019980482</v>
      </c>
      <c r="U104" s="31">
        <v>14.790404021657945</v>
      </c>
      <c r="V104" s="31">
        <v>13.163512771912249</v>
      </c>
      <c r="W104" s="31">
        <v>12.379927471028966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8794.362114622787</v>
      </c>
      <c r="D105" s="33">
        <v>8683.3928201708422</v>
      </c>
      <c r="E105" s="33">
        <v>8492.6538473683904</v>
      </c>
      <c r="F105" s="33">
        <v>8396.3847086461119</v>
      </c>
      <c r="G105" s="33">
        <v>8307.454536169118</v>
      </c>
      <c r="H105" s="33">
        <v>8256.4210847926133</v>
      </c>
      <c r="I105" s="33">
        <v>8230.3132796619939</v>
      </c>
      <c r="J105" s="33">
        <v>8101.4887571749314</v>
      </c>
      <c r="K105" s="33">
        <v>7988.9444136724887</v>
      </c>
      <c r="L105" s="33">
        <v>7819.2136017671291</v>
      </c>
      <c r="M105" s="33">
        <v>7653.2473508966777</v>
      </c>
      <c r="N105" s="33">
        <v>7411.4794332804468</v>
      </c>
      <c r="O105" s="33">
        <v>7219.2286201407442</v>
      </c>
      <c r="P105" s="33">
        <v>7010.8731687321942</v>
      </c>
      <c r="Q105" s="33">
        <v>6950.6637402483357</v>
      </c>
      <c r="R105" s="33">
        <v>6912.7267555361977</v>
      </c>
      <c r="S105" s="33">
        <v>6785.3378751722157</v>
      </c>
      <c r="T105" s="33">
        <v>6649.0122644399016</v>
      </c>
      <c r="U105" s="33">
        <v>6511.1992474782337</v>
      </c>
      <c r="V105" s="33">
        <v>6378.2548685593056</v>
      </c>
      <c r="W105" s="33">
        <v>6284.226937609571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0.91126731714796716</v>
      </c>
      <c r="C109" s="43">
        <f>C31/RES_summary!C$6</f>
        <v>0.92200029275477668</v>
      </c>
      <c r="D109" s="43">
        <f>D31/RES_summary!D$6</f>
        <v>0.93879621138485037</v>
      </c>
      <c r="E109" s="43">
        <f>E31/RES_summary!E$6</f>
        <v>0.96017823794948787</v>
      </c>
      <c r="F109" s="43">
        <f>F31/RES_summary!F$6</f>
        <v>0.98474437097540946</v>
      </c>
      <c r="G109" s="43">
        <f>G31/RES_summary!G$6</f>
        <v>1.0113331016515279</v>
      </c>
      <c r="H109" s="43">
        <f>H31/RES_summary!H$6</f>
        <v>1.0560001571901794</v>
      </c>
      <c r="I109" s="43">
        <f>I31/RES_summary!I$6</f>
        <v>1.0510001141124496</v>
      </c>
      <c r="J109" s="43">
        <f>J31/RES_summary!J$6</f>
        <v>1.0359995776767348</v>
      </c>
      <c r="K109" s="43">
        <f>K31/RES_summary!K$6</f>
        <v>1.0459998718347767</v>
      </c>
      <c r="L109" s="43">
        <f>L31/RES_summary!L$6</f>
        <v>1.0459995075173298</v>
      </c>
      <c r="M109" s="43">
        <f>M31/RES_summary!M$6</f>
        <v>1.0730004074268087</v>
      </c>
      <c r="N109" s="43">
        <f>N31/RES_summary!N$6</f>
        <v>1.0729997140942176</v>
      </c>
      <c r="O109" s="43">
        <f>O31/RES_summary!O$6</f>
        <v>1.0865000094316488</v>
      </c>
      <c r="P109" s="43">
        <f>P31/RES_summary!P$6</f>
        <v>1.0730000470854129</v>
      </c>
      <c r="Q109" s="43">
        <f>Q31/RES_summary!Q$6</f>
        <v>1.1000002408744707</v>
      </c>
      <c r="R109" s="43">
        <f>R31/RES_summary!R$6</f>
        <v>1.1080354844051623</v>
      </c>
      <c r="S109" s="43">
        <f>S31/RES_summary!S$6</f>
        <v>1.1146990135343982</v>
      </c>
      <c r="T109" s="43">
        <f>T31/RES_summary!T$6</f>
        <v>1.1208812902088658</v>
      </c>
      <c r="U109" s="43">
        <f>U31/RES_summary!U$6</f>
        <v>1.1268817932561388</v>
      </c>
      <c r="V109" s="43">
        <f>V31/RES_summary!V$6</f>
        <v>1.1330001063236277</v>
      </c>
      <c r="W109" s="43">
        <f>W31/RES_summary!W$6</f>
        <v>1.1392082621937014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0.71826729540677203</v>
      </c>
      <c r="C110" s="43">
        <f>C32/RES_summary!C$6</f>
        <v>0.72799993595989254</v>
      </c>
      <c r="D110" s="43">
        <f>D32/RES_summary!D$6</f>
        <v>0.74381510752078805</v>
      </c>
      <c r="E110" s="43">
        <f>E32/RES_summary!E$6</f>
        <v>0.76423285469340541</v>
      </c>
      <c r="F110" s="43">
        <f>F32/RES_summary!F$6</f>
        <v>0.78781778769496025</v>
      </c>
      <c r="G110" s="43">
        <f>G32/RES_summary!G$6</f>
        <v>0.81333374218357835</v>
      </c>
      <c r="H110" s="43">
        <f>H32/RES_summary!H$6</f>
        <v>0.85599992602815089</v>
      </c>
      <c r="I110" s="43">
        <f>I32/RES_summary!I$6</f>
        <v>0.85530774264615128</v>
      </c>
      <c r="J110" s="43">
        <f>J32/RES_summary!J$6</f>
        <v>0.85369283407916707</v>
      </c>
      <c r="K110" s="43">
        <f>K32/RES_summary!K$6</f>
        <v>0.85346137649449805</v>
      </c>
      <c r="L110" s="43">
        <f>L32/RES_summary!L$6</f>
        <v>0.85299973052835032</v>
      </c>
      <c r="M110" s="43">
        <f>M32/RES_summary!M$6</f>
        <v>0.86122228042605209</v>
      </c>
      <c r="N110" s="43">
        <f>N32/RES_summary!N$6</f>
        <v>0.86944417103727556</v>
      </c>
      <c r="O110" s="43">
        <f>O32/RES_summary!O$6</f>
        <v>0.86944475883273908</v>
      </c>
      <c r="P110" s="43">
        <f>P32/RES_summary!P$6</f>
        <v>0.87355565495809395</v>
      </c>
      <c r="Q110" s="43">
        <f>Q32/RES_summary!Q$6</f>
        <v>0.88999985547531757</v>
      </c>
      <c r="R110" s="43">
        <f>R32/RES_summary!R$6</f>
        <v>0.89752602765888267</v>
      </c>
      <c r="S110" s="43">
        <f>S32/RES_summary!S$6</f>
        <v>0.90441709336018627</v>
      </c>
      <c r="T110" s="43">
        <f>T32/RES_summary!T$6</f>
        <v>0.91106019212126554</v>
      </c>
      <c r="U110" s="43">
        <f>U32/RES_summary!U$6</f>
        <v>0.91756192460215513</v>
      </c>
      <c r="V110" s="43">
        <f>V32/RES_summary!V$6</f>
        <v>0.92400010990757009</v>
      </c>
      <c r="W110" s="43">
        <f>W32/RES_summary!W$6</f>
        <v>0.93016706711957076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4.9352512881658097E-3</v>
      </c>
      <c r="C111" s="43">
        <f>C33/RES_summary!C$6</f>
        <v>6.0003293491237937E-3</v>
      </c>
      <c r="D111" s="43">
        <f>D33/RES_summary!D$6</f>
        <v>6.8291700011105273E-3</v>
      </c>
      <c r="E111" s="43">
        <f>E33/RES_summary!E$6</f>
        <v>7.4790578394923002E-3</v>
      </c>
      <c r="F111" s="43">
        <f>F33/RES_summary!F$6</f>
        <v>8.0406513496238969E-3</v>
      </c>
      <c r="G111" s="43">
        <f>G33/RES_summary!G$6</f>
        <v>8.6664894982271794E-3</v>
      </c>
      <c r="H111" s="43">
        <f>H33/RES_summary!H$6</f>
        <v>1.0000069348608521E-2</v>
      </c>
      <c r="I111" s="43">
        <f>I33/RES_summary!I$6</f>
        <v>1.1000207265469806E-2</v>
      </c>
      <c r="J111" s="43">
        <f>J33/RES_summary!J$6</f>
        <v>1.2199805313615633E-2</v>
      </c>
      <c r="K111" s="43">
        <f>K33/RES_summary!K$6</f>
        <v>1.3320028562535474E-2</v>
      </c>
      <c r="L111" s="43">
        <f>L33/RES_summary!L$6</f>
        <v>1.4999814157482949E-2</v>
      </c>
      <c r="M111" s="43">
        <f>M33/RES_summary!M$6</f>
        <v>1.500029101914906E-2</v>
      </c>
      <c r="N111" s="43">
        <f>N33/RES_summary!N$6</f>
        <v>1.4999507867095994E-2</v>
      </c>
      <c r="O111" s="43">
        <f>O33/RES_summary!O$6</f>
        <v>1.4999858525267386E-2</v>
      </c>
      <c r="P111" s="43">
        <f>P33/RES_summary!P$6</f>
        <v>1.5000235427064695E-2</v>
      </c>
      <c r="Q111" s="43">
        <f>Q33/RES_summary!Q$6</f>
        <v>2.3999527886037469E-2</v>
      </c>
      <c r="R111" s="43">
        <f>R33/RES_summary!R$6</f>
        <v>2.8029972452323422E-2</v>
      </c>
      <c r="S111" s="43">
        <f>S33/RES_summary!S$6</f>
        <v>3.1585402159383519E-2</v>
      </c>
      <c r="T111" s="43">
        <f>T33/RES_summary!T$6</f>
        <v>3.5263358890749393E-2</v>
      </c>
      <c r="U111" s="43">
        <f>U33/RES_summary!U$6</f>
        <v>3.9476204044074717E-2</v>
      </c>
      <c r="V111" s="43">
        <f>V33/RES_summary!V$6</f>
        <v>4.4999982080287479E-2</v>
      </c>
      <c r="W111" s="43">
        <f>W33/RES_summary!W$6</f>
        <v>5.3893274422350174E-2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4.5851036196801302E-3</v>
      </c>
      <c r="C112" s="43">
        <f>C34/RES_summary!C$6</f>
        <v>6.9998124539711725E-3</v>
      </c>
      <c r="D112" s="43">
        <f>D34/RES_summary!D$6</f>
        <v>1.1305625106616339E-2</v>
      </c>
      <c r="E112" s="43">
        <f>E34/RES_summary!E$6</f>
        <v>1.7043490561625223E-2</v>
      </c>
      <c r="F112" s="43">
        <f>F34/RES_summary!F$6</f>
        <v>2.375119699936994E-2</v>
      </c>
      <c r="G112" s="43">
        <f>G34/RES_summary!G$6</f>
        <v>3.0999934129682754E-2</v>
      </c>
      <c r="H112" s="43">
        <f>H34/RES_summary!H$6</f>
        <v>4.2999604712931433E-2</v>
      </c>
      <c r="I112" s="43">
        <f>I34/RES_summary!I$6</f>
        <v>4.7999422451275149E-2</v>
      </c>
      <c r="J112" s="43">
        <f>J34/RES_summary!J$6</f>
        <v>5.350046815230091E-2</v>
      </c>
      <c r="K112" s="43">
        <f>K34/RES_summary!K$6</f>
        <v>5.3499826061482687E-2</v>
      </c>
      <c r="L112" s="43">
        <f>L34/RES_summary!L$6</f>
        <v>6.3999516809455662E-2</v>
      </c>
      <c r="M112" s="43">
        <f>M34/RES_summary!M$6</f>
        <v>6.3999767184680756E-2</v>
      </c>
      <c r="N112" s="43">
        <f>N34/RES_summary!N$6</f>
        <v>7.9666943198488924E-2</v>
      </c>
      <c r="O112" s="43">
        <f>O34/RES_summary!O$6</f>
        <v>9.53327485711052E-2</v>
      </c>
      <c r="P112" s="43">
        <f>P34/RES_summary!P$6</f>
        <v>0.1</v>
      </c>
      <c r="Q112" s="43">
        <f>Q34/RES_summary!Q$6</f>
        <v>0.11099977357799756</v>
      </c>
      <c r="R112" s="43">
        <f>R34/RES_summary!R$6</f>
        <v>0.11748074744981524</v>
      </c>
      <c r="S112" s="43">
        <f>S34/RES_summary!S$6</f>
        <v>0.12353889345531016</v>
      </c>
      <c r="T112" s="43">
        <f>T34/RES_summary!T$6</f>
        <v>0.12969184219029994</v>
      </c>
      <c r="U112" s="43">
        <f>U34/RES_summary!U$6</f>
        <v>0.13629251112844537</v>
      </c>
      <c r="V112" s="43">
        <f>V34/RES_summary!V$6</f>
        <v>0.14400042051592046</v>
      </c>
      <c r="W112" s="43">
        <f>W34/RES_summary!W$6</f>
        <v>0.15455172174835627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0.22704373150331578</v>
      </c>
      <c r="C114" s="43">
        <f>C36/RES_summary!C$6</f>
        <v>0.25736442565754913</v>
      </c>
      <c r="D114" s="43">
        <f>D36/RES_summary!D$6</f>
        <v>0.29985797672746273</v>
      </c>
      <c r="E114" s="43">
        <f>E36/RES_summary!E$6</f>
        <v>0.34602899697393802</v>
      </c>
      <c r="F114" s="43">
        <f>F36/RES_summary!F$6</f>
        <v>0.38628032560766751</v>
      </c>
      <c r="G114" s="43">
        <f>G36/RES_summary!G$6</f>
        <v>0.43102603810844953</v>
      </c>
      <c r="H114" s="43">
        <f>H36/RES_summary!H$6</f>
        <v>0.49233719885850813</v>
      </c>
      <c r="I114" s="43">
        <f>I36/RES_summary!I$6</f>
        <v>0.5793123396772899</v>
      </c>
      <c r="J114" s="43">
        <f>J36/RES_summary!J$6</f>
        <v>0.65586334305701266</v>
      </c>
      <c r="K114" s="43">
        <f>K36/RES_summary!K$6</f>
        <v>0.7527826429545974</v>
      </c>
      <c r="L114" s="43">
        <f>L36/RES_summary!L$6</f>
        <v>0.82623496387140316</v>
      </c>
      <c r="M114" s="43">
        <f>M36/RES_summary!M$6</f>
        <v>0.89690802035323913</v>
      </c>
      <c r="N114" s="43">
        <f>N36/RES_summary!N$6</f>
        <v>0.9869784446161326</v>
      </c>
      <c r="O114" s="43">
        <f>O36/RES_summary!O$6</f>
        <v>1.0723359273687094</v>
      </c>
      <c r="P114" s="43">
        <f>P36/RES_summary!P$6</f>
        <v>1.2307851157759135</v>
      </c>
      <c r="Q114" s="43">
        <f>Q36/RES_summary!Q$6</f>
        <v>1.3725319210273137</v>
      </c>
      <c r="R114" s="43">
        <f>R36/RES_summary!R$6</f>
        <v>1.5200398581123242</v>
      </c>
      <c r="S114" s="43">
        <f>S36/RES_summary!S$6</f>
        <v>1.682551202289839</v>
      </c>
      <c r="T114" s="43">
        <f>T36/RES_summary!T$6</f>
        <v>1.8872757686716763</v>
      </c>
      <c r="U114" s="43">
        <f>U36/RES_summary!U$6</f>
        <v>2.0701066610597998</v>
      </c>
      <c r="V114" s="43">
        <f>V36/RES_summary!V$6</f>
        <v>2.2070462288660404</v>
      </c>
      <c r="W114" s="43">
        <f>W36/RES_summary!W$6</f>
        <v>2.3246707890384415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1.9546140768207199E-2</v>
      </c>
      <c r="C115" s="43">
        <f>C37/RES_summary!C$6</f>
        <v>3.2247342741060468E-2</v>
      </c>
      <c r="D115" s="43">
        <f>D37/RES_summary!D$6</f>
        <v>4.32422851354234E-2</v>
      </c>
      <c r="E115" s="43">
        <f>E37/RES_summary!E$6</f>
        <v>6.5258144945456939E-2</v>
      </c>
      <c r="F115" s="43">
        <f>F37/RES_summary!F$6</f>
        <v>0.12071458652506825</v>
      </c>
      <c r="G115" s="43">
        <f>G37/RES_summary!G$6</f>
        <v>0.21067375262195057</v>
      </c>
      <c r="H115" s="43">
        <f>H37/RES_summary!H$6</f>
        <v>0.29877731679720732</v>
      </c>
      <c r="I115" s="43">
        <f>I37/RES_summary!I$6</f>
        <v>0.39347510807389041</v>
      </c>
      <c r="J115" s="43">
        <f>J37/RES_summary!J$6</f>
        <v>0.47081008153889997</v>
      </c>
      <c r="K115" s="43">
        <f>K37/RES_summary!K$6</f>
        <v>0.54793763198742496</v>
      </c>
      <c r="L115" s="43">
        <f>L37/RES_summary!L$6</f>
        <v>0.62292239566382812</v>
      </c>
      <c r="M115" s="43">
        <f>M37/RES_summary!M$6</f>
        <v>0.70186148993432163</v>
      </c>
      <c r="N115" s="43">
        <f>N37/RES_summary!N$6</f>
        <v>0.78611008543520733</v>
      </c>
      <c r="O115" s="43">
        <f>O37/RES_summary!O$6</f>
        <v>0.8727703164517262</v>
      </c>
      <c r="P115" s="43">
        <f>P37/RES_summary!P$6</f>
        <v>0.98265134412070576</v>
      </c>
      <c r="Q115" s="43">
        <f>Q37/RES_summary!Q$6</f>
        <v>1.1160830174903398</v>
      </c>
      <c r="R115" s="43">
        <f>R37/RES_summary!R$6</f>
        <v>1.2604006307666733</v>
      </c>
      <c r="S115" s="43">
        <f>S37/RES_summary!S$6</f>
        <v>1.3680383646977685</v>
      </c>
      <c r="T115" s="43">
        <f>T37/RES_summary!T$6</f>
        <v>1.4922072641849031</v>
      </c>
      <c r="U115" s="43">
        <f>U37/RES_summary!U$6</f>
        <v>1.6012646455888944</v>
      </c>
      <c r="V115" s="43">
        <f>V37/RES_summary!V$6</f>
        <v>1.7358578227315411</v>
      </c>
      <c r="W115" s="43">
        <f>W37/RES_summary!W$6</f>
        <v>1.831052026422741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6.3163594055744827</v>
      </c>
      <c r="C117" s="44">
        <f>C39/RES_summary!C$6</f>
        <v>6.5716300918826622</v>
      </c>
      <c r="D117" s="44">
        <f>D39/RES_summary!D$6</f>
        <v>6.8336837598142228</v>
      </c>
      <c r="E117" s="44">
        <f>E39/RES_summary!E$6</f>
        <v>7.1509070181985717</v>
      </c>
      <c r="F117" s="44">
        <f>F39/RES_summary!F$6</f>
        <v>7.4706363617128755</v>
      </c>
      <c r="G117" s="44">
        <f>G39/RES_summary!G$6</f>
        <v>7.834751695495795</v>
      </c>
      <c r="H117" s="44">
        <f>H39/RES_summary!H$6</f>
        <v>8.1209355191634547</v>
      </c>
      <c r="I117" s="44">
        <f>I39/RES_summary!I$6</f>
        <v>8.4738495987832465</v>
      </c>
      <c r="J117" s="44">
        <f>J39/RES_summary!J$6</f>
        <v>8.7339651812883545</v>
      </c>
      <c r="K117" s="44">
        <f>K39/RES_summary!K$6</f>
        <v>8.9511341438210632</v>
      </c>
      <c r="L117" s="44">
        <f>L39/RES_summary!L$6</f>
        <v>9.2616344824223269</v>
      </c>
      <c r="M117" s="44">
        <f>M39/RES_summary!M$6</f>
        <v>9.3735712981650909</v>
      </c>
      <c r="N117" s="44">
        <f>N39/RES_summary!N$6</f>
        <v>9.4467859666699248</v>
      </c>
      <c r="O117" s="44">
        <f>O39/RES_summary!O$6</f>
        <v>9.571633900277595</v>
      </c>
      <c r="P117" s="44">
        <f>P39/RES_summary!P$6</f>
        <v>9.7216680921045793</v>
      </c>
      <c r="Q117" s="44">
        <f>Q39/RES_summary!Q$6</f>
        <v>9.8369577481696027</v>
      </c>
      <c r="R117" s="44">
        <f>R39/RES_summary!R$6</f>
        <v>10.002834076867867</v>
      </c>
      <c r="S117" s="44">
        <f>S39/RES_summary!S$6</f>
        <v>9.947286229172958</v>
      </c>
      <c r="T117" s="44">
        <f>T39/RES_summary!T$6</f>
        <v>10.002513296509777</v>
      </c>
      <c r="U117" s="44">
        <f>U39/RES_summary!U$6</f>
        <v>10.08812589735903</v>
      </c>
      <c r="V117" s="44">
        <f>V39/RES_summary!V$6</f>
        <v>10.48982961246878</v>
      </c>
      <c r="W117" s="44">
        <f>W39/RES_summary!W$6</f>
        <v>10.885663301492549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0.20479729386126327</v>
      </c>
      <c r="C118" s="45">
        <f>C40/RES_summary!C$6</f>
        <v>0.22956335411540985</v>
      </c>
      <c r="D118" s="45">
        <f>D40/RES_summary!D$6</f>
        <v>0.2518954251481495</v>
      </c>
      <c r="E118" s="45">
        <f>E40/RES_summary!E$6</f>
        <v>0.27685438122106459</v>
      </c>
      <c r="F118" s="45">
        <f>F40/RES_summary!F$6</f>
        <v>0.30125989124534547</v>
      </c>
      <c r="G118" s="45">
        <f>G40/RES_summary!G$6</f>
        <v>0.3377769522129167</v>
      </c>
      <c r="H118" s="45">
        <f>H40/RES_summary!H$6</f>
        <v>0.36518390693941</v>
      </c>
      <c r="I118" s="45">
        <f>I40/RES_summary!I$6</f>
        <v>0.40074783777062367</v>
      </c>
      <c r="J118" s="45">
        <f>J40/RES_summary!J$6</f>
        <v>0.42920709822596481</v>
      </c>
      <c r="K118" s="45">
        <f>K40/RES_summary!K$6</f>
        <v>0.46337464033918724</v>
      </c>
      <c r="L118" s="45">
        <f>L40/RES_summary!L$6</f>
        <v>0.48684700948293969</v>
      </c>
      <c r="M118" s="45">
        <f>M40/RES_summary!M$6</f>
        <v>0.49811360532487298</v>
      </c>
      <c r="N118" s="45">
        <f>N40/RES_summary!N$6</f>
        <v>0.52281022926455456</v>
      </c>
      <c r="O118" s="45">
        <f>O40/RES_summary!O$6</f>
        <v>0.54287488860341182</v>
      </c>
      <c r="P118" s="45">
        <f>P40/RES_summary!P$6</f>
        <v>0.56924769431904887</v>
      </c>
      <c r="Q118" s="45">
        <f>Q40/RES_summary!Q$6</f>
        <v>0.59739102653734655</v>
      </c>
      <c r="R118" s="45">
        <f>R40/RES_summary!R$6</f>
        <v>0.62441191046104449</v>
      </c>
      <c r="S118" s="45">
        <f>S40/RES_summary!S$6</f>
        <v>0.63073373818900347</v>
      </c>
      <c r="T118" s="45">
        <f>T40/RES_summary!T$6</f>
        <v>0.67348126496072702</v>
      </c>
      <c r="U118" s="45">
        <f>U40/RES_summary!U$6</f>
        <v>0.71089105629139993</v>
      </c>
      <c r="V118" s="45">
        <f>V40/RES_summary!V$6</f>
        <v>0.755046957604252</v>
      </c>
      <c r="W118" s="45">
        <f>W40/RES_summary!W$6</f>
        <v>0.76866857862203675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52.668042685044853</v>
      </c>
      <c r="C122" s="29">
        <f t="shared" si="78"/>
        <v>52.503195203062077</v>
      </c>
      <c r="D122" s="29">
        <f t="shared" si="78"/>
        <v>52.488979742688812</v>
      </c>
      <c r="E122" s="29">
        <f t="shared" si="78"/>
        <v>52.462963890799706</v>
      </c>
      <c r="F122" s="29">
        <f t="shared" si="78"/>
        <v>52.459232263123781</v>
      </c>
      <c r="G122" s="29">
        <f t="shared" si="78"/>
        <v>52.461051056756673</v>
      </c>
      <c r="H122" s="29">
        <f t="shared" si="78"/>
        <v>53.316105534259144</v>
      </c>
      <c r="I122" s="29">
        <f t="shared" si="78"/>
        <v>52.122856751045219</v>
      </c>
      <c r="J122" s="29">
        <f t="shared" si="78"/>
        <v>50.327577206393876</v>
      </c>
      <c r="K122" s="29">
        <f t="shared" si="78"/>
        <v>49.104397085565012</v>
      </c>
      <c r="L122" s="29">
        <f t="shared" si="78"/>
        <v>47.953659997925229</v>
      </c>
      <c r="M122" s="29">
        <f t="shared" si="78"/>
        <v>47.326525071840543</v>
      </c>
      <c r="N122" s="29">
        <f t="shared" si="78"/>
        <v>45.886110875039691</v>
      </c>
      <c r="O122" s="29">
        <f t="shared" si="78"/>
        <v>44.741731446702971</v>
      </c>
      <c r="P122" s="29">
        <f t="shared" si="78"/>
        <v>42.679008213677449</v>
      </c>
      <c r="Q122" s="29">
        <f t="shared" si="78"/>
        <v>41.895107722135045</v>
      </c>
      <c r="R122" s="29">
        <f t="shared" ref="R122:V122" si="79">R83*R109</f>
        <v>40.264134126323384</v>
      </c>
      <c r="S122" s="29">
        <f t="shared" si="79"/>
        <v>38.27559534557286</v>
      </c>
      <c r="T122" s="29">
        <f t="shared" si="79"/>
        <v>36.403608336457026</v>
      </c>
      <c r="U122" s="29">
        <f t="shared" si="79"/>
        <v>35.15322474741523</v>
      </c>
      <c r="V122" s="29">
        <f t="shared" si="79"/>
        <v>34.196350462279348</v>
      </c>
      <c r="W122" s="29">
        <f t="shared" ref="W122" si="80">W83*W109</f>
        <v>32.968033760821626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601.21057070556446</v>
      </c>
      <c r="C123" s="29">
        <f t="shared" si="81"/>
        <v>602.12966820028737</v>
      </c>
      <c r="D123" s="29">
        <f t="shared" si="81"/>
        <v>604.15994526061331</v>
      </c>
      <c r="E123" s="29">
        <f t="shared" si="81"/>
        <v>605.9683179575552</v>
      </c>
      <c r="F123" s="29">
        <f t="shared" si="81"/>
        <v>608.44118760409492</v>
      </c>
      <c r="G123" s="29">
        <f t="shared" si="81"/>
        <v>610.40511531562652</v>
      </c>
      <c r="H123" s="29">
        <f t="shared" si="81"/>
        <v>622.84913538507828</v>
      </c>
      <c r="I123" s="29">
        <f t="shared" si="81"/>
        <v>608.79226305605016</v>
      </c>
      <c r="J123" s="29">
        <f t="shared" si="81"/>
        <v>590.93060517877245</v>
      </c>
      <c r="K123" s="29">
        <f t="shared" si="81"/>
        <v>570.91076574751287</v>
      </c>
      <c r="L123" s="29">
        <f t="shared" si="81"/>
        <v>554.19661814947312</v>
      </c>
      <c r="M123" s="29">
        <f t="shared" si="81"/>
        <v>537.59289605495439</v>
      </c>
      <c r="N123" s="29">
        <f t="shared" si="81"/>
        <v>520.38985413914554</v>
      </c>
      <c r="O123" s="29">
        <f t="shared" si="81"/>
        <v>498.44660725021998</v>
      </c>
      <c r="P123" s="29">
        <f t="shared" si="81"/>
        <v>476.21714878913912</v>
      </c>
      <c r="Q123" s="29">
        <f t="shared" si="81"/>
        <v>460.90416147764267</v>
      </c>
      <c r="R123" s="29">
        <f t="shared" ref="R123:V123" si="82">R84*R110</f>
        <v>445.86190095799964</v>
      </c>
      <c r="S123" s="29">
        <f t="shared" si="82"/>
        <v>429.59645440300625</v>
      </c>
      <c r="T123" s="29">
        <f t="shared" si="82"/>
        <v>414.22062391041544</v>
      </c>
      <c r="U123" s="29">
        <f t="shared" si="82"/>
        <v>399.18690552972151</v>
      </c>
      <c r="V123" s="29">
        <f t="shared" si="82"/>
        <v>387.00067041608912</v>
      </c>
      <c r="W123" s="29">
        <f t="shared" ref="W123" si="83">W84*W110</f>
        <v>374.25987053194621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9.4004363706304197</v>
      </c>
      <c r="C124" s="29">
        <f t="shared" si="84"/>
        <v>11.296680379785172</v>
      </c>
      <c r="D124" s="29">
        <f t="shared" si="84"/>
        <v>12.708378004100332</v>
      </c>
      <c r="E124" s="29">
        <f t="shared" si="84"/>
        <v>13.758361729180507</v>
      </c>
      <c r="F124" s="29">
        <f t="shared" si="84"/>
        <v>14.614634058370914</v>
      </c>
      <c r="G124" s="29">
        <f t="shared" si="84"/>
        <v>15.54894390582553</v>
      </c>
      <c r="H124" s="29">
        <f t="shared" si="84"/>
        <v>17.61765749005253</v>
      </c>
      <c r="I124" s="29">
        <f t="shared" si="84"/>
        <v>19.085762395093639</v>
      </c>
      <c r="J124" s="29">
        <f t="shared" si="84"/>
        <v>20.808350473517681</v>
      </c>
      <c r="K124" s="29">
        <f t="shared" si="84"/>
        <v>22.346243572263894</v>
      </c>
      <c r="L124" s="29">
        <f t="shared" si="84"/>
        <v>24.767885838351457</v>
      </c>
      <c r="M124" s="29">
        <f t="shared" si="84"/>
        <v>24.548698035038655</v>
      </c>
      <c r="N124" s="29">
        <f t="shared" si="84"/>
        <v>24.298321686566425</v>
      </c>
      <c r="O124" s="29">
        <f t="shared" si="84"/>
        <v>23.576986739122923</v>
      </c>
      <c r="P124" s="29">
        <f t="shared" si="84"/>
        <v>22.837930944483439</v>
      </c>
      <c r="Q124" s="29">
        <f t="shared" si="84"/>
        <v>31.46175408611478</v>
      </c>
      <c r="R124" s="29">
        <f t="shared" ref="R124:V124" si="85">R85*R111</f>
        <v>34.669783408955361</v>
      </c>
      <c r="S124" s="29">
        <f t="shared" si="85"/>
        <v>37.099300314469801</v>
      </c>
      <c r="T124" s="29">
        <f t="shared" si="85"/>
        <v>39.30553284422794</v>
      </c>
      <c r="U124" s="29">
        <f t="shared" si="85"/>
        <v>42.128238828451906</v>
      </c>
      <c r="V124" s="29">
        <f t="shared" si="85"/>
        <v>46.044310134154188</v>
      </c>
      <c r="W124" s="29">
        <f t="shared" ref="W124" si="86">W85*W111</f>
        <v>52.633276486477541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3.412643447472691</v>
      </c>
      <c r="C125" s="29">
        <f t="shared" si="87"/>
        <v>5.0257074470864582</v>
      </c>
      <c r="D125" s="29">
        <f t="shared" si="87"/>
        <v>7.8129094511625494</v>
      </c>
      <c r="E125" s="29">
        <f t="shared" si="87"/>
        <v>11.428340670808307</v>
      </c>
      <c r="F125" s="29">
        <f t="shared" si="87"/>
        <v>15.553380857754041</v>
      </c>
      <c r="G125" s="29">
        <f t="shared" si="87"/>
        <v>19.896519739568866</v>
      </c>
      <c r="H125" s="29">
        <f t="shared" si="87"/>
        <v>26.952688449973614</v>
      </c>
      <c r="I125" s="29">
        <f t="shared" si="87"/>
        <v>29.794128122524494</v>
      </c>
      <c r="J125" s="29">
        <f t="shared" si="87"/>
        <v>32.801585472192322</v>
      </c>
      <c r="K125" s="29">
        <f t="shared" si="87"/>
        <v>32.681321123910386</v>
      </c>
      <c r="L125" s="29">
        <f t="shared" si="87"/>
        <v>38.164191364364243</v>
      </c>
      <c r="M125" s="29">
        <f t="shared" si="87"/>
        <v>38.090635209372884</v>
      </c>
      <c r="N125" s="29">
        <f t="shared" si="87"/>
        <v>45.748413240304814</v>
      </c>
      <c r="O125" s="29">
        <f t="shared" si="87"/>
        <v>53.053385341429696</v>
      </c>
      <c r="P125" s="29">
        <f t="shared" si="87"/>
        <v>55.103246031941751</v>
      </c>
      <c r="Q125" s="29">
        <f t="shared" si="87"/>
        <v>60.307290476122013</v>
      </c>
      <c r="R125" s="29">
        <f t="shared" ref="R125:V125" si="88">R86*R112</f>
        <v>62.747443921621993</v>
      </c>
      <c r="S125" s="29">
        <f t="shared" si="88"/>
        <v>64.427569603608049</v>
      </c>
      <c r="T125" s="29">
        <f t="shared" si="88"/>
        <v>65.961097076443878</v>
      </c>
      <c r="U125" s="29">
        <f t="shared" si="88"/>
        <v>67.552370278306654</v>
      </c>
      <c r="V125" s="29">
        <f t="shared" si="88"/>
        <v>69.761628284720672</v>
      </c>
      <c r="W125" s="29">
        <f t="shared" ref="W125" si="89">W86*W112</f>
        <v>72.438175823993788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85.342453068557134</v>
      </c>
      <c r="C127" s="29">
        <f t="shared" si="90"/>
        <v>95.097297651219449</v>
      </c>
      <c r="D127" s="29">
        <f t="shared" si="90"/>
        <v>108.16896426176208</v>
      </c>
      <c r="E127" s="29">
        <f t="shared" si="90"/>
        <v>121.75118014904579</v>
      </c>
      <c r="F127" s="29">
        <f t="shared" si="90"/>
        <v>132.75088687769309</v>
      </c>
      <c r="G127" s="29">
        <f t="shared" si="90"/>
        <v>144.54226075315768</v>
      </c>
      <c r="H127" s="29">
        <f t="shared" si="90"/>
        <v>160.42750921517171</v>
      </c>
      <c r="I127" s="29">
        <f t="shared" si="90"/>
        <v>181.83126047808136</v>
      </c>
      <c r="J127" s="29">
        <f t="shared" si="90"/>
        <v>198.62352802208605</v>
      </c>
      <c r="K127" s="29">
        <f t="shared" si="90"/>
        <v>218.11520701387403</v>
      </c>
      <c r="L127" s="29">
        <f t="shared" si="90"/>
        <v>230.04064459571262</v>
      </c>
      <c r="M127" s="29">
        <f t="shared" si="90"/>
        <v>237.21025621804506</v>
      </c>
      <c r="N127" s="29">
        <f t="shared" si="90"/>
        <v>248.75887725310832</v>
      </c>
      <c r="O127" s="29">
        <f t="shared" si="90"/>
        <v>255.67434308639213</v>
      </c>
      <c r="P127" s="29">
        <f t="shared" si="90"/>
        <v>270.13845784270518</v>
      </c>
      <c r="Q127" s="29">
        <f t="shared" si="90"/>
        <v>273.06087486583544</v>
      </c>
      <c r="R127" s="29">
        <f t="shared" ref="R127:V127" si="91">R88*R114</f>
        <v>272.4809358995476</v>
      </c>
      <c r="S127" s="29">
        <f t="shared" si="91"/>
        <v>266.7194592937459</v>
      </c>
      <c r="T127" s="29">
        <f t="shared" si="91"/>
        <v>272.65477420515026</v>
      </c>
      <c r="U127" s="29">
        <f t="shared" si="91"/>
        <v>277.42006872685386</v>
      </c>
      <c r="V127" s="29">
        <f t="shared" si="91"/>
        <v>277.9151498305024</v>
      </c>
      <c r="W127" s="29">
        <f t="shared" ref="W127" si="92">W88*W114</f>
        <v>278.26813162696288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7.359599808453738</v>
      </c>
      <c r="C128" s="29">
        <f t="shared" si="93"/>
        <v>11.788923331961932</v>
      </c>
      <c r="D128" s="29">
        <f t="shared" si="93"/>
        <v>15.412123393143482</v>
      </c>
      <c r="E128" s="29">
        <f t="shared" si="93"/>
        <v>22.495994121691286</v>
      </c>
      <c r="F128" s="29">
        <f t="shared" si="93"/>
        <v>40.025806893035984</v>
      </c>
      <c r="G128" s="29">
        <f t="shared" si="93"/>
        <v>67.236076433576187</v>
      </c>
      <c r="H128" s="29">
        <f t="shared" si="93"/>
        <v>91.780082813520252</v>
      </c>
      <c r="I128" s="29">
        <f t="shared" si="93"/>
        <v>117.31386570625881</v>
      </c>
      <c r="J128" s="29">
        <f t="shared" si="93"/>
        <v>136.28479409929892</v>
      </c>
      <c r="K128" s="29">
        <f t="shared" si="93"/>
        <v>150.89394464778246</v>
      </c>
      <c r="L128" s="29">
        <f t="shared" si="93"/>
        <v>161.00531376041394</v>
      </c>
      <c r="M128" s="29">
        <f t="shared" si="93"/>
        <v>170.70299107138439</v>
      </c>
      <c r="N128" s="29">
        <f t="shared" si="93"/>
        <v>179.94196165538929</v>
      </c>
      <c r="O128" s="29">
        <f t="shared" si="93"/>
        <v>188.25808499888367</v>
      </c>
      <c r="P128" s="29">
        <f t="shared" si="93"/>
        <v>196.42773276944834</v>
      </c>
      <c r="Q128" s="29">
        <f t="shared" si="93"/>
        <v>209.70083709703121</v>
      </c>
      <c r="R128" s="29">
        <f t="shared" ref="R128:V128" si="94">R89*R115</f>
        <v>225.31499099273188</v>
      </c>
      <c r="S128" s="29">
        <f t="shared" si="94"/>
        <v>236.27216862072672</v>
      </c>
      <c r="T128" s="29">
        <f t="shared" si="94"/>
        <v>252.32778806374134</v>
      </c>
      <c r="U128" s="29">
        <f t="shared" si="94"/>
        <v>267.36782396532061</v>
      </c>
      <c r="V128" s="29">
        <f t="shared" si="94"/>
        <v>287.16830929986963</v>
      </c>
      <c r="W128" s="29">
        <f t="shared" ref="W128" si="95">W89*W115</f>
        <v>299.63540302746486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481.31167285938358</v>
      </c>
      <c r="C130" s="31">
        <f t="shared" si="96"/>
        <v>500.17730785950516</v>
      </c>
      <c r="D130" s="31">
        <f t="shared" si="96"/>
        <v>518.48626146966114</v>
      </c>
      <c r="E130" s="31">
        <f t="shared" si="96"/>
        <v>537.48911008606558</v>
      </c>
      <c r="F130" s="31">
        <f t="shared" si="96"/>
        <v>553.71395236602973</v>
      </c>
      <c r="G130" s="31">
        <f t="shared" si="96"/>
        <v>568.29119473344281</v>
      </c>
      <c r="H130" s="31">
        <f t="shared" si="96"/>
        <v>574.17303542358422</v>
      </c>
      <c r="I130" s="31">
        <f t="shared" si="96"/>
        <v>577.81932560982875</v>
      </c>
      <c r="J130" s="31">
        <f t="shared" si="96"/>
        <v>570.87145528716269</v>
      </c>
      <c r="K130" s="31">
        <f t="shared" si="96"/>
        <v>555.66077497160575</v>
      </c>
      <c r="L130" s="31">
        <f t="shared" si="96"/>
        <v>544.06205697353835</v>
      </c>
      <c r="M130" s="31">
        <f t="shared" si="96"/>
        <v>519.35970781729077</v>
      </c>
      <c r="N130" s="31">
        <f t="shared" si="96"/>
        <v>496.04419541212695</v>
      </c>
      <c r="O130" s="31">
        <f t="shared" si="96"/>
        <v>482.52531218542401</v>
      </c>
      <c r="P130" s="31">
        <f t="shared" si="96"/>
        <v>468.36360271146629</v>
      </c>
      <c r="Q130" s="31">
        <f t="shared" si="96"/>
        <v>444.96901997426647</v>
      </c>
      <c r="R130" s="31">
        <f t="shared" ref="R130:V130" si="97">R91*R117</f>
        <v>419.76585420690014</v>
      </c>
      <c r="S130" s="31">
        <f t="shared" si="97"/>
        <v>386.8653587887448</v>
      </c>
      <c r="T130" s="31">
        <f t="shared" si="97"/>
        <v>355.70954308207035</v>
      </c>
      <c r="U130" s="31">
        <f t="shared" si="97"/>
        <v>327.60748440508445</v>
      </c>
      <c r="V130" s="31">
        <f t="shared" si="97"/>
        <v>313.11814775198832</v>
      </c>
      <c r="W130" s="31">
        <f t="shared" ref="W130" si="98">W91*W117</f>
        <v>297.93930224876101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1943.5917039956082</v>
      </c>
      <c r="C131" s="33">
        <f t="shared" si="99"/>
        <v>2144.5479568885116</v>
      </c>
      <c r="D131" s="33">
        <f t="shared" si="99"/>
        <v>2318.8500827252592</v>
      </c>
      <c r="E131" s="33">
        <f t="shared" si="99"/>
        <v>2505.3797115462667</v>
      </c>
      <c r="F131" s="33">
        <f t="shared" si="99"/>
        <v>2682.1669773882618</v>
      </c>
      <c r="G131" s="33">
        <f t="shared" si="99"/>
        <v>2954.9901739238599</v>
      </c>
      <c r="H131" s="33">
        <f t="shared" si="99"/>
        <v>3151.5069239750064</v>
      </c>
      <c r="I131" s="33">
        <f t="shared" si="99"/>
        <v>3411.0647615804182</v>
      </c>
      <c r="J131" s="33">
        <f t="shared" si="99"/>
        <v>3602.7932654378014</v>
      </c>
      <c r="K131" s="33">
        <f t="shared" si="99"/>
        <v>3833.9053796142489</v>
      </c>
      <c r="L131" s="33">
        <f t="shared" si="99"/>
        <v>3979.7539003896381</v>
      </c>
      <c r="M131" s="33">
        <f t="shared" si="99"/>
        <v>4023.1022536857363</v>
      </c>
      <c r="N131" s="33">
        <f t="shared" si="99"/>
        <v>4157.1160813350652</v>
      </c>
      <c r="O131" s="33">
        <f t="shared" si="99"/>
        <v>4233.6663497138261</v>
      </c>
      <c r="P131" s="33">
        <f t="shared" si="99"/>
        <v>4357.09723740554</v>
      </c>
      <c r="Q131" s="33">
        <f t="shared" si="99"/>
        <v>4482.5468983383726</v>
      </c>
      <c r="R131" s="33">
        <f t="shared" ref="R131:V131" si="100">R92*R118</f>
        <v>4599.488047367262</v>
      </c>
      <c r="S131" s="33">
        <f t="shared" si="100"/>
        <v>4524.4866177001904</v>
      </c>
      <c r="T131" s="33">
        <f t="shared" si="100"/>
        <v>4730.1283541464281</v>
      </c>
      <c r="U131" s="33">
        <f t="shared" si="100"/>
        <v>4900.5990925666483</v>
      </c>
      <c r="V131" s="33">
        <f t="shared" si="100"/>
        <v>5113.3533842553688</v>
      </c>
      <c r="W131" s="33">
        <f t="shared" ref="W131" si="101">W92*W118</f>
        <v>5121.5105536863448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1118.828781142447</v>
      </c>
      <c r="C133" s="19">
        <f t="shared" ref="C133:Q133" si="103">SUM(C134,C139,C142)</f>
        <v>1151.4402263590048</v>
      </c>
      <c r="D133" s="19">
        <f t="shared" si="103"/>
        <v>1193.5481086017849</v>
      </c>
      <c r="E133" s="19">
        <f t="shared" si="103"/>
        <v>1237.2659525068855</v>
      </c>
      <c r="F133" s="19">
        <f t="shared" si="103"/>
        <v>1283.2731528191041</v>
      </c>
      <c r="G133" s="19">
        <f t="shared" si="103"/>
        <v>1338.1433964534185</v>
      </c>
      <c r="H133" s="19">
        <f t="shared" si="103"/>
        <v>1405.9147075084588</v>
      </c>
      <c r="I133" s="19">
        <f t="shared" si="103"/>
        <v>1451.323837162824</v>
      </c>
      <c r="J133" s="19">
        <f t="shared" si="103"/>
        <v>1468.6717670958876</v>
      </c>
      <c r="K133" s="19">
        <f t="shared" si="103"/>
        <v>1486.0835193492317</v>
      </c>
      <c r="L133" s="19">
        <f t="shared" si="103"/>
        <v>1496.105197567535</v>
      </c>
      <c r="M133" s="19">
        <f t="shared" si="103"/>
        <v>1487.2737472585377</v>
      </c>
      <c r="N133" s="19">
        <f t="shared" si="103"/>
        <v>1483.7731604388853</v>
      </c>
      <c r="O133" s="19">
        <f t="shared" si="103"/>
        <v>1478.7672494471904</v>
      </c>
      <c r="P133" s="19">
        <f t="shared" si="103"/>
        <v>1472.9990137621858</v>
      </c>
      <c r="Q133" s="19">
        <f t="shared" si="103"/>
        <v>1471.7869369618811</v>
      </c>
      <c r="R133" s="19">
        <f t="shared" ref="R133:V133" si="104">SUM(R134,R139,R142)</f>
        <v>1465.9941035110485</v>
      </c>
      <c r="S133" s="19">
        <f t="shared" si="104"/>
        <v>1446.9708029137776</v>
      </c>
      <c r="T133" s="19">
        <f t="shared" si="104"/>
        <v>1428.5809784845669</v>
      </c>
      <c r="U133" s="19">
        <f t="shared" si="104"/>
        <v>1415.9944847429531</v>
      </c>
      <c r="V133" s="19">
        <f t="shared" si="104"/>
        <v>1459.3145187722594</v>
      </c>
      <c r="W133" s="19">
        <f t="shared" ref="W133" si="105">SUM(W134,W139,W142)</f>
        <v>1489.8559343246677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695.04674765992036</v>
      </c>
      <c r="C134" s="22">
        <f t="shared" ref="C134:Q134" si="107">SUM(C135:C138)</f>
        <v>692.76248201209353</v>
      </c>
      <c r="D134" s="22">
        <f t="shared" si="107"/>
        <v>697.0405355062536</v>
      </c>
      <c r="E134" s="22">
        <f t="shared" si="107"/>
        <v>699.56614624736596</v>
      </c>
      <c r="F134" s="22">
        <f t="shared" si="107"/>
        <v>703.49335724434025</v>
      </c>
      <c r="G134" s="22">
        <f t="shared" si="107"/>
        <v>706.97843774994055</v>
      </c>
      <c r="H134" s="22">
        <f t="shared" si="107"/>
        <v>724.01065104612098</v>
      </c>
      <c r="I134" s="22">
        <f t="shared" si="107"/>
        <v>709.44257916213064</v>
      </c>
      <c r="J134" s="22">
        <f t="shared" si="107"/>
        <v>687.73661757679827</v>
      </c>
      <c r="K134" s="22">
        <f t="shared" si="107"/>
        <v>670.11742602976528</v>
      </c>
      <c r="L134" s="22">
        <f t="shared" si="107"/>
        <v>657.14157456643295</v>
      </c>
      <c r="M134" s="22">
        <f t="shared" si="107"/>
        <v>644.17412933073479</v>
      </c>
      <c r="N134" s="22">
        <f t="shared" si="107"/>
        <v>628.8091086074179</v>
      </c>
      <c r="O134" s="22">
        <f t="shared" si="107"/>
        <v>614.29871550116081</v>
      </c>
      <c r="P134" s="22">
        <f t="shared" si="107"/>
        <v>587.4606904834111</v>
      </c>
      <c r="Q134" s="22">
        <f t="shared" si="107"/>
        <v>580.53647886234376</v>
      </c>
      <c r="R134" s="22">
        <f t="shared" ref="R134:V134" si="108">SUM(R135:R138)</f>
        <v>563.27721241178961</v>
      </c>
      <c r="S134" s="22">
        <f t="shared" si="108"/>
        <v>544.41362853052067</v>
      </c>
      <c r="T134" s="22">
        <f t="shared" si="108"/>
        <v>521.60315603349295</v>
      </c>
      <c r="U134" s="22">
        <f t="shared" si="108"/>
        <v>504.31025336414177</v>
      </c>
      <c r="V134" s="22">
        <f t="shared" si="108"/>
        <v>494.33645956956155</v>
      </c>
      <c r="W134" s="22">
        <f t="shared" ref="W134" si="109">SUM(W135:W138)</f>
        <v>481.65768379708157</v>
      </c>
      <c r="DA134" s="57"/>
    </row>
    <row r="135" spans="1:105" ht="12" customHeight="1" x14ac:dyDescent="0.25">
      <c r="A135" s="28" t="s">
        <v>32</v>
      </c>
      <c r="B135" s="29">
        <f>B5*1000*11630/RES_summary!B$6</f>
        <v>461.37205392099264</v>
      </c>
      <c r="C135" s="29">
        <f>C5*1000*11630/RES_summary!C$6</f>
        <v>459.92798997882358</v>
      </c>
      <c r="D135" s="29">
        <f>D5*1000*11630/RES_summary!D$6</f>
        <v>459.80346254595366</v>
      </c>
      <c r="E135" s="29">
        <f>E5*1000*11630/RES_summary!E$6</f>
        <v>459.57556368340522</v>
      </c>
      <c r="F135" s="29">
        <f>F5*1000*11630/RES_summary!F$6</f>
        <v>459.54287462496399</v>
      </c>
      <c r="G135" s="29">
        <f>G5*1000*11630/RES_summary!G$6</f>
        <v>459.55880725718816</v>
      </c>
      <c r="H135" s="29">
        <f>H5*1000*11630/RES_summary!H$6</f>
        <v>467.04908448010985</v>
      </c>
      <c r="I135" s="29">
        <f>I5*1000*11630/RES_summary!I$6</f>
        <v>456.59622513915593</v>
      </c>
      <c r="J135" s="29">
        <f>J5*1000*11630/RES_summary!J$6</f>
        <v>440.86957632801006</v>
      </c>
      <c r="K135" s="29">
        <f>K5*1000*11630/RES_summary!K$6</f>
        <v>430.15451846954926</v>
      </c>
      <c r="L135" s="29">
        <f>L5*1000*11630/RES_summary!L$6</f>
        <v>420.07406158182499</v>
      </c>
      <c r="M135" s="29">
        <f>M5*1000*11630/RES_summary!M$6</f>
        <v>414.58035962932308</v>
      </c>
      <c r="N135" s="29">
        <f>N5*1000*11630/RES_summary!N$6</f>
        <v>401.96233126534759</v>
      </c>
      <c r="O135" s="29">
        <f>O5*1000*11630/RES_summary!O$6</f>
        <v>391.93756747311772</v>
      </c>
      <c r="P135" s="29">
        <f>P5*1000*11630/RES_summary!P$6</f>
        <v>373.86811195181434</v>
      </c>
      <c r="Q135" s="29">
        <f>Q5*1000*11630/RES_summary!Q$6</f>
        <v>367.00114364590274</v>
      </c>
      <c r="R135" s="29">
        <f>R5*1000*11630/RES_summary!R$6</f>
        <v>352.71381494659278</v>
      </c>
      <c r="S135" s="29">
        <f>S5*1000*11630/RES_summary!S$6</f>
        <v>335.29421522721805</v>
      </c>
      <c r="T135" s="29">
        <f>T5*1000*11630/RES_summary!T$6</f>
        <v>318.89560902736338</v>
      </c>
      <c r="U135" s="29">
        <f>U5*1000*11630/RES_summary!U$6</f>
        <v>307.9422487873573</v>
      </c>
      <c r="V135" s="29">
        <f>V5*1000*11630/RES_summary!V$6</f>
        <v>299.56003004956693</v>
      </c>
      <c r="W135" s="29">
        <f>W5*1000*11630/RES_summary!W$6</f>
        <v>288.79997574479728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229.74003728117245</v>
      </c>
      <c r="C136" s="29">
        <f>C6*1000*11630/RES_summary!C$6</f>
        <v>227.7038630385008</v>
      </c>
      <c r="D136" s="29">
        <f>D6*1000*11630/RES_summary!D$6</f>
        <v>230.54574902475707</v>
      </c>
      <c r="E136" s="29">
        <f>E6*1000*11630/RES_summary!E$6</f>
        <v>231.42938687291766</v>
      </c>
      <c r="F136" s="29">
        <f>F6*1000*11630/RES_summary!F$6</f>
        <v>233.36803716491733</v>
      </c>
      <c r="G136" s="29">
        <f>G6*1000*11630/RES_summary!G$6</f>
        <v>234.6768464451244</v>
      </c>
      <c r="H136" s="29">
        <f>H6*1000*11630/RES_summary!H$6</f>
        <v>240.53964751224942</v>
      </c>
      <c r="I136" s="29">
        <f>I6*1000*11630/RES_summary!I$6</f>
        <v>234.76312518594625</v>
      </c>
      <c r="J136" s="29">
        <f>J6*1000*11630/RES_summary!J$6</f>
        <v>227.04941620147179</v>
      </c>
      <c r="K136" s="29">
        <f>K6*1000*11630/RES_summary!K$6</f>
        <v>219.92205271983715</v>
      </c>
      <c r="L136" s="29">
        <f>L6*1000*11630/RES_summary!L$6</f>
        <v>214.04024910305361</v>
      </c>
      <c r="M136" s="29">
        <f>M6*1000*11630/RES_summary!M$6</f>
        <v>207.02217246440838</v>
      </c>
      <c r="N136" s="29">
        <f>N6*1000*11630/RES_summary!N$6</f>
        <v>200.7867245194216</v>
      </c>
      <c r="O136" s="29">
        <f>O6*1000*11630/RES_summary!O$6</f>
        <v>193.03940449723714</v>
      </c>
      <c r="P136" s="29">
        <f>P6*1000*11630/RES_summary!P$6</f>
        <v>183.3877749789439</v>
      </c>
      <c r="Q136" s="29">
        <f>Q6*1000*11630/RES_summary!Q$6</f>
        <v>178.80191837344364</v>
      </c>
      <c r="R136" s="29">
        <f>R6*1000*11630/RES_summary!R$6</f>
        <v>173.98684503047579</v>
      </c>
      <c r="S136" s="29">
        <f>S6*1000*11630/RES_summary!S$6</f>
        <v>170.45021147675044</v>
      </c>
      <c r="T136" s="29">
        <f>T6*1000*11630/RES_summary!T$6</f>
        <v>162.91318713213539</v>
      </c>
      <c r="U136" s="29">
        <f>U6*1000*11630/RES_summary!U$6</f>
        <v>155.27978127905146</v>
      </c>
      <c r="V136" s="29">
        <f>V6*1000*11630/RES_summary!V$6</f>
        <v>150.63311020807521</v>
      </c>
      <c r="W136" s="29">
        <f>W6*1000*11630/RES_summary!W$6</f>
        <v>144.29646075944231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2.5032336412462866</v>
      </c>
      <c r="C137" s="29">
        <f>C7*1000*11630/RES_summary!C$6</f>
        <v>3.0013151503731392</v>
      </c>
      <c r="D137" s="29">
        <f>D7*1000*11630/RES_summary!D$6</f>
        <v>3.3548165511772563</v>
      </c>
      <c r="E137" s="29">
        <f>E7*1000*11630/RES_summary!E$6</f>
        <v>3.6397285828009531</v>
      </c>
      <c r="F137" s="29">
        <f>F7*1000*11630/RES_summary!F$6</f>
        <v>3.8322589282487849</v>
      </c>
      <c r="G137" s="29">
        <f>G7*1000*11630/RES_summary!G$6</f>
        <v>4.0383120902897423</v>
      </c>
      <c r="H137" s="29">
        <f>H7*1000*11630/RES_summary!H$6</f>
        <v>4.5336371307306402</v>
      </c>
      <c r="I137" s="29">
        <f>I7*1000*11630/RES_summary!I$6</f>
        <v>4.8596138228321006</v>
      </c>
      <c r="J137" s="29">
        <f>J7*1000*11630/RES_summary!J$6</f>
        <v>5.2251201204555953</v>
      </c>
      <c r="K137" s="29">
        <f>K7*1000*11630/RES_summary!K$6</f>
        <v>5.5101768846356318</v>
      </c>
      <c r="L137" s="29">
        <f>L7*1000*11630/RES_summary!L$6</f>
        <v>6.0005640252339711</v>
      </c>
      <c r="M137" s="29">
        <f>M7*1000*11630/RES_summary!M$6</f>
        <v>5.8695108255442321</v>
      </c>
      <c r="N137" s="29">
        <f>N7*1000*11630/RES_summary!N$6</f>
        <v>5.7808522805405076</v>
      </c>
      <c r="O137" s="29">
        <f>O7*1000*11630/RES_summary!O$6</f>
        <v>5.6226458931873262</v>
      </c>
      <c r="P137" s="29">
        <f>P7*1000*11630/RES_summary!P$6</f>
        <v>5.4396640302515875</v>
      </c>
      <c r="Q137" s="29">
        <f>Q7*1000*11630/RES_summary!Q$6</f>
        <v>7.5103810169730609</v>
      </c>
      <c r="R137" s="29">
        <f>R7*1000*11630/RES_summary!R$6</f>
        <v>8.3959877983587159</v>
      </c>
      <c r="S137" s="29">
        <f>S7*1000*11630/RES_summary!S$6</f>
        <v>9.1518957681620332</v>
      </c>
      <c r="T137" s="29">
        <f>T7*1000*11630/RES_summary!T$6</f>
        <v>9.6288546146901766</v>
      </c>
      <c r="U137" s="29">
        <f>U7*1000*11630/RES_summary!U$6</f>
        <v>10.251938494301683</v>
      </c>
      <c r="V137" s="29">
        <f>V7*1000*11630/RES_summary!V$6</f>
        <v>11.131126108343119</v>
      </c>
      <c r="W137" s="29">
        <f>W7*1000*11630/RES_summary!W$6</f>
        <v>12.65816406921512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1.4314228165089828</v>
      </c>
      <c r="C138" s="29">
        <f>C8*1000*11630/RES_summary!C$6</f>
        <v>2.129313844396076</v>
      </c>
      <c r="D138" s="29">
        <f>D8*1000*11630/RES_summary!D$6</f>
        <v>3.3365073843656488</v>
      </c>
      <c r="E138" s="29">
        <f>E8*1000*11630/RES_summary!E$6</f>
        <v>4.9214671082421564</v>
      </c>
      <c r="F138" s="29">
        <f>F8*1000*11630/RES_summary!F$6</f>
        <v>6.7501865262101477</v>
      </c>
      <c r="G138" s="29">
        <f>G8*1000*11630/RES_summary!G$6</f>
        <v>8.7044719573382583</v>
      </c>
      <c r="H138" s="29">
        <f>H8*1000*11630/RES_summary!H$6</f>
        <v>11.888281923031098</v>
      </c>
      <c r="I138" s="29">
        <f>I8*1000*11630/RES_summary!I$6</f>
        <v>13.223615014196341</v>
      </c>
      <c r="J138" s="29">
        <f>J8*1000*11630/RES_summary!J$6</f>
        <v>14.592504926860945</v>
      </c>
      <c r="K138" s="29">
        <f>K8*1000*11630/RES_summary!K$6</f>
        <v>14.530677955743251</v>
      </c>
      <c r="L138" s="29">
        <f>L8*1000*11630/RES_summary!L$6</f>
        <v>17.026699856320377</v>
      </c>
      <c r="M138" s="29">
        <f>M8*1000*11630/RES_summary!M$6</f>
        <v>16.702086411459078</v>
      </c>
      <c r="N138" s="29">
        <f>N8*1000*11630/RES_summary!N$6</f>
        <v>20.279200542108139</v>
      </c>
      <c r="O138" s="29">
        <f>O8*1000*11630/RES_summary!O$6</f>
        <v>23.6990976376186</v>
      </c>
      <c r="P138" s="29">
        <f>P8*1000*11630/RES_summary!P$6</f>
        <v>24.76513952240121</v>
      </c>
      <c r="Q138" s="29">
        <f>Q8*1000*11630/RES_summary!Q$6</f>
        <v>27.223035826024379</v>
      </c>
      <c r="R138" s="29">
        <f>R8*1000*11630/RES_summary!R$6</f>
        <v>28.180564636362362</v>
      </c>
      <c r="S138" s="29">
        <f>S8*1000*11630/RES_summary!S$6</f>
        <v>29.517306058390183</v>
      </c>
      <c r="T138" s="29">
        <f>T8*1000*11630/RES_summary!T$6</f>
        <v>30.165505259304012</v>
      </c>
      <c r="U138" s="29">
        <f>U8*1000*11630/RES_summary!U$6</f>
        <v>30.83628480343134</v>
      </c>
      <c r="V138" s="29">
        <f>V8*1000*11630/RES_summary!V$6</f>
        <v>33.012193203576302</v>
      </c>
      <c r="W138" s="29">
        <f>W8*1000*11630/RES_summary!W$6</f>
        <v>35.903083223626858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129.61737554534071</v>
      </c>
      <c r="C139" s="22">
        <f t="shared" ref="C139:Q139" si="111">SUM(C140:C141)</f>
        <v>147.53346018364078</v>
      </c>
      <c r="D139" s="22">
        <f t="shared" si="111"/>
        <v>169.77234760014349</v>
      </c>
      <c r="E139" s="22">
        <f t="shared" si="111"/>
        <v>194.77339459683023</v>
      </c>
      <c r="F139" s="22">
        <f t="shared" si="111"/>
        <v>222.25951495371214</v>
      </c>
      <c r="G139" s="22">
        <f t="shared" si="111"/>
        <v>256.83597159339325</v>
      </c>
      <c r="H139" s="22">
        <f t="shared" si="111"/>
        <v>296.75037336160267</v>
      </c>
      <c r="I139" s="22">
        <f t="shared" si="111"/>
        <v>345.44099960376195</v>
      </c>
      <c r="J139" s="22">
        <f t="shared" si="111"/>
        <v>382.05774923977287</v>
      </c>
      <c r="K139" s="22">
        <f t="shared" si="111"/>
        <v>418.95596497514816</v>
      </c>
      <c r="L139" s="22">
        <f t="shared" si="111"/>
        <v>443.15137387447675</v>
      </c>
      <c r="M139" s="22">
        <f t="shared" si="111"/>
        <v>458.21107499194102</v>
      </c>
      <c r="N139" s="22">
        <f t="shared" si="111"/>
        <v>477.45973815364778</v>
      </c>
      <c r="O139" s="22">
        <f t="shared" si="111"/>
        <v>491.05919985507967</v>
      </c>
      <c r="P139" s="22">
        <f t="shared" si="111"/>
        <v>515.10279584164573</v>
      </c>
      <c r="Q139" s="22">
        <f t="shared" si="111"/>
        <v>526.9939815860555</v>
      </c>
      <c r="R139" s="22">
        <f t="shared" ref="R139:V139" si="112">SUM(R140:R141)</f>
        <v>544.15466228528282</v>
      </c>
      <c r="S139" s="22">
        <f t="shared" si="112"/>
        <v>555.7116868216192</v>
      </c>
      <c r="T139" s="22">
        <f t="shared" si="112"/>
        <v>571.20181128771424</v>
      </c>
      <c r="U139" s="22">
        <f t="shared" si="112"/>
        <v>585.26745519904682</v>
      </c>
      <c r="V139" s="22">
        <f t="shared" si="112"/>
        <v>624.63526918739467</v>
      </c>
      <c r="W139" s="22">
        <f t="shared" ref="W139" si="113">SUM(W140:W141)</f>
        <v>662.20814179434126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125.30129450436101</v>
      </c>
      <c r="C140" s="29">
        <f>C10*1000*11630/RES_summary!C$6</f>
        <v>140.53508120596345</v>
      </c>
      <c r="D140" s="29">
        <f>D10*1000*11630/RES_summary!D$6</f>
        <v>160.52399689893747</v>
      </c>
      <c r="E140" s="29">
        <f>E10*1000*11630/RES_summary!E$6</f>
        <v>181.13831858033433</v>
      </c>
      <c r="F140" s="29">
        <f>F10*1000*11630/RES_summary!F$6</f>
        <v>197.76839355972115</v>
      </c>
      <c r="G140" s="29">
        <f>G10*1000*11630/RES_summary!G$6</f>
        <v>215.33375026591963</v>
      </c>
      <c r="H140" s="29">
        <f>H10*1000*11630/RES_summary!H$6</f>
        <v>239.14254959911622</v>
      </c>
      <c r="I140" s="29">
        <f>I10*1000*11630/RES_summary!I$6</f>
        <v>270.67889190585322</v>
      </c>
      <c r="J140" s="29">
        <f>J10*1000*11630/RES_summary!J$6</f>
        <v>294.19579498656759</v>
      </c>
      <c r="K140" s="29">
        <f>K10*1000*11630/RES_summary!K$6</f>
        <v>320.26328735960311</v>
      </c>
      <c r="L140" s="29">
        <f>L10*1000*11630/RES_summary!L$6</f>
        <v>335.93219970708793</v>
      </c>
      <c r="M140" s="29">
        <f>M10*1000*11630/RES_summary!M$6</f>
        <v>343.84326761038034</v>
      </c>
      <c r="N140" s="29">
        <f>N10*1000*11630/RES_summary!N$6</f>
        <v>356.22123452857028</v>
      </c>
      <c r="O140" s="29">
        <f>O10*1000*11630/RES_summary!O$6</f>
        <v>363.3957749353961</v>
      </c>
      <c r="P140" s="29">
        <f>P10*1000*11630/RES_summary!P$6</f>
        <v>381.04407032601978</v>
      </c>
      <c r="Q140" s="29">
        <f>Q10*1000*11630/RES_summary!Q$6</f>
        <v>382.50934207573454</v>
      </c>
      <c r="R140" s="29">
        <f>R10*1000*11630/RES_summary!R$6</f>
        <v>387.21356970911006</v>
      </c>
      <c r="S140" s="29">
        <f>S10*1000*11630/RES_summary!S$6</f>
        <v>387.60263638364609</v>
      </c>
      <c r="T140" s="29">
        <f>T10*1000*11630/RES_summary!T$6</f>
        <v>393.58960672582833</v>
      </c>
      <c r="U140" s="29">
        <f>U10*1000*11630/RES_summary!U$6</f>
        <v>398.59112895065294</v>
      </c>
      <c r="V140" s="29">
        <f>V10*1000*11630/RES_summary!V$6</f>
        <v>416.27991066918781</v>
      </c>
      <c r="W140" s="29">
        <f>W10*1000*11630/RES_summary!W$6</f>
        <v>436.50771276905073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4.3160810409797064</v>
      </c>
      <c r="C141" s="29">
        <f>C11*1000*11630/RES_summary!C$6</f>
        <v>6.998378977677338</v>
      </c>
      <c r="D141" s="29">
        <f>D11*1000*11630/RES_summary!D$6</f>
        <v>9.2483507012060233</v>
      </c>
      <c r="E141" s="29">
        <f>E11*1000*11630/RES_summary!E$6</f>
        <v>13.635076016495912</v>
      </c>
      <c r="F141" s="29">
        <f>F11*1000*11630/RES_summary!F$6</f>
        <v>24.491121393990991</v>
      </c>
      <c r="G141" s="29">
        <f>G11*1000*11630/RES_summary!G$6</f>
        <v>41.502221327473634</v>
      </c>
      <c r="H141" s="29">
        <f>H11*1000*11630/RES_summary!H$6</f>
        <v>57.607823762486468</v>
      </c>
      <c r="I141" s="29">
        <f>I11*1000*11630/RES_summary!I$6</f>
        <v>74.762107697908704</v>
      </c>
      <c r="J141" s="29">
        <f>J11*1000*11630/RES_summary!J$6</f>
        <v>87.861954253205312</v>
      </c>
      <c r="K141" s="29">
        <f>K11*1000*11630/RES_summary!K$6</f>
        <v>98.692677615545037</v>
      </c>
      <c r="L141" s="29">
        <f>L11*1000*11630/RES_summary!L$6</f>
        <v>107.2191741673888</v>
      </c>
      <c r="M141" s="29">
        <f>M11*1000*11630/RES_summary!M$6</f>
        <v>114.36780738156067</v>
      </c>
      <c r="N141" s="29">
        <f>N11*1000*11630/RES_summary!N$6</f>
        <v>121.23850362507753</v>
      </c>
      <c r="O141" s="29">
        <f>O11*1000*11630/RES_summary!O$6</f>
        <v>127.66342491968354</v>
      </c>
      <c r="P141" s="29">
        <f>P11*1000*11630/RES_summary!P$6</f>
        <v>134.05872551562589</v>
      </c>
      <c r="Q141" s="29">
        <f>Q11*1000*11630/RES_summary!Q$6</f>
        <v>144.48463951032096</v>
      </c>
      <c r="R141" s="29">
        <f>R11*1000*11630/RES_summary!R$6</f>
        <v>156.94109257617279</v>
      </c>
      <c r="S141" s="29">
        <f>S11*1000*11630/RES_summary!S$6</f>
        <v>168.10905043797308</v>
      </c>
      <c r="T141" s="29">
        <f>T11*1000*11630/RES_summary!T$6</f>
        <v>177.61220456188593</v>
      </c>
      <c r="U141" s="29">
        <f>U11*1000*11630/RES_summary!U$6</f>
        <v>186.67632624839391</v>
      </c>
      <c r="V141" s="29">
        <f>V11*1000*11630/RES_summary!V$6</f>
        <v>208.35535851820691</v>
      </c>
      <c r="W141" s="29">
        <f>W11*1000*11630/RES_summary!W$6</f>
        <v>225.70042902529056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294.16465793718601</v>
      </c>
      <c r="C142" s="22">
        <f t="shared" ref="C142:Q142" si="115">SUM(C143:C144)</f>
        <v>311.14428416327041</v>
      </c>
      <c r="D142" s="22">
        <f t="shared" si="115"/>
        <v>326.73522549538779</v>
      </c>
      <c r="E142" s="22">
        <f t="shared" si="115"/>
        <v>342.92641166268925</v>
      </c>
      <c r="F142" s="22">
        <f t="shared" si="115"/>
        <v>357.52028062105165</v>
      </c>
      <c r="G142" s="22">
        <f t="shared" si="115"/>
        <v>374.32898711008454</v>
      </c>
      <c r="H142" s="22">
        <f t="shared" si="115"/>
        <v>385.15368310073507</v>
      </c>
      <c r="I142" s="22">
        <f t="shared" si="115"/>
        <v>396.44025839693126</v>
      </c>
      <c r="J142" s="22">
        <f t="shared" si="115"/>
        <v>398.8774002793163</v>
      </c>
      <c r="K142" s="22">
        <f t="shared" si="115"/>
        <v>397.01012834431822</v>
      </c>
      <c r="L142" s="22">
        <f t="shared" si="115"/>
        <v>395.81224912662543</v>
      </c>
      <c r="M142" s="22">
        <f t="shared" si="115"/>
        <v>384.88854293586189</v>
      </c>
      <c r="N142" s="22">
        <f t="shared" si="115"/>
        <v>377.50431367781971</v>
      </c>
      <c r="O142" s="22">
        <f t="shared" si="115"/>
        <v>373.40933409094987</v>
      </c>
      <c r="P142" s="22">
        <f t="shared" si="115"/>
        <v>370.43552743712905</v>
      </c>
      <c r="Q142" s="22">
        <f t="shared" si="115"/>
        <v>364.25647651348186</v>
      </c>
      <c r="R142" s="22">
        <f t="shared" ref="R142:V142" si="116">SUM(R143:R144)</f>
        <v>358.56222881397593</v>
      </c>
      <c r="S142" s="22">
        <f t="shared" si="116"/>
        <v>346.84548756163781</v>
      </c>
      <c r="T142" s="22">
        <f t="shared" si="116"/>
        <v>335.77601116335961</v>
      </c>
      <c r="U142" s="22">
        <f t="shared" si="116"/>
        <v>326.41677617976467</v>
      </c>
      <c r="V142" s="22">
        <f t="shared" si="116"/>
        <v>340.34279001530297</v>
      </c>
      <c r="W142" s="22">
        <f t="shared" ref="W142" si="117">SUM(W143:W144)</f>
        <v>345.99010873324482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232.22876756823115</v>
      </c>
      <c r="C143" s="31">
        <f>C13*1000*11630/RES_summary!C$6</f>
        <v>242.30641743897723</v>
      </c>
      <c r="D143" s="31">
        <f>D13*1000*11630/RES_summary!D$6</f>
        <v>251.93892299111602</v>
      </c>
      <c r="E143" s="31">
        <f>E13*1000*11630/RES_summary!E$6</f>
        <v>261.85129176556632</v>
      </c>
      <c r="F143" s="31">
        <f>F13*1000*11630/RES_summary!F$6</f>
        <v>270.51482522835585</v>
      </c>
      <c r="G143" s="31">
        <f>G13*1000*11630/RES_summary!G$6</f>
        <v>278.3533625555466</v>
      </c>
      <c r="H143" s="31">
        <f>H13*1000*11630/RES_summary!H$6</f>
        <v>282.54116538063653</v>
      </c>
      <c r="I143" s="31">
        <f>I13*1000*11630/RES_summary!I$6</f>
        <v>285.31693508991157</v>
      </c>
      <c r="J143" s="31">
        <f>J13*1000*11630/RES_summary!J$6</f>
        <v>281.91701239003453</v>
      </c>
      <c r="K143" s="31">
        <f>K13*1000*11630/RES_summary!K$6</f>
        <v>273.48781716423281</v>
      </c>
      <c r="L143" s="31">
        <f>L13*1000*11630/RES_summary!L$6</f>
        <v>268.07047473846404</v>
      </c>
      <c r="M143" s="31">
        <f>M13*1000*11630/RES_summary!M$6</f>
        <v>255.97658858303751</v>
      </c>
      <c r="N143" s="31">
        <f>N13*1000*11630/RES_summary!N$6</f>
        <v>244.57445883353262</v>
      </c>
      <c r="O143" s="31">
        <f>O13*1000*11630/RES_summary!O$6</f>
        <v>238.23200664272215</v>
      </c>
      <c r="P143" s="31">
        <f>P13*1000*11630/RES_summary!P$6</f>
        <v>231.5668876979943</v>
      </c>
      <c r="Q143" s="31">
        <f>Q13*1000*11630/RES_summary!Q$6</f>
        <v>221.15182282097632</v>
      </c>
      <c r="R143" s="31">
        <f>R13*1000*11630/RES_summary!R$6</f>
        <v>209.60686044790634</v>
      </c>
      <c r="S143" s="31">
        <f>S13*1000*11630/RES_summary!S$6</f>
        <v>195.35712585749974</v>
      </c>
      <c r="T143" s="31">
        <f>T13*1000*11630/RES_summary!T$6</f>
        <v>178.12478306794836</v>
      </c>
      <c r="U143" s="31">
        <f>U13*1000*11630/RES_summary!U$6</f>
        <v>163.4048973193984</v>
      </c>
      <c r="V143" s="31">
        <f>V13*1000*11630/RES_summary!V$6</f>
        <v>162.85166442001167</v>
      </c>
      <c r="W143" s="31">
        <f>W13*1000*11630/RES_summary!W$6</f>
        <v>161.11078617963042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61.935890368954887</v>
      </c>
      <c r="C144" s="33">
        <f>C14*1000*11630/RES_summary!C$6</f>
        <v>68.83786672429315</v>
      </c>
      <c r="D144" s="33">
        <f>D14*1000*11630/RES_summary!D$6</f>
        <v>74.796302504271807</v>
      </c>
      <c r="E144" s="33">
        <f>E14*1000*11630/RES_summary!E$6</f>
        <v>81.075119897122917</v>
      </c>
      <c r="F144" s="33">
        <f>F14*1000*11630/RES_summary!F$6</f>
        <v>87.005455392695822</v>
      </c>
      <c r="G144" s="33">
        <f>G14*1000*11630/RES_summary!G$6</f>
        <v>95.975624554537916</v>
      </c>
      <c r="H144" s="33">
        <f>H14*1000*11630/RES_summary!H$6</f>
        <v>102.61251772009851</v>
      </c>
      <c r="I144" s="33">
        <f>I14*1000*11630/RES_summary!I$6</f>
        <v>111.1233233070197</v>
      </c>
      <c r="J144" s="33">
        <f>J14*1000*11630/RES_summary!J$6</f>
        <v>116.96038788928176</v>
      </c>
      <c r="K144" s="33">
        <f>K14*1000*11630/RES_summary!K$6</f>
        <v>123.52231118008544</v>
      </c>
      <c r="L144" s="33">
        <f>L14*1000*11630/RES_summary!L$6</f>
        <v>127.74177438816139</v>
      </c>
      <c r="M144" s="33">
        <f>M14*1000*11630/RES_summary!M$6</f>
        <v>128.91195435282438</v>
      </c>
      <c r="N144" s="33">
        <f>N14*1000*11630/RES_summary!N$6</f>
        <v>132.92985484428706</v>
      </c>
      <c r="O144" s="33">
        <f>O14*1000*11630/RES_summary!O$6</f>
        <v>135.17732744822771</v>
      </c>
      <c r="P144" s="33">
        <f>P14*1000*11630/RES_summary!P$6</f>
        <v>138.86863973913472</v>
      </c>
      <c r="Q144" s="33">
        <f>Q14*1000*11630/RES_summary!Q$6</f>
        <v>143.10465369250554</v>
      </c>
      <c r="R144" s="33">
        <f>R14*1000*11630/RES_summary!R$6</f>
        <v>148.95536836606962</v>
      </c>
      <c r="S144" s="33">
        <f>S14*1000*11630/RES_summary!S$6</f>
        <v>151.48836170413807</v>
      </c>
      <c r="T144" s="33">
        <f>T14*1000*11630/RES_summary!T$6</f>
        <v>157.65122809541128</v>
      </c>
      <c r="U144" s="33">
        <f>U14*1000*11630/RES_summary!U$6</f>
        <v>163.01187886036627</v>
      </c>
      <c r="V144" s="33">
        <f>V14*1000*11630/RES_summary!V$6</f>
        <v>177.49112559529129</v>
      </c>
      <c r="W144" s="33">
        <f>W14*1000*11630/RES_summary!W$6</f>
        <v>184.87932255361437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34.66903536083165</v>
      </c>
      <c r="C3" s="49">
        <f t="shared" ref="C3:W3" si="0">C5*C11/11630</f>
        <v>34.581681057004488</v>
      </c>
      <c r="D3" s="49">
        <f t="shared" si="0"/>
        <v>34.533058692341029</v>
      </c>
      <c r="E3" s="49">
        <f t="shared" si="0"/>
        <v>34.639312741974464</v>
      </c>
      <c r="F3" s="49">
        <f t="shared" si="0"/>
        <v>34.743575054685088</v>
      </c>
      <c r="G3" s="49">
        <f t="shared" si="0"/>
        <v>34.793620107350371</v>
      </c>
      <c r="H3" s="49">
        <f t="shared" si="0"/>
        <v>34.745319483893731</v>
      </c>
      <c r="I3" s="49">
        <f t="shared" si="0"/>
        <v>33.716745601200117</v>
      </c>
      <c r="J3" s="49">
        <f t="shared" si="0"/>
        <v>32.672832929280787</v>
      </c>
      <c r="K3" s="49">
        <f t="shared" si="0"/>
        <v>32.321581200689764</v>
      </c>
      <c r="L3" s="49">
        <f t="shared" si="0"/>
        <v>31.097183394196275</v>
      </c>
      <c r="M3" s="49">
        <f t="shared" si="0"/>
        <v>30.62298004639467</v>
      </c>
      <c r="N3" s="49">
        <f t="shared" si="0"/>
        <v>29.496638731480918</v>
      </c>
      <c r="O3" s="49">
        <f t="shared" si="0"/>
        <v>28.585088583941381</v>
      </c>
      <c r="P3" s="49">
        <f t="shared" si="0"/>
        <v>27.3094100142137</v>
      </c>
      <c r="Q3" s="49">
        <f t="shared" si="0"/>
        <v>26.201546481370784</v>
      </c>
      <c r="R3" s="49">
        <f t="shared" si="0"/>
        <v>25.090083414326017</v>
      </c>
      <c r="S3" s="49">
        <f t="shared" si="0"/>
        <v>24.306985476735601</v>
      </c>
      <c r="T3" s="49">
        <f t="shared" si="0"/>
        <v>23.335179335555626</v>
      </c>
      <c r="U3" s="49">
        <f t="shared" si="0"/>
        <v>22.675034904603308</v>
      </c>
      <c r="V3" s="49">
        <f t="shared" si="0"/>
        <v>21.560775208383564</v>
      </c>
      <c r="W3" s="49">
        <f t="shared" si="0"/>
        <v>20.783888813340262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46.027497859186347</v>
      </c>
      <c r="C5" s="49">
        <f t="shared" ref="C5:W5" si="1">C7*C13/1000000</f>
        <v>45.911524051708035</v>
      </c>
      <c r="D5" s="49">
        <f t="shared" si="1"/>
        <v>45.846971757069227</v>
      </c>
      <c r="E5" s="49">
        <f t="shared" si="1"/>
        <v>45.988037350361097</v>
      </c>
      <c r="F5" s="49">
        <f t="shared" si="1"/>
        <v>46.126458662784003</v>
      </c>
      <c r="G5" s="49">
        <f t="shared" si="1"/>
        <v>46.192899754393274</v>
      </c>
      <c r="H5" s="49">
        <f t="shared" si="1"/>
        <v>46.128774611607803</v>
      </c>
      <c r="I5" s="49">
        <f t="shared" si="1"/>
        <v>44.763213623511135</v>
      </c>
      <c r="J5" s="49">
        <f t="shared" si="1"/>
        <v>43.37728846661367</v>
      </c>
      <c r="K5" s="49">
        <f t="shared" si="1"/>
        <v>42.910957689956867</v>
      </c>
      <c r="L5" s="49">
        <f t="shared" si="1"/>
        <v>41.285415853253738</v>
      </c>
      <c r="M5" s="49">
        <f t="shared" si="1"/>
        <v>40.655851362964626</v>
      </c>
      <c r="N5" s="49">
        <f t="shared" si="1"/>
        <v>39.160491831863382</v>
      </c>
      <c r="O5" s="49">
        <f t="shared" si="1"/>
        <v>37.950294546945038</v>
      </c>
      <c r="P5" s="49">
        <f t="shared" si="1"/>
        <v>36.256671057683278</v>
      </c>
      <c r="Q5" s="49">
        <f t="shared" si="1"/>
        <v>34.785843102550501</v>
      </c>
      <c r="R5" s="49">
        <f t="shared" si="1"/>
        <v>33.310236313768456</v>
      </c>
      <c r="S5" s="49">
        <f t="shared" si="1"/>
        <v>32.270575467401279</v>
      </c>
      <c r="T5" s="49">
        <f t="shared" si="1"/>
        <v>30.980380784533338</v>
      </c>
      <c r="U5" s="49">
        <f t="shared" si="1"/>
        <v>30.103956157595494</v>
      </c>
      <c r="V5" s="49">
        <f t="shared" si="1"/>
        <v>28.624636492408786</v>
      </c>
      <c r="W5" s="49">
        <f t="shared" si="1"/>
        <v>27.593222248761112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796372</v>
      </c>
      <c r="C7" s="35">
        <v>806245</v>
      </c>
      <c r="D7" s="35">
        <v>820000</v>
      </c>
      <c r="E7" s="35">
        <v>841674</v>
      </c>
      <c r="F7" s="35">
        <v>865868</v>
      </c>
      <c r="G7" s="35">
        <v>890497</v>
      </c>
      <c r="H7" s="35">
        <v>913645</v>
      </c>
      <c r="I7" s="35">
        <v>902601</v>
      </c>
      <c r="J7" s="35">
        <v>892927</v>
      </c>
      <c r="K7" s="35">
        <v>914070</v>
      </c>
      <c r="L7" s="35">
        <v>900547</v>
      </c>
      <c r="M7" s="35">
        <v>921761</v>
      </c>
      <c r="N7" s="35">
        <v>915728</v>
      </c>
      <c r="O7" s="35">
        <v>921578</v>
      </c>
      <c r="P7" s="35">
        <v>911535</v>
      </c>
      <c r="Q7" s="35">
        <v>913339</v>
      </c>
      <c r="R7" s="35">
        <v>916670</v>
      </c>
      <c r="S7" s="35">
        <v>939815</v>
      </c>
      <c r="T7" s="35">
        <v>953898</v>
      </c>
      <c r="U7" s="35">
        <v>965021</v>
      </c>
      <c r="V7" s="35">
        <v>948397</v>
      </c>
      <c r="W7" s="35">
        <v>953482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51746.046054044156</v>
      </c>
      <c r="D8" s="52">
        <v>55897.384394292487</v>
      </c>
      <c r="E8" s="52">
        <v>64087.455188908731</v>
      </c>
      <c r="F8" s="52">
        <v>66880.269581490429</v>
      </c>
      <c r="G8" s="52">
        <v>67589.838787314016</v>
      </c>
      <c r="H8" s="52">
        <v>66385.174093795358</v>
      </c>
      <c r="I8" s="52">
        <v>32471.286860954016</v>
      </c>
      <c r="J8" s="52">
        <v>34121.188521880191</v>
      </c>
      <c r="K8" s="52">
        <v>65219.890583204338</v>
      </c>
      <c r="L8" s="52">
        <v>30837.4046255711</v>
      </c>
      <c r="M8" s="52">
        <v>65859.742304114392</v>
      </c>
      <c r="N8" s="52">
        <v>38899.915348937269</v>
      </c>
      <c r="O8" s="52">
        <v>51071.935565593652</v>
      </c>
      <c r="P8" s="52">
        <v>35469.814835574012</v>
      </c>
      <c r="Q8" s="52">
        <v>47609.565116793732</v>
      </c>
      <c r="R8" s="52">
        <v>49431.198444084381</v>
      </c>
      <c r="S8" s="52">
        <v>69541.726929688826</v>
      </c>
      <c r="T8" s="52">
        <v>60778.162763759028</v>
      </c>
      <c r="U8" s="52">
        <v>62869.046054044156</v>
      </c>
      <c r="V8" s="52">
        <v>39273.384394292487</v>
      </c>
      <c r="W8" s="52">
        <v>69172.455188908731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41873.046054044156</v>
      </c>
      <c r="D9" s="36">
        <v>42142.384394292487</v>
      </c>
      <c r="E9" s="36">
        <v>42413.455188908731</v>
      </c>
      <c r="F9" s="36">
        <v>42686.269581490429</v>
      </c>
      <c r="G9" s="36">
        <v>42960.838787314016</v>
      </c>
      <c r="H9" s="36">
        <v>43237.174093795358</v>
      </c>
      <c r="I9" s="36">
        <v>43515.286860954016</v>
      </c>
      <c r="J9" s="36">
        <v>43795.188521880191</v>
      </c>
      <c r="K9" s="36">
        <v>44076.890583204338</v>
      </c>
      <c r="L9" s="36">
        <v>44360.4046255711</v>
      </c>
      <c r="M9" s="36">
        <v>44645.742304114392</v>
      </c>
      <c r="N9" s="36">
        <v>44932.915348937269</v>
      </c>
      <c r="O9" s="36">
        <v>45221.935565593652</v>
      </c>
      <c r="P9" s="36">
        <v>45512.814835574012</v>
      </c>
      <c r="Q9" s="36">
        <v>45805.565116793732</v>
      </c>
      <c r="R9" s="36">
        <v>46100.198444084381</v>
      </c>
      <c r="S9" s="36">
        <v>46396.726929688826</v>
      </c>
      <c r="T9" s="36">
        <v>46695.162763759028</v>
      </c>
      <c r="U9" s="36">
        <v>51746.046054044156</v>
      </c>
      <c r="V9" s="36">
        <v>55897.384394292487</v>
      </c>
      <c r="W9" s="36">
        <v>64087.455188908731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8759.9999999999945</v>
      </c>
      <c r="D11" s="54">
        <v>8759.9999999999945</v>
      </c>
      <c r="E11" s="54">
        <v>8759.9999999999964</v>
      </c>
      <c r="F11" s="54">
        <v>8759.9999999999927</v>
      </c>
      <c r="G11" s="54">
        <v>8759.9999999999945</v>
      </c>
      <c r="H11" s="54">
        <v>8759.9999999999945</v>
      </c>
      <c r="I11" s="54">
        <v>8759.9999999999964</v>
      </c>
      <c r="J11" s="54">
        <v>8759.9999999999964</v>
      </c>
      <c r="K11" s="54">
        <v>8759.9999999999964</v>
      </c>
      <c r="L11" s="54">
        <v>8759.9999999999982</v>
      </c>
      <c r="M11" s="54">
        <v>8759.9999999999964</v>
      </c>
      <c r="N11" s="54">
        <v>8759.9999999999964</v>
      </c>
      <c r="O11" s="54">
        <v>8759.9999999999927</v>
      </c>
      <c r="P11" s="54">
        <v>8759.9999999999945</v>
      </c>
      <c r="Q11" s="54">
        <v>8759.9999999999945</v>
      </c>
      <c r="R11" s="54">
        <v>8759.9999999999964</v>
      </c>
      <c r="S11" s="54">
        <v>8759.9999999999945</v>
      </c>
      <c r="T11" s="54">
        <v>8759.9999999999964</v>
      </c>
      <c r="U11" s="54">
        <v>8759.9999999999982</v>
      </c>
      <c r="V11" s="54">
        <v>8759.9999999999964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57.796479357870872</v>
      </c>
      <c r="C13" s="35">
        <v>56.944879102143936</v>
      </c>
      <c r="D13" s="35">
        <v>55.910941167157596</v>
      </c>
      <c r="E13" s="35">
        <v>54.63877623683409</v>
      </c>
      <c r="F13" s="35">
        <v>53.271929050136976</v>
      </c>
      <c r="G13" s="35">
        <v>51.873167180117697</v>
      </c>
      <c r="H13" s="35">
        <v>50.488728785915541</v>
      </c>
      <c r="I13" s="35">
        <v>49.593578584015681</v>
      </c>
      <c r="J13" s="35">
        <v>48.578762280246508</v>
      </c>
      <c r="K13" s="35">
        <v>46.944936044238261</v>
      </c>
      <c r="L13" s="35">
        <v>45.844820818073615</v>
      </c>
      <c r="M13" s="35">
        <v>44.106716776870165</v>
      </c>
      <c r="N13" s="35">
        <v>42.764327214919035</v>
      </c>
      <c r="O13" s="35">
        <v>41.179688042623667</v>
      </c>
      <c r="P13" s="35">
        <v>39.775401995187536</v>
      </c>
      <c r="Q13" s="35">
        <v>38.086453225527983</v>
      </c>
      <c r="R13" s="35">
        <v>36.338307475720221</v>
      </c>
      <c r="S13" s="35">
        <v>34.337157278189089</v>
      </c>
      <c r="T13" s="35">
        <v>32.477666149350704</v>
      </c>
      <c r="U13" s="35">
        <v>31.195130631971214</v>
      </c>
      <c r="V13" s="35">
        <v>30.182124671850275</v>
      </c>
      <c r="W13" s="35">
        <v>28.93942649023381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44.527862709142347</v>
      </c>
      <c r="D14" s="36">
        <v>42.419322134498472</v>
      </c>
      <c r="E14" s="36">
        <v>40.451192405315801</v>
      </c>
      <c r="F14" s="36">
        <v>38.958237271745872</v>
      </c>
      <c r="G14" s="36">
        <v>37.719076854131849</v>
      </c>
      <c r="H14" s="36">
        <v>36.677335420994474</v>
      </c>
      <c r="I14" s="36">
        <v>35.399563794205548</v>
      </c>
      <c r="J14" s="36">
        <v>33.565142426004158</v>
      </c>
      <c r="K14" s="36">
        <v>31.909871382557053</v>
      </c>
      <c r="L14" s="36">
        <v>30.428415910442755</v>
      </c>
      <c r="M14" s="36">
        <v>29.620556730990874</v>
      </c>
      <c r="N14" s="36">
        <v>28.318950657630857</v>
      </c>
      <c r="O14" s="36">
        <v>27.480285698569599</v>
      </c>
      <c r="P14" s="36">
        <v>26.412795731921424</v>
      </c>
      <c r="Q14" s="36">
        <v>24.712942467113209</v>
      </c>
      <c r="R14" s="36">
        <v>24.050041601358245</v>
      </c>
      <c r="S14" s="36">
        <v>23.610380362820553</v>
      </c>
      <c r="T14" s="36">
        <v>23.176438113065508</v>
      </c>
      <c r="U14" s="36">
        <v>22.709366486494471</v>
      </c>
      <c r="V14" s="36">
        <v>22.707732059890368</v>
      </c>
      <c r="W14" s="36">
        <v>22.566782293658161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0.91126731714796716</v>
      </c>
      <c r="C16" s="44">
        <f>C7/RES_summary!C$6</f>
        <v>0.92200029275477668</v>
      </c>
      <c r="D16" s="44">
        <f>D7/RES_summary!D$6</f>
        <v>0.93879621138485037</v>
      </c>
      <c r="E16" s="44">
        <f>E7/RES_summary!E$6</f>
        <v>0.96017823794948787</v>
      </c>
      <c r="F16" s="44">
        <f>F7/RES_summary!F$6</f>
        <v>0.98474437097540946</v>
      </c>
      <c r="G16" s="44">
        <f>G7/RES_summary!G$6</f>
        <v>1.0113331016515279</v>
      </c>
      <c r="H16" s="44">
        <f>H7/RES_summary!H$6</f>
        <v>1.0560001571901794</v>
      </c>
      <c r="I16" s="44">
        <f>I7/RES_summary!I$6</f>
        <v>1.0510001141124496</v>
      </c>
      <c r="J16" s="44">
        <f>J7/RES_summary!J$6</f>
        <v>1.0359995776767348</v>
      </c>
      <c r="K16" s="44">
        <f>K7/RES_summary!K$6</f>
        <v>1.0459998718347767</v>
      </c>
      <c r="L16" s="44">
        <f>L7/RES_summary!L$6</f>
        <v>1.0459995075173298</v>
      </c>
      <c r="M16" s="44">
        <f>M7/RES_summary!M$6</f>
        <v>1.0730004074268087</v>
      </c>
      <c r="N16" s="44">
        <f>N7/RES_summary!N$6</f>
        <v>1.0729997140942176</v>
      </c>
      <c r="O16" s="44">
        <f>O7/RES_summary!O$6</f>
        <v>1.0865000094316488</v>
      </c>
      <c r="P16" s="44">
        <f>P7/RES_summary!P$6</f>
        <v>1.0730000470854129</v>
      </c>
      <c r="Q16" s="44">
        <f>Q7/RES_summary!Q$6</f>
        <v>1.1000002408744707</v>
      </c>
      <c r="R16" s="44">
        <f>R7/RES_summary!R$6</f>
        <v>1.1080354844051623</v>
      </c>
      <c r="S16" s="44">
        <f>S7/RES_summary!S$6</f>
        <v>1.1146990135343982</v>
      </c>
      <c r="T16" s="44">
        <f>T7/RES_summary!T$6</f>
        <v>1.1208812902088658</v>
      </c>
      <c r="U16" s="44">
        <f>U7/RES_summary!U$6</f>
        <v>1.1268817932561388</v>
      </c>
      <c r="V16" s="44">
        <f>V7/RES_summary!V$6</f>
        <v>1.1330001063236277</v>
      </c>
      <c r="W16" s="44">
        <f>W7/RES_summary!W$6</f>
        <v>1.1392082621937014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52.668042685044853</v>
      </c>
      <c r="C17" s="52">
        <f t="shared" si="2"/>
        <v>52.503195203062077</v>
      </c>
      <c r="D17" s="52">
        <f t="shared" si="2"/>
        <v>52.488979742688812</v>
      </c>
      <c r="E17" s="52">
        <f t="shared" si="2"/>
        <v>52.462963890799706</v>
      </c>
      <c r="F17" s="52">
        <f t="shared" si="2"/>
        <v>52.459232263123781</v>
      </c>
      <c r="G17" s="52">
        <f t="shared" si="2"/>
        <v>52.461051056756673</v>
      </c>
      <c r="H17" s="52">
        <f t="shared" si="2"/>
        <v>53.316105534259144</v>
      </c>
      <c r="I17" s="52">
        <f t="shared" si="2"/>
        <v>52.122856751045219</v>
      </c>
      <c r="J17" s="52">
        <f t="shared" si="2"/>
        <v>50.327577206393876</v>
      </c>
      <c r="K17" s="52">
        <f t="shared" si="2"/>
        <v>49.104397085565012</v>
      </c>
      <c r="L17" s="52">
        <f t="shared" si="2"/>
        <v>47.953659997925229</v>
      </c>
      <c r="M17" s="52">
        <f t="shared" si="2"/>
        <v>47.326525071840543</v>
      </c>
      <c r="N17" s="52">
        <f t="shared" si="2"/>
        <v>45.886110875039691</v>
      </c>
      <c r="O17" s="52">
        <f t="shared" si="2"/>
        <v>44.741731446702971</v>
      </c>
      <c r="P17" s="52">
        <f t="shared" si="2"/>
        <v>42.679008213677449</v>
      </c>
      <c r="Q17" s="52">
        <f t="shared" si="2"/>
        <v>41.895107722135045</v>
      </c>
      <c r="R17" s="52">
        <f t="shared" ref="R17:V17" si="3">R13*R16</f>
        <v>40.264134126323384</v>
      </c>
      <c r="S17" s="52">
        <f t="shared" si="3"/>
        <v>38.27559534557286</v>
      </c>
      <c r="T17" s="52">
        <f t="shared" si="3"/>
        <v>36.403608336457026</v>
      </c>
      <c r="U17" s="52">
        <f t="shared" si="3"/>
        <v>35.15322474741523</v>
      </c>
      <c r="V17" s="52">
        <f t="shared" si="3"/>
        <v>34.196350462279348</v>
      </c>
      <c r="W17" s="52">
        <f t="shared" ref="W17" si="4">W13*W16</f>
        <v>32.968033760821626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461.37205392099258</v>
      </c>
      <c r="C18" s="36">
        <f>C3*11630*1000/RES_summary!C$6</f>
        <v>459.92798997882358</v>
      </c>
      <c r="D18" s="36">
        <f>D3*11630*1000/RES_summary!D$6</f>
        <v>459.80346254595366</v>
      </c>
      <c r="E18" s="36">
        <f>E3*11630*1000/RES_summary!E$6</f>
        <v>459.57556368340522</v>
      </c>
      <c r="F18" s="36">
        <f>F3*11630*1000/RES_summary!F$6</f>
        <v>459.54287462496399</v>
      </c>
      <c r="G18" s="36">
        <f>G3*11630*1000/RES_summary!G$6</f>
        <v>459.55880725718816</v>
      </c>
      <c r="H18" s="36">
        <f>H3*11630*1000/RES_summary!H$6</f>
        <v>467.04908448010974</v>
      </c>
      <c r="I18" s="36">
        <f>I3*11630*1000/RES_summary!I$6</f>
        <v>456.59622513915593</v>
      </c>
      <c r="J18" s="36">
        <f>J3*11630*1000/RES_summary!J$6</f>
        <v>440.86957632801006</v>
      </c>
      <c r="K18" s="36">
        <f>K3*11630*1000/RES_summary!K$6</f>
        <v>430.1545184695492</v>
      </c>
      <c r="L18" s="36">
        <f>L3*11630*1000/RES_summary!L$6</f>
        <v>420.07406158182488</v>
      </c>
      <c r="M18" s="36">
        <f>M3*11630*1000/RES_summary!M$6</f>
        <v>414.58035962932308</v>
      </c>
      <c r="N18" s="36">
        <f>N3*11630*1000/RES_summary!N$6</f>
        <v>401.96233126534759</v>
      </c>
      <c r="O18" s="36">
        <f>O3*11630*1000/RES_summary!O$6</f>
        <v>391.93756747311772</v>
      </c>
      <c r="P18" s="36">
        <f>P3*11630*1000/RES_summary!P$6</f>
        <v>373.86811195181434</v>
      </c>
      <c r="Q18" s="36">
        <f>Q3*11630*1000/RES_summary!Q$6</f>
        <v>367.00114364590274</v>
      </c>
      <c r="R18" s="36">
        <f>R3*11630*1000/RES_summary!R$6</f>
        <v>352.71381494659278</v>
      </c>
      <c r="S18" s="36">
        <f>S3*11630*1000/RES_summary!S$6</f>
        <v>335.29421522721805</v>
      </c>
      <c r="T18" s="36">
        <f>T3*11630*1000/RES_summary!T$6</f>
        <v>318.89560902736338</v>
      </c>
      <c r="U18" s="36">
        <f>U3*11630*1000/RES_summary!U$6</f>
        <v>307.9422487873573</v>
      </c>
      <c r="V18" s="36">
        <f>V3*11630*1000/RES_summary!V$6</f>
        <v>299.56003004956693</v>
      </c>
      <c r="W18" s="36">
        <f>W3*11630*1000/RES_summary!W$6</f>
        <v>288.79997574479734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17.263432859901151</v>
      </c>
      <c r="C3" s="49">
        <f t="shared" ref="C3:W3" si="0">C5*C11/11630</f>
        <v>17.120902703503276</v>
      </c>
      <c r="D3" s="49">
        <f t="shared" si="0"/>
        <v>17.314897626604925</v>
      </c>
      <c r="E3" s="49">
        <f t="shared" si="0"/>
        <v>17.443388080348154</v>
      </c>
      <c r="F3" s="49">
        <f t="shared" si="0"/>
        <v>17.643707175790443</v>
      </c>
      <c r="G3" s="49">
        <f t="shared" si="0"/>
        <v>17.767599955130528</v>
      </c>
      <c r="H3" s="49">
        <f t="shared" si="0"/>
        <v>17.894536525340765</v>
      </c>
      <c r="I3" s="49">
        <f t="shared" si="0"/>
        <v>17.335773124328547</v>
      </c>
      <c r="J3" s="49">
        <f t="shared" si="0"/>
        <v>16.826626377870365</v>
      </c>
      <c r="K3" s="49">
        <f t="shared" si="0"/>
        <v>16.524825800033494</v>
      </c>
      <c r="L3" s="49">
        <f t="shared" si="0"/>
        <v>15.844941377797024</v>
      </c>
      <c r="M3" s="49">
        <f t="shared" si="0"/>
        <v>15.291693659118661</v>
      </c>
      <c r="N3" s="49">
        <f t="shared" si="0"/>
        <v>14.734050965877984</v>
      </c>
      <c r="O3" s="49">
        <f t="shared" si="0"/>
        <v>14.078896578657998</v>
      </c>
      <c r="P3" s="49">
        <f t="shared" si="0"/>
        <v>13.395664883930559</v>
      </c>
      <c r="Q3" s="49">
        <f t="shared" si="0"/>
        <v>12.765319281239661</v>
      </c>
      <c r="R3" s="49">
        <f t="shared" si="0"/>
        <v>12.376448752003217</v>
      </c>
      <c r="S3" s="49">
        <f t="shared" si="0"/>
        <v>12.356702342938483</v>
      </c>
      <c r="T3" s="49">
        <f t="shared" si="0"/>
        <v>11.921168966390846</v>
      </c>
      <c r="U3" s="49">
        <f t="shared" si="0"/>
        <v>11.433879158663252</v>
      </c>
      <c r="V3" s="49">
        <f t="shared" si="0"/>
        <v>10.841788964964994</v>
      </c>
      <c r="W3" s="49">
        <f t="shared" si="0"/>
        <v>10.38449393511347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525.40813831929472</v>
      </c>
      <c r="C5" s="49">
        <f t="shared" ref="C5:W5" si="1">C7*C13/1000000</f>
        <v>526.53349261707774</v>
      </c>
      <c r="D5" s="49">
        <f t="shared" si="1"/>
        <v>527.70894162739</v>
      </c>
      <c r="E5" s="49">
        <f t="shared" si="1"/>
        <v>531.18031412355174</v>
      </c>
      <c r="F5" s="49">
        <f t="shared" si="1"/>
        <v>534.99138431890378</v>
      </c>
      <c r="G5" s="49">
        <f t="shared" si="1"/>
        <v>537.47269132748477</v>
      </c>
      <c r="H5" s="49">
        <f t="shared" si="1"/>
        <v>538.88533484035747</v>
      </c>
      <c r="I5" s="49">
        <f t="shared" si="1"/>
        <v>522.83201309706203</v>
      </c>
      <c r="J5" s="49">
        <f t="shared" si="1"/>
        <v>509.32249767297878</v>
      </c>
      <c r="K5" s="49">
        <f t="shared" si="1"/>
        <v>498.90293268531059</v>
      </c>
      <c r="L5" s="49">
        <f t="shared" si="1"/>
        <v>477.13225321608002</v>
      </c>
      <c r="M5" s="49">
        <f t="shared" si="1"/>
        <v>461.81917735600854</v>
      </c>
      <c r="N5" s="49">
        <f t="shared" si="1"/>
        <v>444.11527243826271</v>
      </c>
      <c r="O5" s="49">
        <f t="shared" si="1"/>
        <v>422.78639984249463</v>
      </c>
      <c r="P5" s="49">
        <f t="shared" si="1"/>
        <v>404.55599223934945</v>
      </c>
      <c r="Q5" s="49">
        <f t="shared" si="1"/>
        <v>382.69241250817851</v>
      </c>
      <c r="R5" s="49">
        <f t="shared" si="1"/>
        <v>368.85842962924642</v>
      </c>
      <c r="S5" s="49">
        <f t="shared" si="1"/>
        <v>362.19749626817304</v>
      </c>
      <c r="T5" s="49">
        <f t="shared" si="1"/>
        <v>352.51210646336125</v>
      </c>
      <c r="U5" s="49">
        <f t="shared" si="1"/>
        <v>341.84929516705449</v>
      </c>
      <c r="V5" s="49">
        <f t="shared" si="1"/>
        <v>323.94549018318452</v>
      </c>
      <c r="W5" s="49">
        <f t="shared" si="1"/>
        <v>313.24390957925249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627706</v>
      </c>
      <c r="C7" s="35">
        <v>636601</v>
      </c>
      <c r="D7" s="35">
        <v>649692</v>
      </c>
      <c r="E7" s="35">
        <v>669912</v>
      </c>
      <c r="F7" s="35">
        <v>692714</v>
      </c>
      <c r="G7" s="35">
        <v>716155</v>
      </c>
      <c r="H7" s="35">
        <v>740606</v>
      </c>
      <c r="I7" s="35">
        <v>734540</v>
      </c>
      <c r="J7" s="35">
        <v>735797</v>
      </c>
      <c r="K7" s="35">
        <v>745816</v>
      </c>
      <c r="L7" s="35">
        <v>734385</v>
      </c>
      <c r="M7" s="35">
        <v>739833</v>
      </c>
      <c r="N7" s="35">
        <v>742008</v>
      </c>
      <c r="O7" s="35">
        <v>737470</v>
      </c>
      <c r="P7" s="35">
        <v>742103</v>
      </c>
      <c r="Q7" s="35">
        <v>738974</v>
      </c>
      <c r="R7" s="35">
        <v>742517</v>
      </c>
      <c r="S7" s="35">
        <v>762524</v>
      </c>
      <c r="T7" s="35">
        <v>775335</v>
      </c>
      <c r="U7" s="35">
        <v>785767</v>
      </c>
      <c r="V7" s="35">
        <v>773450</v>
      </c>
      <c r="W7" s="35">
        <v>778521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47089.470099892351</v>
      </c>
      <c r="D8" s="52">
        <v>51778.582510566222</v>
      </c>
      <c r="E8" s="52">
        <v>59407.061283934047</v>
      </c>
      <c r="F8" s="52">
        <v>62494.988613372203</v>
      </c>
      <c r="G8" s="52">
        <v>63646.447753420449</v>
      </c>
      <c r="H8" s="52">
        <v>65175.523033482139</v>
      </c>
      <c r="I8" s="52">
        <v>35184.299871701398</v>
      </c>
      <c r="J8" s="52">
        <v>43039.864789019339</v>
      </c>
      <c r="K8" s="52">
        <v>52341.305423412006</v>
      </c>
      <c r="L8" s="52">
        <v>31437.710544311209</v>
      </c>
      <c r="M8" s="52">
        <v>48870.170067213243</v>
      </c>
      <c r="N8" s="52">
        <v>46157.775068474701</v>
      </c>
      <c r="O8" s="52">
        <v>40012.61780030001</v>
      </c>
      <c r="P8" s="52">
        <v>49758.791705921991</v>
      </c>
      <c r="Q8" s="52">
        <v>42579.391434978927</v>
      </c>
      <c r="R8" s="52">
        <v>50632.470099892351</v>
      </c>
      <c r="S8" s="52">
        <v>71785.582510566222</v>
      </c>
      <c r="T8" s="52">
        <v>72218.061283934047</v>
      </c>
      <c r="U8" s="52">
        <v>72926.988613372203</v>
      </c>
      <c r="V8" s="52">
        <v>51329.447753420449</v>
      </c>
      <c r="W8" s="52">
        <v>70246.523033482139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38194.470099892351</v>
      </c>
      <c r="D9" s="36">
        <v>38687.582510566222</v>
      </c>
      <c r="E9" s="36">
        <v>39187.061283934047</v>
      </c>
      <c r="F9" s="36">
        <v>39692.988613372203</v>
      </c>
      <c r="G9" s="36">
        <v>40205.447753420449</v>
      </c>
      <c r="H9" s="36">
        <v>40724.523033482139</v>
      </c>
      <c r="I9" s="36">
        <v>41250.299871701398</v>
      </c>
      <c r="J9" s="36">
        <v>41782.864789019339</v>
      </c>
      <c r="K9" s="36">
        <v>42322.305423412006</v>
      </c>
      <c r="L9" s="36">
        <v>42868.710544311209</v>
      </c>
      <c r="M9" s="36">
        <v>43422.170067213243</v>
      </c>
      <c r="N9" s="36">
        <v>43982.775068474701</v>
      </c>
      <c r="O9" s="36">
        <v>44550.61780030001</v>
      </c>
      <c r="P9" s="36">
        <v>45125.791705921991</v>
      </c>
      <c r="Q9" s="36">
        <v>45708.391434978927</v>
      </c>
      <c r="R9" s="36">
        <v>47089.470099892351</v>
      </c>
      <c r="S9" s="36">
        <v>51778.582510566222</v>
      </c>
      <c r="T9" s="36">
        <v>59407.061283934047</v>
      </c>
      <c r="U9" s="36">
        <v>62494.988613372203</v>
      </c>
      <c r="V9" s="36">
        <v>63646.447753420449</v>
      </c>
      <c r="W9" s="36">
        <v>65175.523033482139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382.12907170204238</v>
      </c>
      <c r="C11" s="54">
        <v>378.16416473728589</v>
      </c>
      <c r="D11" s="54">
        <v>381.59720920477071</v>
      </c>
      <c r="E11" s="54">
        <v>381.91664483872904</v>
      </c>
      <c r="F11" s="54">
        <v>383.55068972872857</v>
      </c>
      <c r="G11" s="54">
        <v>384.46081226527468</v>
      </c>
      <c r="H11" s="54">
        <v>386.19247237701478</v>
      </c>
      <c r="I11" s="54">
        <v>385.62107213299475</v>
      </c>
      <c r="J11" s="54">
        <v>384.22348446952282</v>
      </c>
      <c r="K11" s="54">
        <v>385.21265653816442</v>
      </c>
      <c r="L11" s="54">
        <v>386.21716931034126</v>
      </c>
      <c r="M11" s="54">
        <v>385.09097494332582</v>
      </c>
      <c r="N11" s="54">
        <v>385.83904532799335</v>
      </c>
      <c r="O11" s="54">
        <v>387.28201113089619</v>
      </c>
      <c r="P11" s="54">
        <v>385.09275746418967</v>
      </c>
      <c r="Q11" s="54">
        <v>387.93730523111566</v>
      </c>
      <c r="R11" s="54">
        <v>390.22586288857502</v>
      </c>
      <c r="S11" s="54">
        <v>396.76819892198267</v>
      </c>
      <c r="T11" s="54">
        <v>393.30052085327623</v>
      </c>
      <c r="U11" s="54">
        <v>388.99016758326525</v>
      </c>
      <c r="V11" s="54">
        <v>389.23216863195586</v>
      </c>
      <c r="W11" s="54">
        <v>385.55151679593547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837.02902046387123</v>
      </c>
      <c r="C13" s="35">
        <v>827.10126534057872</v>
      </c>
      <c r="D13" s="35">
        <v>812.2447892653596</v>
      </c>
      <c r="E13" s="35">
        <v>792.91058246986427</v>
      </c>
      <c r="F13" s="35">
        <v>772.31207153154662</v>
      </c>
      <c r="G13" s="35">
        <v>750.49771533744058</v>
      </c>
      <c r="H13" s="35">
        <v>727.62755748718939</v>
      </c>
      <c r="I13" s="35">
        <v>711.78154096041328</v>
      </c>
      <c r="J13" s="35">
        <v>692.20518386590152</v>
      </c>
      <c r="K13" s="35">
        <v>668.93567942402763</v>
      </c>
      <c r="L13" s="35">
        <v>649.70315735762574</v>
      </c>
      <c r="M13" s="35">
        <v>624.2208408600435</v>
      </c>
      <c r="N13" s="35">
        <v>598.53164984509965</v>
      </c>
      <c r="O13" s="35">
        <v>573.29301509552204</v>
      </c>
      <c r="P13" s="35">
        <v>545.14803502930113</v>
      </c>
      <c r="Q13" s="35">
        <v>517.86992845239286</v>
      </c>
      <c r="R13" s="35">
        <v>496.76765599878036</v>
      </c>
      <c r="S13" s="35">
        <v>474.99815909817005</v>
      </c>
      <c r="T13" s="35">
        <v>454.65780141920754</v>
      </c>
      <c r="U13" s="35">
        <v>435.05173310543006</v>
      </c>
      <c r="V13" s="35">
        <v>418.83184457066972</v>
      </c>
      <c r="W13" s="35">
        <v>402.3576879483694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702.81602495051425</v>
      </c>
      <c r="D14" s="36">
        <v>648.10731920671344</v>
      </c>
      <c r="E14" s="36">
        <v>610.56849528626822</v>
      </c>
      <c r="F14" s="36">
        <v>592.61157407047017</v>
      </c>
      <c r="G14" s="36">
        <v>567.73684682183864</v>
      </c>
      <c r="H14" s="36">
        <v>544.68686224749388</v>
      </c>
      <c r="I14" s="36">
        <v>525.07443432218224</v>
      </c>
      <c r="J14" s="36">
        <v>498.6994050204396</v>
      </c>
      <c r="K14" s="36">
        <v>477.73804383332003</v>
      </c>
      <c r="L14" s="36">
        <v>448.8773222316284</v>
      </c>
      <c r="M14" s="36">
        <v>430.37584253905322</v>
      </c>
      <c r="N14" s="36">
        <v>414.03542928036234</v>
      </c>
      <c r="O14" s="36">
        <v>398.90635154987763</v>
      </c>
      <c r="P14" s="36">
        <v>392.7183308953563</v>
      </c>
      <c r="Q14" s="36">
        <v>385.06117222614216</v>
      </c>
      <c r="R14" s="36">
        <v>380.41302894565268</v>
      </c>
      <c r="S14" s="36">
        <v>374.68728401297409</v>
      </c>
      <c r="T14" s="36">
        <v>368.14461285758085</v>
      </c>
      <c r="U14" s="36">
        <v>361.62801699101061</v>
      </c>
      <c r="V14" s="36">
        <v>355.16899894667273</v>
      </c>
      <c r="W14" s="36">
        <v>353.02345883645546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0.71826729540677203</v>
      </c>
      <c r="C16" s="44">
        <f>C7/RES_summary!C$6</f>
        <v>0.72799993595989254</v>
      </c>
      <c r="D16" s="44">
        <f>D7/RES_summary!D$6</f>
        <v>0.74381510752078805</v>
      </c>
      <c r="E16" s="44">
        <f>E7/RES_summary!E$6</f>
        <v>0.76423285469340541</v>
      </c>
      <c r="F16" s="44">
        <f>F7/RES_summary!F$6</f>
        <v>0.78781778769496025</v>
      </c>
      <c r="G16" s="44">
        <f>G7/RES_summary!G$6</f>
        <v>0.81333374218357835</v>
      </c>
      <c r="H16" s="44">
        <f>H7/RES_summary!H$6</f>
        <v>0.85599992602815089</v>
      </c>
      <c r="I16" s="44">
        <f>I7/RES_summary!I$6</f>
        <v>0.85530774264615128</v>
      </c>
      <c r="J16" s="44">
        <f>J7/RES_summary!J$6</f>
        <v>0.85369283407916707</v>
      </c>
      <c r="K16" s="44">
        <f>K7/RES_summary!K$6</f>
        <v>0.85346137649449805</v>
      </c>
      <c r="L16" s="44">
        <f>L7/RES_summary!L$6</f>
        <v>0.85299973052835032</v>
      </c>
      <c r="M16" s="44">
        <f>M7/RES_summary!M$6</f>
        <v>0.86122228042605209</v>
      </c>
      <c r="N16" s="44">
        <f>N7/RES_summary!N$6</f>
        <v>0.86944417103727556</v>
      </c>
      <c r="O16" s="44">
        <f>O7/RES_summary!O$6</f>
        <v>0.86944475883273908</v>
      </c>
      <c r="P16" s="44">
        <f>P7/RES_summary!P$6</f>
        <v>0.87355565495809395</v>
      </c>
      <c r="Q16" s="44">
        <f>Q7/RES_summary!Q$6</f>
        <v>0.88999985547531757</v>
      </c>
      <c r="R16" s="44">
        <f>R7/RES_summary!R$6</f>
        <v>0.89752602765888267</v>
      </c>
      <c r="S16" s="44">
        <f>S7/RES_summary!S$6</f>
        <v>0.90441709336018627</v>
      </c>
      <c r="T16" s="44">
        <f>T7/RES_summary!T$6</f>
        <v>0.91106019212126554</v>
      </c>
      <c r="U16" s="44">
        <f>U7/RES_summary!U$6</f>
        <v>0.91756192460215513</v>
      </c>
      <c r="V16" s="44">
        <f>V7/RES_summary!V$6</f>
        <v>0.92400010990757009</v>
      </c>
      <c r="W16" s="44">
        <f>W7/RES_summary!W$6</f>
        <v>0.93016706711957076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601.21057070556446</v>
      </c>
      <c r="C17" s="52">
        <f t="shared" si="2"/>
        <v>602.12966820028737</v>
      </c>
      <c r="D17" s="52">
        <f t="shared" si="2"/>
        <v>604.15994526061331</v>
      </c>
      <c r="E17" s="52">
        <f t="shared" si="2"/>
        <v>605.9683179575552</v>
      </c>
      <c r="F17" s="52">
        <f t="shared" si="2"/>
        <v>608.44118760409492</v>
      </c>
      <c r="G17" s="52">
        <f t="shared" si="2"/>
        <v>610.40511531562652</v>
      </c>
      <c r="H17" s="52">
        <f t="shared" si="2"/>
        <v>622.84913538507828</v>
      </c>
      <c r="I17" s="52">
        <f t="shared" si="2"/>
        <v>608.79226305605016</v>
      </c>
      <c r="J17" s="52">
        <f t="shared" si="2"/>
        <v>590.93060517877245</v>
      </c>
      <c r="K17" s="52">
        <f t="shared" si="2"/>
        <v>570.91076574751287</v>
      </c>
      <c r="L17" s="52">
        <f t="shared" si="2"/>
        <v>554.19661814947312</v>
      </c>
      <c r="M17" s="52">
        <f t="shared" si="2"/>
        <v>537.59289605495439</v>
      </c>
      <c r="N17" s="52">
        <f t="shared" si="2"/>
        <v>520.38985413914554</v>
      </c>
      <c r="O17" s="52">
        <f t="shared" si="2"/>
        <v>498.44660725021998</v>
      </c>
      <c r="P17" s="52">
        <f t="shared" si="2"/>
        <v>476.21714878913912</v>
      </c>
      <c r="Q17" s="52">
        <f t="shared" si="2"/>
        <v>460.90416147764267</v>
      </c>
      <c r="R17" s="52">
        <f t="shared" ref="R17:V17" si="3">R13*R16</f>
        <v>445.86190095799964</v>
      </c>
      <c r="S17" s="52">
        <f t="shared" si="3"/>
        <v>429.59645440300625</v>
      </c>
      <c r="T17" s="52">
        <f t="shared" si="3"/>
        <v>414.22062391041544</v>
      </c>
      <c r="U17" s="52">
        <f t="shared" si="3"/>
        <v>399.18690552972151</v>
      </c>
      <c r="V17" s="52">
        <f t="shared" si="3"/>
        <v>387.00067041608912</v>
      </c>
      <c r="W17" s="52">
        <f t="shared" ref="W17" si="4">W13*W16</f>
        <v>374.25987053194621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229.74003728117248</v>
      </c>
      <c r="C18" s="36">
        <f>C3*11630*1000/RES_summary!C$6</f>
        <v>227.70386303850077</v>
      </c>
      <c r="D18" s="36">
        <f>D3*11630*1000/RES_summary!D$6</f>
        <v>230.54574902475707</v>
      </c>
      <c r="E18" s="36">
        <f>E3*11630*1000/RES_summary!E$6</f>
        <v>231.42938687291763</v>
      </c>
      <c r="F18" s="36">
        <f>F3*11630*1000/RES_summary!F$6</f>
        <v>233.36803716491735</v>
      </c>
      <c r="G18" s="36">
        <f>G3*11630*1000/RES_summary!G$6</f>
        <v>234.6768464451244</v>
      </c>
      <c r="H18" s="36">
        <f>H3*11630*1000/RES_summary!H$6</f>
        <v>240.53964751224936</v>
      </c>
      <c r="I18" s="36">
        <f>I3*11630*1000/RES_summary!I$6</f>
        <v>234.76312518594625</v>
      </c>
      <c r="J18" s="36">
        <f>J3*11630*1000/RES_summary!J$6</f>
        <v>227.04941620147179</v>
      </c>
      <c r="K18" s="36">
        <f>K3*11630*1000/RES_summary!K$6</f>
        <v>219.92205271983713</v>
      </c>
      <c r="L18" s="36">
        <f>L3*11630*1000/RES_summary!L$6</f>
        <v>214.04024910305361</v>
      </c>
      <c r="M18" s="36">
        <f>M3*11630*1000/RES_summary!M$6</f>
        <v>207.02217246440838</v>
      </c>
      <c r="N18" s="36">
        <f>N3*11630*1000/RES_summary!N$6</f>
        <v>200.7867245194216</v>
      </c>
      <c r="O18" s="36">
        <f>O3*11630*1000/RES_summary!O$6</f>
        <v>193.03940449723714</v>
      </c>
      <c r="P18" s="36">
        <f>P3*11630*1000/RES_summary!P$6</f>
        <v>183.38777497894384</v>
      </c>
      <c r="Q18" s="36">
        <f>Q3*11630*1000/RES_summary!Q$6</f>
        <v>178.80191837344364</v>
      </c>
      <c r="R18" s="36">
        <f>R3*11630*1000/RES_summary!R$6</f>
        <v>173.98684503047579</v>
      </c>
      <c r="S18" s="36">
        <f>S3*11630*1000/RES_summary!S$6</f>
        <v>170.4502114767505</v>
      </c>
      <c r="T18" s="36">
        <f>T3*11630*1000/RES_summary!T$6</f>
        <v>162.91318713213542</v>
      </c>
      <c r="U18" s="36">
        <f>U3*11630*1000/RES_summary!U$6</f>
        <v>155.27978127905146</v>
      </c>
      <c r="V18" s="36">
        <f>V3*11630*1000/RES_summary!V$6</f>
        <v>150.63311020807521</v>
      </c>
      <c r="W18" s="36">
        <f>W3*11630*1000/RES_summary!W$6</f>
        <v>144.29646075944228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0.18810132709002847</v>
      </c>
      <c r="C3" s="49">
        <f t="shared" ref="C3:W3" si="0">C5*C11/11630</f>
        <v>0.22566689904334417</v>
      </c>
      <c r="D3" s="49">
        <f t="shared" si="0"/>
        <v>0.25195999225922056</v>
      </c>
      <c r="E3" s="49">
        <f t="shared" si="0"/>
        <v>0.27433507487878267</v>
      </c>
      <c r="F3" s="49">
        <f t="shared" si="0"/>
        <v>0.28973656878318554</v>
      </c>
      <c r="G3" s="49">
        <f t="shared" si="0"/>
        <v>0.3057443237418524</v>
      </c>
      <c r="H3" s="49">
        <f t="shared" si="0"/>
        <v>0.33727219636159633</v>
      </c>
      <c r="I3" s="49">
        <f t="shared" si="0"/>
        <v>0.3588517687253529</v>
      </c>
      <c r="J3" s="49">
        <f t="shared" si="0"/>
        <v>0.38723351734312622</v>
      </c>
      <c r="K3" s="49">
        <f t="shared" si="0"/>
        <v>0.414031753613956</v>
      </c>
      <c r="L3" s="49">
        <f t="shared" si="0"/>
        <v>0.44420890749278036</v>
      </c>
      <c r="M3" s="49">
        <f t="shared" si="0"/>
        <v>0.43355144236317905</v>
      </c>
      <c r="N3" s="49">
        <f t="shared" si="0"/>
        <v>0.42420818573320068</v>
      </c>
      <c r="O3" s="49">
        <f t="shared" si="0"/>
        <v>0.4100750840729695</v>
      </c>
      <c r="P3" s="49">
        <f t="shared" si="0"/>
        <v>0.39734336947371696</v>
      </c>
      <c r="Q3" s="49">
        <f t="shared" si="0"/>
        <v>0.53619341714882784</v>
      </c>
      <c r="R3" s="49">
        <f t="shared" si="0"/>
        <v>0.59724350246496793</v>
      </c>
      <c r="S3" s="49">
        <f t="shared" si="0"/>
        <v>0.66346208022277375</v>
      </c>
      <c r="T3" s="49">
        <f t="shared" si="0"/>
        <v>0.70459122944683639</v>
      </c>
      <c r="U3" s="49">
        <f t="shared" si="0"/>
        <v>0.75489175036407274</v>
      </c>
      <c r="V3" s="49">
        <f t="shared" si="0"/>
        <v>0.80116064816272148</v>
      </c>
      <c r="W3" s="49">
        <f t="shared" si="0"/>
        <v>0.91096224616052535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8.2152011517122236</v>
      </c>
      <c r="C5" s="49">
        <f t="shared" ref="C5:W5" si="1">C7*C13/1000000</f>
        <v>9.8784047514639042</v>
      </c>
      <c r="D5" s="49">
        <f t="shared" si="1"/>
        <v>11.100247143083472</v>
      </c>
      <c r="E5" s="49">
        <f t="shared" si="1"/>
        <v>12.060318482926778</v>
      </c>
      <c r="F5" s="49">
        <f t="shared" si="1"/>
        <v>12.850384664112495</v>
      </c>
      <c r="G5" s="49">
        <f t="shared" si="1"/>
        <v>13.691124990069685</v>
      </c>
      <c r="H5" s="49">
        <f t="shared" si="1"/>
        <v>15.242691554448507</v>
      </c>
      <c r="I5" s="49">
        <f t="shared" si="1"/>
        <v>16.390890916431207</v>
      </c>
      <c r="J5" s="49">
        <f t="shared" si="1"/>
        <v>17.934696464774415</v>
      </c>
      <c r="K5" s="49">
        <f t="shared" si="1"/>
        <v>19.527756562981395</v>
      </c>
      <c r="L5" s="49">
        <f t="shared" si="1"/>
        <v>21.32376270521366</v>
      </c>
      <c r="M5" s="49">
        <f t="shared" si="1"/>
        <v>21.088559046999958</v>
      </c>
      <c r="N5" s="49">
        <f t="shared" si="1"/>
        <v>20.73686808032301</v>
      </c>
      <c r="O5" s="49">
        <f t="shared" si="1"/>
        <v>19.998188768017979</v>
      </c>
      <c r="P5" s="49">
        <f t="shared" si="1"/>
        <v>19.40127909595757</v>
      </c>
      <c r="Q5" s="49">
        <f t="shared" si="1"/>
        <v>26.122946111733789</v>
      </c>
      <c r="R5" s="49">
        <f t="shared" si="1"/>
        <v>28.68206912574491</v>
      </c>
      <c r="S5" s="49">
        <f t="shared" si="1"/>
        <v>31.278828187432953</v>
      </c>
      <c r="T5" s="49">
        <f t="shared" si="1"/>
        <v>33.449991088759084</v>
      </c>
      <c r="U5" s="49">
        <f t="shared" si="1"/>
        <v>36.077107116088392</v>
      </c>
      <c r="V5" s="49">
        <f t="shared" si="1"/>
        <v>38.542172551066045</v>
      </c>
      <c r="W5" s="49">
        <f t="shared" si="1"/>
        <v>44.052420787610622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4313</v>
      </c>
      <c r="C7" s="35">
        <v>5247</v>
      </c>
      <c r="D7" s="35">
        <v>5965</v>
      </c>
      <c r="E7" s="35">
        <v>6556</v>
      </c>
      <c r="F7" s="35">
        <v>7070</v>
      </c>
      <c r="G7" s="35">
        <v>7631</v>
      </c>
      <c r="H7" s="35">
        <v>8652</v>
      </c>
      <c r="I7" s="35">
        <v>9447</v>
      </c>
      <c r="J7" s="35">
        <v>10515</v>
      </c>
      <c r="K7" s="35">
        <v>11640</v>
      </c>
      <c r="L7" s="35">
        <v>12914</v>
      </c>
      <c r="M7" s="35">
        <v>12886</v>
      </c>
      <c r="N7" s="35">
        <v>12801</v>
      </c>
      <c r="O7" s="35">
        <v>12723</v>
      </c>
      <c r="P7" s="35">
        <v>12743</v>
      </c>
      <c r="Q7" s="35">
        <v>19927</v>
      </c>
      <c r="R7" s="35">
        <v>23189</v>
      </c>
      <c r="S7" s="35">
        <v>26630</v>
      </c>
      <c r="T7" s="35">
        <v>30010</v>
      </c>
      <c r="U7" s="35">
        <v>33806</v>
      </c>
      <c r="V7" s="35">
        <v>37668</v>
      </c>
      <c r="W7" s="35">
        <v>45107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1211.8789339676991</v>
      </c>
      <c r="D8" s="52">
        <v>1008.5612041885252</v>
      </c>
      <c r="E8" s="52">
        <v>894.82228754807056</v>
      </c>
      <c r="F8" s="52">
        <v>831.68860081902221</v>
      </c>
      <c r="G8" s="52">
        <v>893.18776642374996</v>
      </c>
      <c r="H8" s="52">
        <v>1368.3486674596243</v>
      </c>
      <c r="I8" s="52">
        <v>1158.2015052356564</v>
      </c>
      <c r="J8" s="52">
        <v>1447.7778594350893</v>
      </c>
      <c r="K8" s="52">
        <v>1522.110751023778</v>
      </c>
      <c r="L8" s="52">
        <v>1689.2347080296877</v>
      </c>
      <c r="M8" s="52">
        <v>406.18583432452942</v>
      </c>
      <c r="N8" s="52">
        <v>369.00188154456919</v>
      </c>
      <c r="O8" s="52">
        <v>1133.8789339676987</v>
      </c>
      <c r="P8" s="52">
        <v>1028.5612041885252</v>
      </c>
      <c r="Q8" s="52">
        <v>8078.8222875480715</v>
      </c>
      <c r="R8" s="52">
        <v>4093.6886008190231</v>
      </c>
      <c r="S8" s="52">
        <v>4334.1877664237509</v>
      </c>
      <c r="T8" s="52">
        <v>4748.3486674596243</v>
      </c>
      <c r="U8" s="52">
        <v>4954.2015052356583</v>
      </c>
      <c r="V8" s="52">
        <v>5309.7778594350893</v>
      </c>
      <c r="W8" s="52">
        <v>8961.110751023778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277.87893396769869</v>
      </c>
      <c r="D9" s="36">
        <v>290.56120418852515</v>
      </c>
      <c r="E9" s="36">
        <v>303.82228754807056</v>
      </c>
      <c r="F9" s="36">
        <v>317.68860081902221</v>
      </c>
      <c r="G9" s="36">
        <v>332.18776642374996</v>
      </c>
      <c r="H9" s="36">
        <v>347.34866745962427</v>
      </c>
      <c r="I9" s="36">
        <v>363.20150523565644</v>
      </c>
      <c r="J9" s="36">
        <v>379.77785943508934</v>
      </c>
      <c r="K9" s="36">
        <v>397.11075102377799</v>
      </c>
      <c r="L9" s="36">
        <v>415.23470802968768</v>
      </c>
      <c r="M9" s="36">
        <v>434.18583432452942</v>
      </c>
      <c r="N9" s="36">
        <v>454.00188154456919</v>
      </c>
      <c r="O9" s="36">
        <v>1211.8789339676987</v>
      </c>
      <c r="P9" s="36">
        <v>1008.5612041885252</v>
      </c>
      <c r="Q9" s="36">
        <v>894.82228754807147</v>
      </c>
      <c r="R9" s="36">
        <v>831.68860081902312</v>
      </c>
      <c r="S9" s="36">
        <v>893.18776642375087</v>
      </c>
      <c r="T9" s="36">
        <v>1368.3486674596243</v>
      </c>
      <c r="U9" s="36">
        <v>1158.2015052356583</v>
      </c>
      <c r="V9" s="36">
        <v>1447.7778594350893</v>
      </c>
      <c r="W9" s="36">
        <v>1522.110751023778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266.28908941579414</v>
      </c>
      <c r="C11" s="54">
        <v>265.68116025871086</v>
      </c>
      <c r="D11" s="54">
        <v>263.98463675654216</v>
      </c>
      <c r="E11" s="54">
        <v>264.54665565896175</v>
      </c>
      <c r="F11" s="54">
        <v>262.22065588113429</v>
      </c>
      <c r="G11" s="54">
        <v>259.71616559609282</v>
      </c>
      <c r="H11" s="54">
        <v>257.3348433689593</v>
      </c>
      <c r="I11" s="54">
        <v>254.61984290873065</v>
      </c>
      <c r="J11" s="54">
        <v>251.10688745393293</v>
      </c>
      <c r="K11" s="54">
        <v>246.58179648031984</v>
      </c>
      <c r="L11" s="54">
        <v>242.27195104163826</v>
      </c>
      <c r="M11" s="54">
        <v>239.09662407214458</v>
      </c>
      <c r="N11" s="54">
        <v>237.91158727380378</v>
      </c>
      <c r="O11" s="54">
        <v>238.48025854199935</v>
      </c>
      <c r="P11" s="54">
        <v>238.18550128182923</v>
      </c>
      <c r="Q11" s="54">
        <v>238.71463099025576</v>
      </c>
      <c r="R11" s="54">
        <v>242.17018316272475</v>
      </c>
      <c r="S11" s="54">
        <v>246.68647900598074</v>
      </c>
      <c r="T11" s="54">
        <v>244.97453457380576</v>
      </c>
      <c r="U11" s="54">
        <v>243.3507495067154</v>
      </c>
      <c r="V11" s="54">
        <v>241.74813513138963</v>
      </c>
      <c r="W11" s="54">
        <v>240.49736049526075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1904.7533391403256</v>
      </c>
      <c r="C13" s="35">
        <v>1882.6767203094921</v>
      </c>
      <c r="D13" s="35">
        <v>1860.896419628411</v>
      </c>
      <c r="E13" s="35">
        <v>1839.5848814714427</v>
      </c>
      <c r="F13" s="35">
        <v>1817.5933046835212</v>
      </c>
      <c r="G13" s="35">
        <v>1794.145589053818</v>
      </c>
      <c r="H13" s="35">
        <v>1761.7535314896566</v>
      </c>
      <c r="I13" s="35">
        <v>1735.0366165376529</v>
      </c>
      <c r="J13" s="35">
        <v>1705.6297160983752</v>
      </c>
      <c r="K13" s="35">
        <v>1677.6423164073362</v>
      </c>
      <c r="L13" s="35">
        <v>1651.2128469268746</v>
      </c>
      <c r="M13" s="35">
        <v>1636.5481178798664</v>
      </c>
      <c r="N13" s="35">
        <v>1619.9412608642301</v>
      </c>
      <c r="O13" s="35">
        <v>1571.8139407386604</v>
      </c>
      <c r="P13" s="35">
        <v>1522.5048337092969</v>
      </c>
      <c r="Q13" s="35">
        <v>1310.932208146424</v>
      </c>
      <c r="R13" s="35">
        <v>1236.8825359327659</v>
      </c>
      <c r="S13" s="35">
        <v>1174.5710922806215</v>
      </c>
      <c r="T13" s="35">
        <v>1114.6281602385566</v>
      </c>
      <c r="U13" s="35">
        <v>1067.1805926784709</v>
      </c>
      <c r="V13" s="35">
        <v>1023.207299327441</v>
      </c>
      <c r="W13" s="35">
        <v>976.62049765248457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1809.1695182167819</v>
      </c>
      <c r="D14" s="36">
        <v>1760.2202108801805</v>
      </c>
      <c r="E14" s="36">
        <v>1719.6463230394027</v>
      </c>
      <c r="F14" s="36">
        <v>1677.532435852349</v>
      </c>
      <c r="G14" s="36">
        <v>1649.682338545759</v>
      </c>
      <c r="H14" s="36">
        <v>1617.4094740613973</v>
      </c>
      <c r="I14" s="36">
        <v>1588.6774741211598</v>
      </c>
      <c r="J14" s="36">
        <v>1565.9782883531557</v>
      </c>
      <c r="K14" s="36">
        <v>1543.552678836139</v>
      </c>
      <c r="L14" s="36">
        <v>1531.4188292378526</v>
      </c>
      <c r="M14" s="36">
        <v>1457.0012282864029</v>
      </c>
      <c r="N14" s="36">
        <v>1390.4282304021026</v>
      </c>
      <c r="O14" s="36">
        <v>1282.1607944607854</v>
      </c>
      <c r="P14" s="36">
        <v>1145.6587499735224</v>
      </c>
      <c r="Q14" s="36">
        <v>1022.4813194695265</v>
      </c>
      <c r="R14" s="36">
        <v>965.95222646454908</v>
      </c>
      <c r="S14" s="36">
        <v>939.09986468373313</v>
      </c>
      <c r="T14" s="36">
        <v>923.34057731279586</v>
      </c>
      <c r="U14" s="36">
        <v>901.68408864062167</v>
      </c>
      <c r="V14" s="36">
        <v>891.23391872271054</v>
      </c>
      <c r="W14" s="36">
        <v>877.09064000516446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4.9352512881658097E-3</v>
      </c>
      <c r="C16" s="44">
        <f>C7/RES_summary!C$6</f>
        <v>6.0003293491237937E-3</v>
      </c>
      <c r="D16" s="44">
        <f>D7/RES_summary!D$6</f>
        <v>6.8291700011105273E-3</v>
      </c>
      <c r="E16" s="44">
        <f>E7/RES_summary!E$6</f>
        <v>7.4790578394923002E-3</v>
      </c>
      <c r="F16" s="44">
        <f>F7/RES_summary!F$6</f>
        <v>8.0406513496238969E-3</v>
      </c>
      <c r="G16" s="44">
        <f>G7/RES_summary!G$6</f>
        <v>8.6664894982271794E-3</v>
      </c>
      <c r="H16" s="44">
        <f>H7/RES_summary!H$6</f>
        <v>1.0000069348608521E-2</v>
      </c>
      <c r="I16" s="44">
        <f>I7/RES_summary!I$6</f>
        <v>1.1000207265469806E-2</v>
      </c>
      <c r="J16" s="44">
        <f>J7/RES_summary!J$6</f>
        <v>1.2199805313615633E-2</v>
      </c>
      <c r="K16" s="44">
        <f>K7/RES_summary!K$6</f>
        <v>1.3320028562535474E-2</v>
      </c>
      <c r="L16" s="44">
        <f>L7/RES_summary!L$6</f>
        <v>1.4999814157482949E-2</v>
      </c>
      <c r="M16" s="44">
        <f>M7/RES_summary!M$6</f>
        <v>1.500029101914906E-2</v>
      </c>
      <c r="N16" s="44">
        <f>N7/RES_summary!N$6</f>
        <v>1.4999507867095994E-2</v>
      </c>
      <c r="O16" s="44">
        <f>O7/RES_summary!O$6</f>
        <v>1.4999858525267386E-2</v>
      </c>
      <c r="P16" s="44">
        <f>P7/RES_summary!P$6</f>
        <v>1.5000235427064695E-2</v>
      </c>
      <c r="Q16" s="44">
        <f>Q7/RES_summary!Q$6</f>
        <v>2.3999527886037469E-2</v>
      </c>
      <c r="R16" s="44">
        <f>R7/RES_summary!R$6</f>
        <v>2.8029972452323422E-2</v>
      </c>
      <c r="S16" s="44">
        <f>S7/RES_summary!S$6</f>
        <v>3.1585402159383519E-2</v>
      </c>
      <c r="T16" s="44">
        <f>T7/RES_summary!T$6</f>
        <v>3.5263358890749393E-2</v>
      </c>
      <c r="U16" s="44">
        <f>U7/RES_summary!U$6</f>
        <v>3.9476204044074717E-2</v>
      </c>
      <c r="V16" s="44">
        <f>V7/RES_summary!V$6</f>
        <v>4.4999982080287479E-2</v>
      </c>
      <c r="W16" s="44">
        <f>W7/RES_summary!W$6</f>
        <v>5.3893274422350174E-2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9.4004363706304197</v>
      </c>
      <c r="C17" s="52">
        <f t="shared" si="2"/>
        <v>11.296680379785172</v>
      </c>
      <c r="D17" s="52">
        <f t="shared" si="2"/>
        <v>12.708378004100332</v>
      </c>
      <c r="E17" s="52">
        <f t="shared" si="2"/>
        <v>13.758361729180507</v>
      </c>
      <c r="F17" s="52">
        <f t="shared" si="2"/>
        <v>14.614634058370914</v>
      </c>
      <c r="G17" s="52">
        <f t="shared" si="2"/>
        <v>15.54894390582553</v>
      </c>
      <c r="H17" s="52">
        <f t="shared" si="2"/>
        <v>17.61765749005253</v>
      </c>
      <c r="I17" s="52">
        <f t="shared" si="2"/>
        <v>19.085762395093639</v>
      </c>
      <c r="J17" s="52">
        <f t="shared" si="2"/>
        <v>20.808350473517681</v>
      </c>
      <c r="K17" s="52">
        <f t="shared" si="2"/>
        <v>22.346243572263894</v>
      </c>
      <c r="L17" s="52">
        <f t="shared" si="2"/>
        <v>24.767885838351457</v>
      </c>
      <c r="M17" s="52">
        <f t="shared" si="2"/>
        <v>24.548698035038655</v>
      </c>
      <c r="N17" s="52">
        <f t="shared" si="2"/>
        <v>24.298321686566425</v>
      </c>
      <c r="O17" s="52">
        <f t="shared" si="2"/>
        <v>23.576986739122923</v>
      </c>
      <c r="P17" s="52">
        <f t="shared" si="2"/>
        <v>22.837930944483439</v>
      </c>
      <c r="Q17" s="52">
        <f t="shared" si="2"/>
        <v>31.46175408611478</v>
      </c>
      <c r="R17" s="52">
        <f t="shared" ref="R17:V17" si="3">R13*R16</f>
        <v>34.669783408955361</v>
      </c>
      <c r="S17" s="52">
        <f t="shared" si="3"/>
        <v>37.099300314469801</v>
      </c>
      <c r="T17" s="52">
        <f t="shared" si="3"/>
        <v>39.30553284422794</v>
      </c>
      <c r="U17" s="52">
        <f t="shared" si="3"/>
        <v>42.128238828451906</v>
      </c>
      <c r="V17" s="52">
        <f t="shared" si="3"/>
        <v>46.044310134154188</v>
      </c>
      <c r="W17" s="52">
        <f t="shared" ref="W17" si="4">W13*W16</f>
        <v>52.633276486477541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2.503233641246287</v>
      </c>
      <c r="C18" s="36">
        <f>C3*11630*1000/RES_summary!C$6</f>
        <v>3.0013151503731392</v>
      </c>
      <c r="D18" s="36">
        <f>D3*11630*1000/RES_summary!D$6</f>
        <v>3.3548165511772563</v>
      </c>
      <c r="E18" s="36">
        <f>E3*11630*1000/RES_summary!E$6</f>
        <v>3.6397285828009531</v>
      </c>
      <c r="F18" s="36">
        <f>F3*11630*1000/RES_summary!F$6</f>
        <v>3.8322589282487849</v>
      </c>
      <c r="G18" s="36">
        <f>G3*11630*1000/RES_summary!G$6</f>
        <v>4.0383120902897423</v>
      </c>
      <c r="H18" s="36">
        <f>H3*11630*1000/RES_summary!H$6</f>
        <v>4.5336371307306402</v>
      </c>
      <c r="I18" s="36">
        <f>I3*11630*1000/RES_summary!I$6</f>
        <v>4.8596138228321015</v>
      </c>
      <c r="J18" s="36">
        <f>J3*11630*1000/RES_summary!J$6</f>
        <v>5.225120120455597</v>
      </c>
      <c r="K18" s="36">
        <f>K3*11630*1000/RES_summary!K$6</f>
        <v>5.5101768846356309</v>
      </c>
      <c r="L18" s="36">
        <f>L3*11630*1000/RES_summary!L$6</f>
        <v>6.0005640252339703</v>
      </c>
      <c r="M18" s="36">
        <f>M3*11630*1000/RES_summary!M$6</f>
        <v>5.8695108255442321</v>
      </c>
      <c r="N18" s="36">
        <f>N3*11630*1000/RES_summary!N$6</f>
        <v>5.7808522805405076</v>
      </c>
      <c r="O18" s="36">
        <f>O3*11630*1000/RES_summary!O$6</f>
        <v>5.6226458931873262</v>
      </c>
      <c r="P18" s="36">
        <f>P3*11630*1000/RES_summary!P$6</f>
        <v>5.4396640302515875</v>
      </c>
      <c r="Q18" s="36">
        <f>Q3*11630*1000/RES_summary!Q$6</f>
        <v>7.5103810169730609</v>
      </c>
      <c r="R18" s="36">
        <f>R3*11630*1000/RES_summary!R$6</f>
        <v>8.3959877983587159</v>
      </c>
      <c r="S18" s="36">
        <f>S3*11630*1000/RES_summary!S$6</f>
        <v>9.1518957681620314</v>
      </c>
      <c r="T18" s="36">
        <f>T3*11630*1000/RES_summary!T$6</f>
        <v>9.6288546146901766</v>
      </c>
      <c r="U18" s="36">
        <f>U3*11630*1000/RES_summary!U$6</f>
        <v>10.251938494301683</v>
      </c>
      <c r="V18" s="36">
        <f>V3*11630*1000/RES_summary!V$6</f>
        <v>11.131126108343119</v>
      </c>
      <c r="W18" s="36">
        <f>W3*11630*1000/RES_summary!W$6</f>
        <v>12.65816406921512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0.10756188594454691</v>
      </c>
      <c r="C3" s="49">
        <f t="shared" ref="C3:W3" si="0">C5*C11/11630</f>
        <v>0.16010169818227324</v>
      </c>
      <c r="D3" s="49">
        <f t="shared" si="0"/>
        <v>0.25058490141364015</v>
      </c>
      <c r="E3" s="49">
        <f t="shared" si="0"/>
        <v>0.37094278239123113</v>
      </c>
      <c r="F3" s="49">
        <f t="shared" si="0"/>
        <v>0.51034544360611445</v>
      </c>
      <c r="G3" s="49">
        <f t="shared" si="0"/>
        <v>0.65902358030366015</v>
      </c>
      <c r="H3" s="49">
        <f t="shared" si="0"/>
        <v>0.88440844283017772</v>
      </c>
      <c r="I3" s="49">
        <f t="shared" si="0"/>
        <v>0.97648039737075198</v>
      </c>
      <c r="J3" s="49">
        <f t="shared" si="0"/>
        <v>1.0814501637107927</v>
      </c>
      <c r="K3" s="49">
        <f t="shared" si="0"/>
        <v>1.0918273952314073</v>
      </c>
      <c r="L3" s="49">
        <f t="shared" si="0"/>
        <v>1.2604501359501197</v>
      </c>
      <c r="M3" s="49">
        <f t="shared" si="0"/>
        <v>1.2336996845884711</v>
      </c>
      <c r="N3" s="49">
        <f t="shared" si="0"/>
        <v>1.4881201685511836</v>
      </c>
      <c r="O3" s="49">
        <f t="shared" si="0"/>
        <v>1.7284406026663111</v>
      </c>
      <c r="P3" s="49">
        <f t="shared" si="0"/>
        <v>1.8089837770481751</v>
      </c>
      <c r="Q3" s="49">
        <f t="shared" si="0"/>
        <v>1.9435515417570637</v>
      </c>
      <c r="R3" s="49">
        <f t="shared" si="0"/>
        <v>2.0046073826062019</v>
      </c>
      <c r="S3" s="49">
        <f t="shared" si="0"/>
        <v>2.1398422552188654</v>
      </c>
      <c r="T3" s="49">
        <f t="shared" si="0"/>
        <v>2.2073601989079275</v>
      </c>
      <c r="U3" s="49">
        <f t="shared" si="0"/>
        <v>2.2706005330529386</v>
      </c>
      <c r="V3" s="49">
        <f t="shared" si="0"/>
        <v>2.3760462191176273</v>
      </c>
      <c r="W3" s="49">
        <f t="shared" si="0"/>
        <v>2.5838149322954211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2.9823671236849911</v>
      </c>
      <c r="C5" s="49">
        <f t="shared" ref="C5:W5" si="1">C7*C13/1000000</f>
        <v>4.3947399285196473</v>
      </c>
      <c r="D5" s="49">
        <f t="shared" si="1"/>
        <v>6.8242560763029898</v>
      </c>
      <c r="E5" s="49">
        <f t="shared" si="1"/>
        <v>10.017866293557818</v>
      </c>
      <c r="F5" s="49">
        <f t="shared" si="1"/>
        <v>13.675807827367688</v>
      </c>
      <c r="G5" s="49">
        <f t="shared" si="1"/>
        <v>17.519243768045701</v>
      </c>
      <c r="H5" s="49">
        <f t="shared" si="1"/>
        <v>23.319304330786473</v>
      </c>
      <c r="I5" s="49">
        <f t="shared" si="1"/>
        <v>25.587256819880281</v>
      </c>
      <c r="J5" s="49">
        <f t="shared" si="1"/>
        <v>28.271653716897088</v>
      </c>
      <c r="K5" s="49">
        <f t="shared" si="1"/>
        <v>28.559291453193818</v>
      </c>
      <c r="L5" s="49">
        <f t="shared" si="1"/>
        <v>32.857231570001211</v>
      </c>
      <c r="M5" s="49">
        <f t="shared" si="1"/>
        <v>32.721760176611767</v>
      </c>
      <c r="N5" s="49">
        <f t="shared" si="1"/>
        <v>39.042976814846853</v>
      </c>
      <c r="O5" s="49">
        <f t="shared" si="1"/>
        <v>45.000305873683402</v>
      </c>
      <c r="P5" s="49">
        <f t="shared" si="1"/>
        <v>46.811309569055155</v>
      </c>
      <c r="Q5" s="49">
        <f t="shared" si="1"/>
        <v>50.07362574064792</v>
      </c>
      <c r="R5" s="49">
        <f t="shared" si="1"/>
        <v>51.91052112425043</v>
      </c>
      <c r="S5" s="49">
        <f t="shared" si="1"/>
        <v>54.319592636067583</v>
      </c>
      <c r="T5" s="49">
        <f t="shared" si="1"/>
        <v>56.134542639480642</v>
      </c>
      <c r="U5" s="49">
        <f t="shared" si="1"/>
        <v>57.849418021011807</v>
      </c>
      <c r="V5" s="49">
        <f t="shared" si="1"/>
        <v>58.395156903406274</v>
      </c>
      <c r="W5" s="49">
        <f t="shared" si="1"/>
        <v>60.628507581232256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4007</v>
      </c>
      <c r="C7" s="35">
        <v>6121</v>
      </c>
      <c r="D7" s="35">
        <v>9875</v>
      </c>
      <c r="E7" s="35">
        <v>14940</v>
      </c>
      <c r="F7" s="35">
        <v>20884</v>
      </c>
      <c r="G7" s="35">
        <v>27296</v>
      </c>
      <c r="H7" s="35">
        <v>37203</v>
      </c>
      <c r="I7" s="35">
        <v>41222</v>
      </c>
      <c r="J7" s="35">
        <v>46112</v>
      </c>
      <c r="K7" s="35">
        <v>46752</v>
      </c>
      <c r="L7" s="35">
        <v>55100</v>
      </c>
      <c r="M7" s="35">
        <v>54979</v>
      </c>
      <c r="N7" s="35">
        <v>67990</v>
      </c>
      <c r="O7" s="35">
        <v>80862</v>
      </c>
      <c r="P7" s="35">
        <v>84952</v>
      </c>
      <c r="Q7" s="35">
        <v>92164</v>
      </c>
      <c r="R7" s="35">
        <v>97191</v>
      </c>
      <c r="S7" s="35">
        <v>104157</v>
      </c>
      <c r="T7" s="35">
        <v>110371</v>
      </c>
      <c r="U7" s="35">
        <v>116716</v>
      </c>
      <c r="V7" s="35">
        <v>120538</v>
      </c>
      <c r="W7" s="35">
        <v>129355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2297.1396078513135</v>
      </c>
      <c r="D8" s="52">
        <v>3946.6331944442218</v>
      </c>
      <c r="E8" s="52">
        <v>5267.6189093509038</v>
      </c>
      <c r="F8" s="52">
        <v>6157.1222635070681</v>
      </c>
      <c r="G8" s="52">
        <v>6636.1700902836965</v>
      </c>
      <c r="H8" s="52">
        <v>10142.790614039408</v>
      </c>
      <c r="I8" s="52">
        <v>4267.013522226458</v>
      </c>
      <c r="J8" s="52">
        <v>5150.8700412345133</v>
      </c>
      <c r="K8" s="52">
        <v>914.39301616611192</v>
      </c>
      <c r="L8" s="52">
        <v>8636.6169947473973</v>
      </c>
      <c r="M8" s="52">
        <v>182.57831558872567</v>
      </c>
      <c r="N8" s="52">
        <v>13330.315201020472</v>
      </c>
      <c r="O8" s="52">
        <v>13207.867854741242</v>
      </c>
      <c r="P8" s="52">
        <v>4443.2785645279946</v>
      </c>
      <c r="Q8" s="52">
        <v>7583.5918102704891</v>
      </c>
      <c r="R8" s="52">
        <v>7324.1396078513062</v>
      </c>
      <c r="S8" s="52">
        <v>10912.633194444221</v>
      </c>
      <c r="T8" s="52">
        <v>11481.618909350902</v>
      </c>
      <c r="U8" s="52">
        <v>12502.122263507074</v>
      </c>
      <c r="V8" s="52">
        <v>10458.170090283704</v>
      </c>
      <c r="W8" s="52">
        <v>18959.790614039404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183.13960785131349</v>
      </c>
      <c r="D9" s="36">
        <v>192.63319444422086</v>
      </c>
      <c r="E9" s="36">
        <v>202.61890935090378</v>
      </c>
      <c r="F9" s="36">
        <v>213.12226350706624</v>
      </c>
      <c r="G9" s="36">
        <v>224.17009028369648</v>
      </c>
      <c r="H9" s="36">
        <v>235.79061403940432</v>
      </c>
      <c r="I9" s="36">
        <v>248.01352222645801</v>
      </c>
      <c r="J9" s="36">
        <v>260.87004123451334</v>
      </c>
      <c r="K9" s="36">
        <v>274.39301616611192</v>
      </c>
      <c r="L9" s="36">
        <v>288.61699474739726</v>
      </c>
      <c r="M9" s="36">
        <v>303.57831558872567</v>
      </c>
      <c r="N9" s="36">
        <v>319.31520102047944</v>
      </c>
      <c r="O9" s="36">
        <v>335.8678547412419</v>
      </c>
      <c r="P9" s="36">
        <v>353.2785645279946</v>
      </c>
      <c r="Q9" s="36">
        <v>371.59181027048908</v>
      </c>
      <c r="R9" s="36">
        <v>2297.1396078513062</v>
      </c>
      <c r="S9" s="36">
        <v>3946.6331944442209</v>
      </c>
      <c r="T9" s="36">
        <v>5267.618909350902</v>
      </c>
      <c r="U9" s="36">
        <v>6157.1222635070735</v>
      </c>
      <c r="V9" s="36">
        <v>6636.1700902837038</v>
      </c>
      <c r="W9" s="36">
        <v>10142.790614039404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419.44692978959017</v>
      </c>
      <c r="C11" s="54">
        <v>423.68440002023965</v>
      </c>
      <c r="D11" s="54">
        <v>427.05056358603781</v>
      </c>
      <c r="E11" s="54">
        <v>430.63706709524166</v>
      </c>
      <c r="F11" s="54">
        <v>434.00123664077086</v>
      </c>
      <c r="G11" s="54">
        <v>437.48716214059209</v>
      </c>
      <c r="H11" s="54">
        <v>441.07963274597688</v>
      </c>
      <c r="I11" s="54">
        <v>443.83292438751477</v>
      </c>
      <c r="J11" s="54">
        <v>444.87193886502223</v>
      </c>
      <c r="K11" s="54">
        <v>444.61721423838895</v>
      </c>
      <c r="L11" s="54">
        <v>446.14334137887784</v>
      </c>
      <c r="M11" s="54">
        <v>438.48274830946457</v>
      </c>
      <c r="N11" s="54">
        <v>443.27658831764597</v>
      </c>
      <c r="O11" s="54">
        <v>446.7028349859483</v>
      </c>
      <c r="P11" s="54">
        <v>449.43159080039641</v>
      </c>
      <c r="Q11" s="54">
        <v>451.40538749296036</v>
      </c>
      <c r="R11" s="54">
        <v>449.11095775571005</v>
      </c>
      <c r="S11" s="54">
        <v>458.14712924910901</v>
      </c>
      <c r="T11" s="54">
        <v>457.32267345924367</v>
      </c>
      <c r="U11" s="54">
        <v>456.47968644756656</v>
      </c>
      <c r="V11" s="54">
        <v>473.21420120588982</v>
      </c>
      <c r="W11" s="54">
        <v>495.63759461395261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744.2892746905394</v>
      </c>
      <c r="C13" s="35">
        <v>717.97744298638258</v>
      </c>
      <c r="D13" s="35">
        <v>691.06390646106217</v>
      </c>
      <c r="E13" s="35">
        <v>670.53991255407072</v>
      </c>
      <c r="F13" s="35">
        <v>654.84618978010383</v>
      </c>
      <c r="G13" s="35">
        <v>641.82458118573049</v>
      </c>
      <c r="H13" s="35">
        <v>626.81247025203538</v>
      </c>
      <c r="I13" s="35">
        <v>620.71847120179223</v>
      </c>
      <c r="J13" s="35">
        <v>613.10838213257045</v>
      </c>
      <c r="K13" s="35">
        <v>610.86780144579518</v>
      </c>
      <c r="L13" s="35">
        <v>596.31999219602926</v>
      </c>
      <c r="M13" s="35">
        <v>595.16834021375018</v>
      </c>
      <c r="N13" s="35">
        <v>574.24587167005222</v>
      </c>
      <c r="O13" s="35">
        <v>556.50745558709161</v>
      </c>
      <c r="P13" s="35">
        <v>551.03246031941751</v>
      </c>
      <c r="Q13" s="35">
        <v>543.31003147267825</v>
      </c>
      <c r="R13" s="35">
        <v>534.10831377648572</v>
      </c>
      <c r="S13" s="35">
        <v>521.51648603615297</v>
      </c>
      <c r="T13" s="35">
        <v>508.59865942576079</v>
      </c>
      <c r="U13" s="35">
        <v>495.64256846543583</v>
      </c>
      <c r="V13" s="35">
        <v>484.4543372497161</v>
      </c>
      <c r="W13" s="35">
        <v>468.69860137785366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674.17828913673122</v>
      </c>
      <c r="D14" s="36">
        <v>651.92047033392373</v>
      </c>
      <c r="E14" s="36">
        <v>634.90114905565792</v>
      </c>
      <c r="F14" s="36">
        <v>619.862004585573</v>
      </c>
      <c r="G14" s="36">
        <v>604.30689388962605</v>
      </c>
      <c r="H14" s="36">
        <v>589.14328563302695</v>
      </c>
      <c r="I14" s="36">
        <v>574.76881216572349</v>
      </c>
      <c r="J14" s="36">
        <v>558.84921338567256</v>
      </c>
      <c r="K14" s="36">
        <v>537.91477688823011</v>
      </c>
      <c r="L14" s="36">
        <v>522.51415724882236</v>
      </c>
      <c r="M14" s="36">
        <v>495.56099058160476</v>
      </c>
      <c r="N14" s="36">
        <v>492.0273390908394</v>
      </c>
      <c r="O14" s="36">
        <v>469.97077568470093</v>
      </c>
      <c r="P14" s="36">
        <v>466.76009883443481</v>
      </c>
      <c r="Q14" s="36">
        <v>466.6506398389227</v>
      </c>
      <c r="R14" s="36">
        <v>462.24911260602721</v>
      </c>
      <c r="S14" s="36">
        <v>456.53165385519429</v>
      </c>
      <c r="T14" s="36">
        <v>449.3588702500266</v>
      </c>
      <c r="U14" s="36">
        <v>442.44020444537239</v>
      </c>
      <c r="V14" s="36">
        <v>435.64239036520189</v>
      </c>
      <c r="W14" s="36">
        <v>432.96404653279382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4.5851036196801302E-3</v>
      </c>
      <c r="C16" s="44">
        <f>C7/RES_summary!C$6</f>
        <v>6.9998124539711725E-3</v>
      </c>
      <c r="D16" s="44">
        <f>D7/RES_summary!D$6</f>
        <v>1.1305625106616339E-2</v>
      </c>
      <c r="E16" s="44">
        <f>E7/RES_summary!E$6</f>
        <v>1.7043490561625223E-2</v>
      </c>
      <c r="F16" s="44">
        <f>F7/RES_summary!F$6</f>
        <v>2.375119699936994E-2</v>
      </c>
      <c r="G16" s="44">
        <f>G7/RES_summary!G$6</f>
        <v>3.0999934129682754E-2</v>
      </c>
      <c r="H16" s="44">
        <f>H7/RES_summary!H$6</f>
        <v>4.2999604712931433E-2</v>
      </c>
      <c r="I16" s="44">
        <f>I7/RES_summary!I$6</f>
        <v>4.7999422451275149E-2</v>
      </c>
      <c r="J16" s="44">
        <f>J7/RES_summary!J$6</f>
        <v>5.350046815230091E-2</v>
      </c>
      <c r="K16" s="44">
        <f>K7/RES_summary!K$6</f>
        <v>5.3499826061482687E-2</v>
      </c>
      <c r="L16" s="44">
        <f>L7/RES_summary!L$6</f>
        <v>6.3999516809455662E-2</v>
      </c>
      <c r="M16" s="44">
        <f>M7/RES_summary!M$6</f>
        <v>6.3999767184680756E-2</v>
      </c>
      <c r="N16" s="44">
        <f>N7/RES_summary!N$6</f>
        <v>7.9666943198488924E-2</v>
      </c>
      <c r="O16" s="44">
        <f>O7/RES_summary!O$6</f>
        <v>9.53327485711052E-2</v>
      </c>
      <c r="P16" s="44">
        <f>P7/RES_summary!P$6</f>
        <v>0.1</v>
      </c>
      <c r="Q16" s="44">
        <f>Q7/RES_summary!Q$6</f>
        <v>0.11099977357799756</v>
      </c>
      <c r="R16" s="44">
        <f>R7/RES_summary!R$6</f>
        <v>0.11748074744981524</v>
      </c>
      <c r="S16" s="44">
        <f>S7/RES_summary!S$6</f>
        <v>0.12353889345531016</v>
      </c>
      <c r="T16" s="44">
        <f>T7/RES_summary!T$6</f>
        <v>0.12969184219029994</v>
      </c>
      <c r="U16" s="44">
        <f>U7/RES_summary!U$6</f>
        <v>0.13629251112844537</v>
      </c>
      <c r="V16" s="44">
        <f>V7/RES_summary!V$6</f>
        <v>0.14400042051592046</v>
      </c>
      <c r="W16" s="44">
        <f>W7/RES_summary!W$6</f>
        <v>0.15455172174835627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3.412643447472691</v>
      </c>
      <c r="C17" s="52">
        <f t="shared" si="2"/>
        <v>5.0257074470864582</v>
      </c>
      <c r="D17" s="52">
        <f t="shared" si="2"/>
        <v>7.8129094511625494</v>
      </c>
      <c r="E17" s="52">
        <f t="shared" si="2"/>
        <v>11.428340670808307</v>
      </c>
      <c r="F17" s="52">
        <f t="shared" si="2"/>
        <v>15.553380857754041</v>
      </c>
      <c r="G17" s="52">
        <f t="shared" si="2"/>
        <v>19.896519739568866</v>
      </c>
      <c r="H17" s="52">
        <f t="shared" si="2"/>
        <v>26.952688449973614</v>
      </c>
      <c r="I17" s="52">
        <f t="shared" si="2"/>
        <v>29.794128122524494</v>
      </c>
      <c r="J17" s="52">
        <f t="shared" si="2"/>
        <v>32.801585472192322</v>
      </c>
      <c r="K17" s="52">
        <f t="shared" si="2"/>
        <v>32.681321123910386</v>
      </c>
      <c r="L17" s="52">
        <f t="shared" si="2"/>
        <v>38.164191364364243</v>
      </c>
      <c r="M17" s="52">
        <f t="shared" si="2"/>
        <v>38.090635209372884</v>
      </c>
      <c r="N17" s="52">
        <f t="shared" si="2"/>
        <v>45.748413240304814</v>
      </c>
      <c r="O17" s="52">
        <f t="shared" si="2"/>
        <v>53.053385341429696</v>
      </c>
      <c r="P17" s="52">
        <f t="shared" si="2"/>
        <v>55.103246031941751</v>
      </c>
      <c r="Q17" s="52">
        <f t="shared" si="2"/>
        <v>60.307290476122013</v>
      </c>
      <c r="R17" s="52">
        <f t="shared" ref="R17:V17" si="3">R13*R16</f>
        <v>62.747443921621993</v>
      </c>
      <c r="S17" s="52">
        <f t="shared" si="3"/>
        <v>64.427569603608049</v>
      </c>
      <c r="T17" s="52">
        <f t="shared" si="3"/>
        <v>65.961097076443878</v>
      </c>
      <c r="U17" s="52">
        <f t="shared" si="3"/>
        <v>67.552370278306654</v>
      </c>
      <c r="V17" s="52">
        <f t="shared" si="3"/>
        <v>69.761628284720672</v>
      </c>
      <c r="W17" s="52">
        <f t="shared" ref="W17" si="4">W13*W16</f>
        <v>72.438175823993788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1.4314228165089824</v>
      </c>
      <c r="C18" s="36">
        <f>C3*11630*1000/RES_summary!C$6</f>
        <v>2.129313844396076</v>
      </c>
      <c r="D18" s="36">
        <f>D3*11630*1000/RES_summary!D$6</f>
        <v>3.3365073843656483</v>
      </c>
      <c r="E18" s="36">
        <f>E3*11630*1000/RES_summary!E$6</f>
        <v>4.9214671082421573</v>
      </c>
      <c r="F18" s="36">
        <f>F3*11630*1000/RES_summary!F$6</f>
        <v>6.7501865262101477</v>
      </c>
      <c r="G18" s="36">
        <f>G3*11630*1000/RES_summary!G$6</f>
        <v>8.7044719573382565</v>
      </c>
      <c r="H18" s="36">
        <f>H3*11630*1000/RES_summary!H$6</f>
        <v>11.888281923031096</v>
      </c>
      <c r="I18" s="36">
        <f>I3*11630*1000/RES_summary!I$6</f>
        <v>13.223615014196341</v>
      </c>
      <c r="J18" s="36">
        <f>J3*11630*1000/RES_summary!J$6</f>
        <v>14.592504926860942</v>
      </c>
      <c r="K18" s="36">
        <f>K3*11630*1000/RES_summary!K$6</f>
        <v>14.530677955743251</v>
      </c>
      <c r="L18" s="36">
        <f>L3*11630*1000/RES_summary!L$6</f>
        <v>17.026699856320377</v>
      </c>
      <c r="M18" s="36">
        <f>M3*11630*1000/RES_summary!M$6</f>
        <v>16.702086411459078</v>
      </c>
      <c r="N18" s="36">
        <f>N3*11630*1000/RES_summary!N$6</f>
        <v>20.279200542108139</v>
      </c>
      <c r="O18" s="36">
        <f>O3*11630*1000/RES_summary!O$6</f>
        <v>23.6990976376186</v>
      </c>
      <c r="P18" s="36">
        <f>P3*11630*1000/RES_summary!P$6</f>
        <v>24.76513952240121</v>
      </c>
      <c r="Q18" s="36">
        <f>Q3*11630*1000/RES_summary!Q$6</f>
        <v>27.223035826024379</v>
      </c>
      <c r="R18" s="36">
        <f>R3*11630*1000/RES_summary!R$6</f>
        <v>28.180564636362362</v>
      </c>
      <c r="S18" s="36">
        <f>S3*11630*1000/RES_summary!S$6</f>
        <v>29.517306058390183</v>
      </c>
      <c r="T18" s="36">
        <f>T3*11630*1000/RES_summary!T$6</f>
        <v>30.165505259304009</v>
      </c>
      <c r="U18" s="36">
        <f>U3*11630*1000/RES_summary!U$6</f>
        <v>30.836284803431337</v>
      </c>
      <c r="V18" s="36">
        <f>V3*11630*1000/RES_summary!V$6</f>
        <v>33.012193203576302</v>
      </c>
      <c r="W18" s="36">
        <f>W3*11630*1000/RES_summary!W$6</f>
        <v>35.903083223626858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9.415557299171768</v>
      </c>
      <c r="C3" s="49">
        <f t="shared" ref="C3:W3" si="0">C5*C11/11630</f>
        <v>10.566739710293822</v>
      </c>
      <c r="D3" s="49">
        <f t="shared" si="0"/>
        <v>12.055987085756581</v>
      </c>
      <c r="E3" s="49">
        <f t="shared" si="0"/>
        <v>13.652829616463288</v>
      </c>
      <c r="F3" s="49">
        <f t="shared" si="0"/>
        <v>14.952208824245808</v>
      </c>
      <c r="G3" s="49">
        <f t="shared" si="0"/>
        <v>16.303116347089169</v>
      </c>
      <c r="H3" s="49">
        <f t="shared" si="0"/>
        <v>17.79060181064985</v>
      </c>
      <c r="I3" s="49">
        <f t="shared" si="0"/>
        <v>19.987925513889127</v>
      </c>
      <c r="J3" s="49">
        <f t="shared" si="0"/>
        <v>21.802842777569015</v>
      </c>
      <c r="K3" s="49">
        <f t="shared" si="0"/>
        <v>24.064412678547814</v>
      </c>
      <c r="L3" s="49">
        <f t="shared" si="0"/>
        <v>24.868341508565702</v>
      </c>
      <c r="M3" s="49">
        <f t="shared" si="0"/>
        <v>25.397984440300707</v>
      </c>
      <c r="N3" s="49">
        <f t="shared" si="0"/>
        <v>26.140083898645628</v>
      </c>
      <c r="O3" s="49">
        <f t="shared" si="0"/>
        <v>26.503456875872956</v>
      </c>
      <c r="P3" s="49">
        <f t="shared" si="0"/>
        <v>27.833581996849556</v>
      </c>
      <c r="Q3" s="49">
        <f t="shared" si="0"/>
        <v>27.30873317284772</v>
      </c>
      <c r="R3" s="49">
        <f t="shared" si="0"/>
        <v>27.544202555920791</v>
      </c>
      <c r="S3" s="49">
        <f t="shared" si="0"/>
        <v>28.099058156840261</v>
      </c>
      <c r="T3" s="49">
        <f t="shared" si="0"/>
        <v>28.800911011508862</v>
      </c>
      <c r="U3" s="49">
        <f t="shared" si="0"/>
        <v>29.34987906729982</v>
      </c>
      <c r="V3" s="49">
        <f t="shared" si="0"/>
        <v>29.961666034748497</v>
      </c>
      <c r="W3" s="49">
        <f t="shared" si="0"/>
        <v>31.413879952588101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74.582220558314248</v>
      </c>
      <c r="C5" s="49">
        <f t="shared" ref="C5:W5" si="1">C7*C13/1000000</f>
        <v>83.158022125704136</v>
      </c>
      <c r="D5" s="49">
        <f t="shared" si="1"/>
        <v>94.481155355114439</v>
      </c>
      <c r="E5" s="49">
        <f t="shared" si="1"/>
        <v>106.72477124623072</v>
      </c>
      <c r="F5" s="49">
        <f t="shared" si="1"/>
        <v>116.72546531559175</v>
      </c>
      <c r="G5" s="49">
        <f t="shared" si="1"/>
        <v>127.27206235384891</v>
      </c>
      <c r="H5" s="49">
        <f t="shared" si="1"/>
        <v>138.80091840791127</v>
      </c>
      <c r="I5" s="49">
        <f t="shared" si="1"/>
        <v>156.15705016109723</v>
      </c>
      <c r="J5" s="49">
        <f t="shared" si="1"/>
        <v>171.19342017870792</v>
      </c>
      <c r="K5" s="49">
        <f t="shared" si="1"/>
        <v>190.60477218362814</v>
      </c>
      <c r="L5" s="49">
        <f t="shared" si="1"/>
        <v>198.05211272081118</v>
      </c>
      <c r="M5" s="49">
        <f t="shared" si="1"/>
        <v>203.7754706041116</v>
      </c>
      <c r="N5" s="49">
        <f t="shared" si="1"/>
        <v>212.29779109636576</v>
      </c>
      <c r="O5" s="49">
        <f t="shared" si="1"/>
        <v>216.86502320062249</v>
      </c>
      <c r="P5" s="49">
        <f t="shared" si="1"/>
        <v>229.48802270653491</v>
      </c>
      <c r="Q5" s="49">
        <f t="shared" si="1"/>
        <v>226.72462888810207</v>
      </c>
      <c r="R5" s="49">
        <f t="shared" si="1"/>
        <v>225.42157090314441</v>
      </c>
      <c r="S5" s="49">
        <f t="shared" si="1"/>
        <v>224.87411004460941</v>
      </c>
      <c r="T5" s="49">
        <f t="shared" si="1"/>
        <v>232.03602921793797</v>
      </c>
      <c r="U5" s="49">
        <f t="shared" si="1"/>
        <v>237.57255973520344</v>
      </c>
      <c r="V5" s="49">
        <f t="shared" si="1"/>
        <v>232.63360072316914</v>
      </c>
      <c r="W5" s="49">
        <f t="shared" si="1"/>
        <v>232.90179985968751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198417.3767041832</v>
      </c>
      <c r="C7" s="35">
        <v>225052.83674509515</v>
      </c>
      <c r="D7" s="35">
        <v>261913.64849439287</v>
      </c>
      <c r="E7" s="35">
        <v>303322.44419641158</v>
      </c>
      <c r="F7" s="35">
        <v>339649.33726096113</v>
      </c>
      <c r="G7" s="35">
        <v>379526.18502317579</v>
      </c>
      <c r="H7" s="35">
        <v>425967.19042918808</v>
      </c>
      <c r="I7" s="35">
        <v>497514.59593953588</v>
      </c>
      <c r="J7" s="35">
        <v>565287.95951749617</v>
      </c>
      <c r="K7" s="35">
        <v>657835.67376401997</v>
      </c>
      <c r="L7" s="35">
        <v>711342.03473530128</v>
      </c>
      <c r="M7" s="35">
        <v>770488.83488445007</v>
      </c>
      <c r="N7" s="35">
        <v>842315.04003185686</v>
      </c>
      <c r="O7" s="35">
        <v>909563.91228155827</v>
      </c>
      <c r="P7" s="35">
        <v>1045576.5715539542</v>
      </c>
      <c r="Q7" s="35">
        <v>1139624.2342843467</v>
      </c>
      <c r="R7" s="35">
        <v>1257518.334337319</v>
      </c>
      <c r="S7" s="35">
        <v>1418577.4267137884</v>
      </c>
      <c r="T7" s="35">
        <v>1606118.8610338133</v>
      </c>
      <c r="U7" s="35">
        <v>1772764.8206918144</v>
      </c>
      <c r="V7" s="35">
        <v>1847445.5656582098</v>
      </c>
      <c r="W7" s="35">
        <v>1945677.3856307154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45478.006049042713</v>
      </c>
      <c r="D8" s="52">
        <v>57158.32913351708</v>
      </c>
      <c r="E8" s="52">
        <v>63273.633489062428</v>
      </c>
      <c r="F8" s="52">
        <v>59880.075574713002</v>
      </c>
      <c r="G8" s="52">
        <v>65248.744492488855</v>
      </c>
      <c r="H8" s="52">
        <v>73772.052639816946</v>
      </c>
      <c r="I8" s="52">
        <v>100988.88364805211</v>
      </c>
      <c r="J8" s="52">
        <v>99488.234490803035</v>
      </c>
      <c r="K8" s="52">
        <v>138025.72029556648</v>
      </c>
      <c r="L8" s="52">
        <v>110664.69010479841</v>
      </c>
      <c r="M8" s="52">
        <v>122420.43363821122</v>
      </c>
      <c r="N8" s="52">
        <v>131706.28072211985</v>
      </c>
      <c r="O8" s="52">
        <v>132497.61674219032</v>
      </c>
      <c r="P8" s="52">
        <v>209784.71191221289</v>
      </c>
      <c r="Q8" s="52">
        <v>195036.54637844465</v>
      </c>
      <c r="R8" s="52">
        <v>217382.3345437753</v>
      </c>
      <c r="S8" s="52">
        <v>299084.81267203577</v>
      </c>
      <c r="T8" s="52">
        <v>298206.12442482333</v>
      </c>
      <c r="U8" s="52">
        <v>289066.39329621219</v>
      </c>
      <c r="V8" s="52">
        <v>206387.02568851528</v>
      </c>
      <c r="W8" s="52">
        <v>230729.436714696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18842.546008130768</v>
      </c>
      <c r="D9" s="36">
        <v>20297.517384219333</v>
      </c>
      <c r="E9" s="36">
        <v>21864.837787043711</v>
      </c>
      <c r="F9" s="36">
        <v>23553.18251016346</v>
      </c>
      <c r="G9" s="36">
        <v>25371.896730274195</v>
      </c>
      <c r="H9" s="36">
        <v>27331.047233804653</v>
      </c>
      <c r="I9" s="36">
        <v>29441.478137704311</v>
      </c>
      <c r="J9" s="36">
        <v>31714.870912842685</v>
      </c>
      <c r="K9" s="36">
        <v>45478.006049042684</v>
      </c>
      <c r="L9" s="36">
        <v>57158.329133517109</v>
      </c>
      <c r="M9" s="36">
        <v>63273.633489062428</v>
      </c>
      <c r="N9" s="36">
        <v>59880.075574713061</v>
      </c>
      <c r="O9" s="36">
        <v>65248.744492488913</v>
      </c>
      <c r="P9" s="36">
        <v>73772.052639817121</v>
      </c>
      <c r="Q9" s="36">
        <v>100988.88364805211</v>
      </c>
      <c r="R9" s="36">
        <v>99488.234490802977</v>
      </c>
      <c r="S9" s="36">
        <v>138025.72029556637</v>
      </c>
      <c r="T9" s="36">
        <v>110664.69010479841</v>
      </c>
      <c r="U9" s="36">
        <v>122420.43363821111</v>
      </c>
      <c r="V9" s="36">
        <v>131706.28072211985</v>
      </c>
      <c r="W9" s="36">
        <v>132497.61674219044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1468.2176337690248</v>
      </c>
      <c r="C11" s="54">
        <v>1477.8030993203661</v>
      </c>
      <c r="D11" s="54">
        <v>1484.0115923683945</v>
      </c>
      <c r="E11" s="54">
        <v>1487.7746429939139</v>
      </c>
      <c r="F11" s="54">
        <v>1489.7707895686633</v>
      </c>
      <c r="G11" s="54">
        <v>1489.7632646943046</v>
      </c>
      <c r="H11" s="54">
        <v>1490.6579973037467</v>
      </c>
      <c r="I11" s="54">
        <v>1488.6268246404302</v>
      </c>
      <c r="J11" s="54">
        <v>1481.1729401657512</v>
      </c>
      <c r="K11" s="54">
        <v>1468.3216807493459</v>
      </c>
      <c r="L11" s="54">
        <v>1460.3167205407356</v>
      </c>
      <c r="M11" s="54">
        <v>1449.5295148381679</v>
      </c>
      <c r="N11" s="54">
        <v>1431.9940597179998</v>
      </c>
      <c r="O11" s="54">
        <v>1421.322806773009</v>
      </c>
      <c r="P11" s="54">
        <v>1410.5509943641277</v>
      </c>
      <c r="Q11" s="54">
        <v>1400.820759340477</v>
      </c>
      <c r="R11" s="54">
        <v>1421.0666461152337</v>
      </c>
      <c r="S11" s="54">
        <v>1453.2221886246703</v>
      </c>
      <c r="T11" s="54">
        <v>1443.5456260512228</v>
      </c>
      <c r="U11" s="54">
        <v>1436.7782791630098</v>
      </c>
      <c r="V11" s="54">
        <v>1497.8669242143606</v>
      </c>
      <c r="W11" s="54">
        <v>1568.658653856269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375.8855287634787</v>
      </c>
      <c r="C13" s="35">
        <v>369.50443872828237</v>
      </c>
      <c r="D13" s="35">
        <v>360.73398961160717</v>
      </c>
      <c r="E13" s="35">
        <v>351.85253609892055</v>
      </c>
      <c r="F13" s="35">
        <v>343.66463440471443</v>
      </c>
      <c r="G13" s="35">
        <v>335.34461488099174</v>
      </c>
      <c r="H13" s="35">
        <v>325.84884828350471</v>
      </c>
      <c r="I13" s="35">
        <v>313.87430928775274</v>
      </c>
      <c r="J13" s="35">
        <v>302.84285609909466</v>
      </c>
      <c r="K13" s="35">
        <v>289.74526585495306</v>
      </c>
      <c r="L13" s="35">
        <v>278.42037029979355</v>
      </c>
      <c r="M13" s="35">
        <v>264.47556587198534</v>
      </c>
      <c r="N13" s="35">
        <v>252.04084102349225</v>
      </c>
      <c r="O13" s="35">
        <v>238.42747087077842</v>
      </c>
      <c r="P13" s="35">
        <v>219.48466420346986</v>
      </c>
      <c r="Q13" s="35">
        <v>198.94683007551086</v>
      </c>
      <c r="R13" s="35">
        <v>179.25907300742139</v>
      </c>
      <c r="S13" s="35">
        <v>158.52085745192102</v>
      </c>
      <c r="T13" s="35">
        <v>144.47002326377199</v>
      </c>
      <c r="U13" s="35">
        <v>134.01245160228964</v>
      </c>
      <c r="V13" s="35">
        <v>125.92176194392293</v>
      </c>
      <c r="W13" s="35">
        <v>119.70216726561249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344.30801385664296</v>
      </c>
      <c r="D14" s="36">
        <v>331.58205586611234</v>
      </c>
      <c r="E14" s="36">
        <v>323.39366139869367</v>
      </c>
      <c r="F14" s="36">
        <v>314.86257073493852</v>
      </c>
      <c r="G14" s="36">
        <v>307.79942223655479</v>
      </c>
      <c r="H14" s="36">
        <v>295.53469660993755</v>
      </c>
      <c r="I14" s="36">
        <v>281.44441550229539</v>
      </c>
      <c r="J14" s="36">
        <v>270.9620004649102</v>
      </c>
      <c r="K14" s="36">
        <v>254.08158614733895</v>
      </c>
      <c r="L14" s="36">
        <v>238.55862964190277</v>
      </c>
      <c r="M14" s="36">
        <v>213.89933942493363</v>
      </c>
      <c r="N14" s="36">
        <v>207.85884221626841</v>
      </c>
      <c r="O14" s="36">
        <v>186.0468027034031</v>
      </c>
      <c r="P14" s="36">
        <v>164.09775711167515</v>
      </c>
      <c r="Q14" s="36">
        <v>131.56182258443863</v>
      </c>
      <c r="R14" s="36">
        <v>118.01544550174208</v>
      </c>
      <c r="S14" s="36">
        <v>115.42656671486445</v>
      </c>
      <c r="T14" s="36">
        <v>112.54609897502618</v>
      </c>
      <c r="U14" s="36">
        <v>109.74011901856194</v>
      </c>
      <c r="V14" s="36">
        <v>108.71495403659434</v>
      </c>
      <c r="W14" s="36">
        <v>108.00077117180679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0.22704373150331578</v>
      </c>
      <c r="C16" s="44">
        <f>C7/RES_summary!C$6</f>
        <v>0.25736442565754913</v>
      </c>
      <c r="D16" s="44">
        <f>D7/RES_summary!D$6</f>
        <v>0.29985797672746273</v>
      </c>
      <c r="E16" s="44">
        <f>E7/RES_summary!E$6</f>
        <v>0.34602899697393802</v>
      </c>
      <c r="F16" s="44">
        <f>F7/RES_summary!F$6</f>
        <v>0.38628032560766751</v>
      </c>
      <c r="G16" s="44">
        <f>G7/RES_summary!G$6</f>
        <v>0.43102603810844953</v>
      </c>
      <c r="H16" s="44">
        <f>H7/RES_summary!H$6</f>
        <v>0.49233719885850813</v>
      </c>
      <c r="I16" s="44">
        <f>I7/RES_summary!I$6</f>
        <v>0.5793123396772899</v>
      </c>
      <c r="J16" s="44">
        <f>J7/RES_summary!J$6</f>
        <v>0.65586334305701266</v>
      </c>
      <c r="K16" s="44">
        <f>K7/RES_summary!K$6</f>
        <v>0.7527826429545974</v>
      </c>
      <c r="L16" s="44">
        <f>L7/RES_summary!L$6</f>
        <v>0.82623496387140316</v>
      </c>
      <c r="M16" s="44">
        <f>M7/RES_summary!M$6</f>
        <v>0.89690802035323913</v>
      </c>
      <c r="N16" s="44">
        <f>N7/RES_summary!N$6</f>
        <v>0.9869784446161326</v>
      </c>
      <c r="O16" s="44">
        <f>O7/RES_summary!O$6</f>
        <v>1.0723359273687094</v>
      </c>
      <c r="P16" s="44">
        <f>P7/RES_summary!P$6</f>
        <v>1.2307851157759135</v>
      </c>
      <c r="Q16" s="44">
        <f>Q7/RES_summary!Q$6</f>
        <v>1.3725319210273137</v>
      </c>
      <c r="R16" s="44">
        <f>R7/RES_summary!R$6</f>
        <v>1.5200398581123242</v>
      </c>
      <c r="S16" s="44">
        <f>S7/RES_summary!S$6</f>
        <v>1.682551202289839</v>
      </c>
      <c r="T16" s="44">
        <f>T7/RES_summary!T$6</f>
        <v>1.8872757686716763</v>
      </c>
      <c r="U16" s="44">
        <f>U7/RES_summary!U$6</f>
        <v>2.0701066610597998</v>
      </c>
      <c r="V16" s="44">
        <f>V7/RES_summary!V$6</f>
        <v>2.2070462288660404</v>
      </c>
      <c r="W16" s="44">
        <f>W7/RES_summary!W$6</f>
        <v>2.3246707890384415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85.342453068557134</v>
      </c>
      <c r="C17" s="52">
        <f t="shared" si="2"/>
        <v>95.097297651219449</v>
      </c>
      <c r="D17" s="52">
        <f t="shared" si="2"/>
        <v>108.16896426176208</v>
      </c>
      <c r="E17" s="52">
        <f t="shared" si="2"/>
        <v>121.75118014904579</v>
      </c>
      <c r="F17" s="52">
        <f t="shared" si="2"/>
        <v>132.75088687769309</v>
      </c>
      <c r="G17" s="52">
        <f t="shared" si="2"/>
        <v>144.54226075315768</v>
      </c>
      <c r="H17" s="52">
        <f t="shared" si="2"/>
        <v>160.42750921517171</v>
      </c>
      <c r="I17" s="52">
        <f t="shared" si="2"/>
        <v>181.83126047808136</v>
      </c>
      <c r="J17" s="52">
        <f t="shared" si="2"/>
        <v>198.62352802208605</v>
      </c>
      <c r="K17" s="52">
        <f t="shared" si="2"/>
        <v>218.11520701387403</v>
      </c>
      <c r="L17" s="52">
        <f t="shared" si="2"/>
        <v>230.04064459571262</v>
      </c>
      <c r="M17" s="52">
        <f t="shared" si="2"/>
        <v>237.21025621804506</v>
      </c>
      <c r="N17" s="52">
        <f t="shared" si="2"/>
        <v>248.75887725310832</v>
      </c>
      <c r="O17" s="52">
        <f t="shared" si="2"/>
        <v>255.67434308639213</v>
      </c>
      <c r="P17" s="52">
        <f t="shared" si="2"/>
        <v>270.13845784270518</v>
      </c>
      <c r="Q17" s="52">
        <f t="shared" si="2"/>
        <v>273.06087486583544</v>
      </c>
      <c r="R17" s="52">
        <f t="shared" ref="R17:V17" si="3">R13*R16</f>
        <v>272.4809358995476</v>
      </c>
      <c r="S17" s="52">
        <f t="shared" si="3"/>
        <v>266.7194592937459</v>
      </c>
      <c r="T17" s="52">
        <f t="shared" si="3"/>
        <v>272.65477420515026</v>
      </c>
      <c r="U17" s="52">
        <f t="shared" si="3"/>
        <v>277.42006872685386</v>
      </c>
      <c r="V17" s="52">
        <f t="shared" si="3"/>
        <v>277.9151498305024</v>
      </c>
      <c r="W17" s="52">
        <f t="shared" ref="W17" si="4">W13*W16</f>
        <v>278.26813162696288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125.30129450436101</v>
      </c>
      <c r="C18" s="36">
        <f>C3*11630*1000/RES_summary!C$6</f>
        <v>140.53508120596345</v>
      </c>
      <c r="D18" s="36">
        <f>D3*11630*1000/RES_summary!D$6</f>
        <v>160.52399689893747</v>
      </c>
      <c r="E18" s="36">
        <f>E3*11630*1000/RES_summary!E$6</f>
        <v>181.1383185803343</v>
      </c>
      <c r="F18" s="36">
        <f>F3*11630*1000/RES_summary!F$6</f>
        <v>197.76839355972115</v>
      </c>
      <c r="G18" s="36">
        <f>G3*11630*1000/RES_summary!G$6</f>
        <v>215.33375026591963</v>
      </c>
      <c r="H18" s="36">
        <f>H3*11630*1000/RES_summary!H$6</f>
        <v>239.14254959911625</v>
      </c>
      <c r="I18" s="36">
        <f>I3*11630*1000/RES_summary!I$6</f>
        <v>270.67889190585322</v>
      </c>
      <c r="J18" s="36">
        <f>J3*11630*1000/RES_summary!J$6</f>
        <v>294.19579498656765</v>
      </c>
      <c r="K18" s="36">
        <f>K3*11630*1000/RES_summary!K$6</f>
        <v>320.26328735960311</v>
      </c>
      <c r="L18" s="36">
        <f>L3*11630*1000/RES_summary!L$6</f>
        <v>335.93219970708793</v>
      </c>
      <c r="M18" s="36">
        <f>M3*11630*1000/RES_summary!M$6</f>
        <v>343.84326761038034</v>
      </c>
      <c r="N18" s="36">
        <f>N3*11630*1000/RES_summary!N$6</f>
        <v>356.22123452857028</v>
      </c>
      <c r="O18" s="36">
        <f>O3*11630*1000/RES_summary!O$6</f>
        <v>363.3957749353961</v>
      </c>
      <c r="P18" s="36">
        <f>P3*11630*1000/RES_summary!P$6</f>
        <v>381.04407032601978</v>
      </c>
      <c r="Q18" s="36">
        <f>Q3*11630*1000/RES_summary!Q$6</f>
        <v>382.50934207573454</v>
      </c>
      <c r="R18" s="36">
        <f>R3*11630*1000/RES_summary!R$6</f>
        <v>387.21356970911006</v>
      </c>
      <c r="S18" s="36">
        <f>S3*11630*1000/RES_summary!S$6</f>
        <v>387.60263638364609</v>
      </c>
      <c r="T18" s="36">
        <f>T3*11630*1000/RES_summary!T$6</f>
        <v>393.58960672582833</v>
      </c>
      <c r="U18" s="36">
        <f>U3*11630*1000/RES_summary!U$6</f>
        <v>398.59112895065294</v>
      </c>
      <c r="V18" s="36">
        <f>V3*11630*1000/RES_summary!V$6</f>
        <v>416.27991066918781</v>
      </c>
      <c r="W18" s="36">
        <f>W3*11630*1000/RES_summary!W$6</f>
        <v>436.50771276905073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0.32432472872655732</v>
      </c>
      <c r="C3" s="49">
        <f t="shared" ref="C3:W3" si="0">C5*C11/11630</f>
        <v>0.52620348183902865</v>
      </c>
      <c r="D3" s="49">
        <f t="shared" si="0"/>
        <v>0.6945877175515659</v>
      </c>
      <c r="E3" s="49">
        <f t="shared" si="0"/>
        <v>1.0277083894768704</v>
      </c>
      <c r="F3" s="49">
        <f t="shared" si="0"/>
        <v>1.851642493684539</v>
      </c>
      <c r="G3" s="49">
        <f t="shared" si="0"/>
        <v>3.1421713601740695</v>
      </c>
      <c r="H3" s="49">
        <f t="shared" si="0"/>
        <v>4.2856357241926668</v>
      </c>
      <c r="I3" s="49">
        <f t="shared" si="0"/>
        <v>5.5207091672553217</v>
      </c>
      <c r="J3" s="49">
        <f t="shared" si="0"/>
        <v>6.5114471632745836</v>
      </c>
      <c r="K3" s="49">
        <f t="shared" si="0"/>
        <v>7.4157151825667738</v>
      </c>
      <c r="L3" s="49">
        <f t="shared" si="0"/>
        <v>7.9372059057926387</v>
      </c>
      <c r="M3" s="49">
        <f t="shared" si="0"/>
        <v>8.4477785839320454</v>
      </c>
      <c r="N3" s="49">
        <f t="shared" si="0"/>
        <v>8.8966752942169105</v>
      </c>
      <c r="O3" s="49">
        <f t="shared" si="0"/>
        <v>9.3108459436177924</v>
      </c>
      <c r="P3" s="49">
        <f t="shared" si="0"/>
        <v>9.7923962596762273</v>
      </c>
      <c r="Q3" s="49">
        <f t="shared" si="0"/>
        <v>10.315283926271331</v>
      </c>
      <c r="R3" s="49">
        <f t="shared" si="0"/>
        <v>11.163909484146147</v>
      </c>
      <c r="S3" s="49">
        <f t="shared" si="0"/>
        <v>12.186981051058464</v>
      </c>
      <c r="T3" s="49">
        <f t="shared" si="0"/>
        <v>12.99676925084084</v>
      </c>
      <c r="U3" s="49">
        <f t="shared" si="0"/>
        <v>13.745733916713638</v>
      </c>
      <c r="V3" s="49">
        <f t="shared" si="0"/>
        <v>14.996336619841781</v>
      </c>
      <c r="W3" s="49">
        <f t="shared" si="0"/>
        <v>16.242842853041136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6.4316793858044647</v>
      </c>
      <c r="C5" s="49">
        <f t="shared" ref="C5:W5" si="1">C7*C13/1000000</f>
        <v>10.308847585480775</v>
      </c>
      <c r="D5" s="49">
        <f t="shared" si="1"/>
        <v>13.461857886851712</v>
      </c>
      <c r="E5" s="49">
        <f t="shared" si="1"/>
        <v>19.719561023186269</v>
      </c>
      <c r="F5" s="49">
        <f t="shared" si="1"/>
        <v>35.193971536522461</v>
      </c>
      <c r="G5" s="49">
        <f t="shared" si="1"/>
        <v>59.202575549139638</v>
      </c>
      <c r="H5" s="49">
        <f t="shared" si="1"/>
        <v>79.407576969760839</v>
      </c>
      <c r="I5" s="49">
        <f t="shared" si="1"/>
        <v>100.74938249626648</v>
      </c>
      <c r="J5" s="49">
        <f t="shared" si="1"/>
        <v>117.46372774939164</v>
      </c>
      <c r="K5" s="49">
        <f t="shared" si="1"/>
        <v>131.86199319724696</v>
      </c>
      <c r="L5" s="49">
        <f t="shared" si="1"/>
        <v>138.61655885014582</v>
      </c>
      <c r="M5" s="49">
        <f t="shared" si="1"/>
        <v>146.64240447987277</v>
      </c>
      <c r="N5" s="49">
        <f t="shared" si="1"/>
        <v>153.56750845163558</v>
      </c>
      <c r="O5" s="49">
        <f t="shared" si="1"/>
        <v>159.68201376073313</v>
      </c>
      <c r="P5" s="49">
        <f t="shared" si="1"/>
        <v>166.86928754230175</v>
      </c>
      <c r="Q5" s="49">
        <f t="shared" si="1"/>
        <v>174.11628264836176</v>
      </c>
      <c r="R5" s="49">
        <f t="shared" si="1"/>
        <v>186.40151484335013</v>
      </c>
      <c r="S5" s="49">
        <f t="shared" si="1"/>
        <v>199.20366435798951</v>
      </c>
      <c r="T5" s="49">
        <f t="shared" si="1"/>
        <v>214.73725583694548</v>
      </c>
      <c r="U5" s="49">
        <f t="shared" si="1"/>
        <v>228.96417920223786</v>
      </c>
      <c r="V5" s="49">
        <f t="shared" si="1"/>
        <v>240.37911516071398</v>
      </c>
      <c r="W5" s="49">
        <f t="shared" si="1"/>
        <v>250.7855436364942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17081.70470172933</v>
      </c>
      <c r="C7" s="35">
        <v>28198.753354605811</v>
      </c>
      <c r="D7" s="35">
        <v>37770.363132101789</v>
      </c>
      <c r="E7" s="35">
        <v>57204.049954433591</v>
      </c>
      <c r="F7" s="35">
        <v>106142.16306893506</v>
      </c>
      <c r="G7" s="35">
        <v>185502.03131117468</v>
      </c>
      <c r="H7" s="35">
        <v>258500.341829043</v>
      </c>
      <c r="I7" s="35">
        <v>337917.20976407325</v>
      </c>
      <c r="J7" s="35">
        <v>405790.73846829636</v>
      </c>
      <c r="K7" s="35">
        <v>478827.35434011498</v>
      </c>
      <c r="L7" s="35">
        <v>536301.29901239881</v>
      </c>
      <c r="M7" s="35">
        <v>602934.11292807898</v>
      </c>
      <c r="N7" s="35">
        <v>670888.35799279809</v>
      </c>
      <c r="O7" s="35">
        <v>740290.76457688573</v>
      </c>
      <c r="P7" s="35">
        <v>834781.96985742194</v>
      </c>
      <c r="Q7" s="35">
        <v>926692.65808636905</v>
      </c>
      <c r="R7" s="35">
        <v>1042720.6190288535</v>
      </c>
      <c r="S7" s="35">
        <v>1153408.1936987003</v>
      </c>
      <c r="T7" s="35">
        <v>1269905.6870029571</v>
      </c>
      <c r="U7" s="35">
        <v>1371265.396955088</v>
      </c>
      <c r="V7" s="35">
        <v>1453029.3001004229</v>
      </c>
      <c r="W7" s="35">
        <v>1532533.7835030151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14303.825395717842</v>
      </c>
      <c r="D8" s="52">
        <v>12869.244662888355</v>
      </c>
      <c r="E8" s="52">
        <v>22846.036263435439</v>
      </c>
      <c r="F8" s="52">
        <v>52469.167677206577</v>
      </c>
      <c r="G8" s="52">
        <v>83013.757311926471</v>
      </c>
      <c r="H8" s="52">
        <v>87302.135913586157</v>
      </c>
      <c r="I8" s="52">
        <v>92286.112597918604</v>
      </c>
      <c r="J8" s="52">
        <v>90719.564967658545</v>
      </c>
      <c r="K8" s="52">
        <v>125505.78354902519</v>
      </c>
      <c r="L8" s="52">
        <v>140487.70198421029</v>
      </c>
      <c r="M8" s="52">
        <v>153934.94982926629</v>
      </c>
      <c r="N8" s="52">
        <v>160240.35766263772</v>
      </c>
      <c r="O8" s="52">
        <v>160121.97155174625</v>
      </c>
      <c r="P8" s="52">
        <v>219996.98882956139</v>
      </c>
      <c r="Q8" s="52">
        <v>232398.3902131574</v>
      </c>
      <c r="R8" s="52">
        <v>269962.91077175073</v>
      </c>
      <c r="S8" s="52">
        <v>270927.93233248452</v>
      </c>
      <c r="T8" s="52">
        <v>276619.46485600306</v>
      </c>
      <c r="U8" s="52">
        <v>321356.69878169219</v>
      </c>
      <c r="V8" s="52">
        <v>314162.2933584922</v>
      </c>
      <c r="W8" s="52">
        <v>349467.39417434298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3186.7767428413608</v>
      </c>
      <c r="D9" s="36">
        <v>3297.6348853923773</v>
      </c>
      <c r="E9" s="36">
        <v>3412.3494411036372</v>
      </c>
      <c r="F9" s="36">
        <v>3531.0545627051179</v>
      </c>
      <c r="G9" s="36">
        <v>3653.8890696868475</v>
      </c>
      <c r="H9" s="36">
        <v>14303.825395717868</v>
      </c>
      <c r="I9" s="36">
        <v>12869.244662888348</v>
      </c>
      <c r="J9" s="36">
        <v>22846.036263435439</v>
      </c>
      <c r="K9" s="36">
        <v>52469.167677206569</v>
      </c>
      <c r="L9" s="36">
        <v>83013.757311926456</v>
      </c>
      <c r="M9" s="36">
        <v>87302.135913586128</v>
      </c>
      <c r="N9" s="36">
        <v>92286.112597918604</v>
      </c>
      <c r="O9" s="36">
        <v>90719.564967658604</v>
      </c>
      <c r="P9" s="36">
        <v>125505.78354902519</v>
      </c>
      <c r="Q9" s="36">
        <v>140487.70198421017</v>
      </c>
      <c r="R9" s="36">
        <v>153934.94982926617</v>
      </c>
      <c r="S9" s="36">
        <v>160240.35766263772</v>
      </c>
      <c r="T9" s="36">
        <v>160121.97155174636</v>
      </c>
      <c r="U9" s="36">
        <v>219996.98882956128</v>
      </c>
      <c r="V9" s="36">
        <v>232398.39021315728</v>
      </c>
      <c r="W9" s="36">
        <v>269962.91077175085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586.4559423491969</v>
      </c>
      <c r="C11" s="54">
        <v>593.64021468385067</v>
      </c>
      <c r="D11" s="54">
        <v>600.06985833765214</v>
      </c>
      <c r="E11" s="54">
        <v>606.11128998067159</v>
      </c>
      <c r="F11" s="54">
        <v>611.88326470070888</v>
      </c>
      <c r="G11" s="54">
        <v>617.26120155857802</v>
      </c>
      <c r="H11" s="54">
        <v>627.67238813168922</v>
      </c>
      <c r="I11" s="54">
        <v>637.28279046830585</v>
      </c>
      <c r="J11" s="54">
        <v>644.69374469750392</v>
      </c>
      <c r="K11" s="54">
        <v>654.05326798178726</v>
      </c>
      <c r="L11" s="54">
        <v>665.93562450328625</v>
      </c>
      <c r="M11" s="54">
        <v>669.9812736950488</v>
      </c>
      <c r="N11" s="54">
        <v>673.76448778114354</v>
      </c>
      <c r="O11" s="54">
        <v>678.12983925997412</v>
      </c>
      <c r="P11" s="54">
        <v>682.48369833282993</v>
      </c>
      <c r="Q11" s="54">
        <v>689.00363732676055</v>
      </c>
      <c r="R11" s="54">
        <v>696.5408377165428</v>
      </c>
      <c r="S11" s="54">
        <v>711.50593579994734</v>
      </c>
      <c r="T11" s="54">
        <v>703.89474708595606</v>
      </c>
      <c r="U11" s="54">
        <v>698.20041723721795</v>
      </c>
      <c r="V11" s="54">
        <v>725.55136402825042</v>
      </c>
      <c r="W11" s="54">
        <v>753.25020589974361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376.52444519505889</v>
      </c>
      <c r="C13" s="35">
        <v>365.57813233247037</v>
      </c>
      <c r="D13" s="35">
        <v>356.41325024514288</v>
      </c>
      <c r="E13" s="35">
        <v>344.72316276372158</v>
      </c>
      <c r="F13" s="35">
        <v>331.57390540143223</v>
      </c>
      <c r="G13" s="35">
        <v>319.14785585193357</v>
      </c>
      <c r="H13" s="35">
        <v>307.1855782004202</v>
      </c>
      <c r="I13" s="35">
        <v>298.14812499963409</v>
      </c>
      <c r="J13" s="35">
        <v>289.46872516798175</v>
      </c>
      <c r="K13" s="35">
        <v>275.38525525336695</v>
      </c>
      <c r="L13" s="35">
        <v>258.46769177216021</v>
      </c>
      <c r="M13" s="35">
        <v>243.21464209036222</v>
      </c>
      <c r="N13" s="35">
        <v>228.9017339801328</v>
      </c>
      <c r="O13" s="35">
        <v>215.70175044936514</v>
      </c>
      <c r="P13" s="35">
        <v>199.89565367685466</v>
      </c>
      <c r="Q13" s="35">
        <v>187.8899990509409</v>
      </c>
      <c r="R13" s="35">
        <v>178.76458127101844</v>
      </c>
      <c r="S13" s="35">
        <v>172.7087300456846</v>
      </c>
      <c r="T13" s="35">
        <v>169.09701093136803</v>
      </c>
      <c r="U13" s="35">
        <v>166.97291400385052</v>
      </c>
      <c r="V13" s="35">
        <v>165.43308186841153</v>
      </c>
      <c r="W13" s="35">
        <v>163.64111926019464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354.94473710893448</v>
      </c>
      <c r="D14" s="36">
        <v>341.48472285418842</v>
      </c>
      <c r="E14" s="36">
        <v>330.14637766856004</v>
      </c>
      <c r="F14" s="36">
        <v>320.26311103105434</v>
      </c>
      <c r="G14" s="36">
        <v>305.78525041340794</v>
      </c>
      <c r="H14" s="36">
        <v>289.59278831827419</v>
      </c>
      <c r="I14" s="36">
        <v>278.8768022517753</v>
      </c>
      <c r="J14" s="36">
        <v>267.38313150234467</v>
      </c>
      <c r="K14" s="36">
        <v>248.61168496812164</v>
      </c>
      <c r="L14" s="36">
        <v>228.76698647897553</v>
      </c>
      <c r="M14" s="36">
        <v>216.37655796832414</v>
      </c>
      <c r="N14" s="36">
        <v>203.82855119483506</v>
      </c>
      <c r="O14" s="36">
        <v>189.67657208033728</v>
      </c>
      <c r="P14" s="36">
        <v>174.50001614648318</v>
      </c>
      <c r="Q14" s="36">
        <v>169.47597309180659</v>
      </c>
      <c r="R14" s="36">
        <v>168.88670617653818</v>
      </c>
      <c r="S14" s="36">
        <v>167.80739094913122</v>
      </c>
      <c r="T14" s="36">
        <v>165.94992034104587</v>
      </c>
      <c r="U14" s="36">
        <v>163.73208234869421</v>
      </c>
      <c r="V14" s="36">
        <v>161.70266247340879</v>
      </c>
      <c r="W14" s="36">
        <v>160.24263264433392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1.9546140768207199E-2</v>
      </c>
      <c r="C16" s="44">
        <f>C7/RES_summary!C$6</f>
        <v>3.2247342741060468E-2</v>
      </c>
      <c r="D16" s="44">
        <f>D7/RES_summary!D$6</f>
        <v>4.32422851354234E-2</v>
      </c>
      <c r="E16" s="44">
        <f>E7/RES_summary!E$6</f>
        <v>6.5258144945456939E-2</v>
      </c>
      <c r="F16" s="44">
        <f>F7/RES_summary!F$6</f>
        <v>0.12071458652506825</v>
      </c>
      <c r="G16" s="44">
        <f>G7/RES_summary!G$6</f>
        <v>0.21067375262195057</v>
      </c>
      <c r="H16" s="44">
        <f>H7/RES_summary!H$6</f>
        <v>0.29877731679720732</v>
      </c>
      <c r="I16" s="44">
        <f>I7/RES_summary!I$6</f>
        <v>0.39347510807389041</v>
      </c>
      <c r="J16" s="44">
        <f>J7/RES_summary!J$6</f>
        <v>0.47081008153889997</v>
      </c>
      <c r="K16" s="44">
        <f>K7/RES_summary!K$6</f>
        <v>0.54793763198742496</v>
      </c>
      <c r="L16" s="44">
        <f>L7/RES_summary!L$6</f>
        <v>0.62292239566382812</v>
      </c>
      <c r="M16" s="44">
        <f>M7/RES_summary!M$6</f>
        <v>0.70186148993432163</v>
      </c>
      <c r="N16" s="44">
        <f>N7/RES_summary!N$6</f>
        <v>0.78611008543520733</v>
      </c>
      <c r="O16" s="44">
        <f>O7/RES_summary!O$6</f>
        <v>0.8727703164517262</v>
      </c>
      <c r="P16" s="44">
        <f>P7/RES_summary!P$6</f>
        <v>0.98265134412070576</v>
      </c>
      <c r="Q16" s="44">
        <f>Q7/RES_summary!Q$6</f>
        <v>1.1160830174903398</v>
      </c>
      <c r="R16" s="44">
        <f>R7/RES_summary!R$6</f>
        <v>1.2604006307666733</v>
      </c>
      <c r="S16" s="44">
        <f>S7/RES_summary!S$6</f>
        <v>1.3680383646977685</v>
      </c>
      <c r="T16" s="44">
        <f>T7/RES_summary!T$6</f>
        <v>1.4922072641849031</v>
      </c>
      <c r="U16" s="44">
        <f>U7/RES_summary!U$6</f>
        <v>1.6012646455888944</v>
      </c>
      <c r="V16" s="44">
        <f>V7/RES_summary!V$6</f>
        <v>1.7358578227315411</v>
      </c>
      <c r="W16" s="44">
        <f>W7/RES_summary!W$6</f>
        <v>1.831052026422741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7.359599808453738</v>
      </c>
      <c r="C17" s="52">
        <f t="shared" si="2"/>
        <v>11.788923331961932</v>
      </c>
      <c r="D17" s="52">
        <f t="shared" si="2"/>
        <v>15.412123393143482</v>
      </c>
      <c r="E17" s="52">
        <f t="shared" si="2"/>
        <v>22.495994121691286</v>
      </c>
      <c r="F17" s="52">
        <f t="shared" si="2"/>
        <v>40.025806893035984</v>
      </c>
      <c r="G17" s="52">
        <f t="shared" si="2"/>
        <v>67.236076433576187</v>
      </c>
      <c r="H17" s="52">
        <f t="shared" si="2"/>
        <v>91.780082813520252</v>
      </c>
      <c r="I17" s="52">
        <f t="shared" si="2"/>
        <v>117.31386570625881</v>
      </c>
      <c r="J17" s="52">
        <f t="shared" si="2"/>
        <v>136.28479409929892</v>
      </c>
      <c r="K17" s="52">
        <f t="shared" si="2"/>
        <v>150.89394464778246</v>
      </c>
      <c r="L17" s="52">
        <f t="shared" si="2"/>
        <v>161.00531376041394</v>
      </c>
      <c r="M17" s="52">
        <f t="shared" si="2"/>
        <v>170.70299107138439</v>
      </c>
      <c r="N17" s="52">
        <f t="shared" si="2"/>
        <v>179.94196165538929</v>
      </c>
      <c r="O17" s="52">
        <f t="shared" si="2"/>
        <v>188.25808499888367</v>
      </c>
      <c r="P17" s="52">
        <f t="shared" si="2"/>
        <v>196.42773276944834</v>
      </c>
      <c r="Q17" s="52">
        <f t="shared" si="2"/>
        <v>209.70083709703121</v>
      </c>
      <c r="R17" s="52">
        <f t="shared" ref="R17:V17" si="3">R13*R16</f>
        <v>225.31499099273188</v>
      </c>
      <c r="S17" s="52">
        <f t="shared" si="3"/>
        <v>236.27216862072672</v>
      </c>
      <c r="T17" s="52">
        <f t="shared" si="3"/>
        <v>252.32778806374134</v>
      </c>
      <c r="U17" s="52">
        <f t="shared" si="3"/>
        <v>267.36782396532061</v>
      </c>
      <c r="V17" s="52">
        <f t="shared" si="3"/>
        <v>287.16830929986963</v>
      </c>
      <c r="W17" s="52">
        <f t="shared" ref="W17" si="4">W13*W16</f>
        <v>299.63540302746486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4.3160810409797055</v>
      </c>
      <c r="C18" s="36">
        <f>C3*11630*1000/RES_summary!C$6</f>
        <v>6.998378977677338</v>
      </c>
      <c r="D18" s="36">
        <f>D3*11630*1000/RES_summary!D$6</f>
        <v>9.2483507012060233</v>
      </c>
      <c r="E18" s="36">
        <f>E3*11630*1000/RES_summary!E$6</f>
        <v>13.63507601649591</v>
      </c>
      <c r="F18" s="36">
        <f>F3*11630*1000/RES_summary!F$6</f>
        <v>24.491121393990991</v>
      </c>
      <c r="G18" s="36">
        <f>G3*11630*1000/RES_summary!G$6</f>
        <v>41.502221327473634</v>
      </c>
      <c r="H18" s="36">
        <f>H3*11630*1000/RES_summary!H$6</f>
        <v>57.607823762486468</v>
      </c>
      <c r="I18" s="36">
        <f>I3*11630*1000/RES_summary!I$6</f>
        <v>74.762107697908718</v>
      </c>
      <c r="J18" s="36">
        <f>J3*11630*1000/RES_summary!J$6</f>
        <v>87.861954253205312</v>
      </c>
      <c r="K18" s="36">
        <f>K3*11630*1000/RES_summary!K$6</f>
        <v>98.692677615545037</v>
      </c>
      <c r="L18" s="36">
        <f>L3*11630*1000/RES_summary!L$6</f>
        <v>107.2191741673888</v>
      </c>
      <c r="M18" s="36">
        <f>M3*11630*1000/RES_summary!M$6</f>
        <v>114.36780738156067</v>
      </c>
      <c r="N18" s="36">
        <f>N3*11630*1000/RES_summary!N$6</f>
        <v>121.23850362507754</v>
      </c>
      <c r="O18" s="36">
        <f>O3*11630*1000/RES_summary!O$6</f>
        <v>127.66342491968354</v>
      </c>
      <c r="P18" s="36">
        <f>P3*11630*1000/RES_summary!P$6</f>
        <v>134.05872551562592</v>
      </c>
      <c r="Q18" s="36">
        <f>Q3*11630*1000/RES_summary!Q$6</f>
        <v>144.48463951032096</v>
      </c>
      <c r="R18" s="36">
        <f>R3*11630*1000/RES_summary!R$6</f>
        <v>156.94109257617279</v>
      </c>
      <c r="S18" s="36">
        <f>S3*11630*1000/RES_summary!S$6</f>
        <v>168.10905043797308</v>
      </c>
      <c r="T18" s="36">
        <f>T3*11630*1000/RES_summary!T$6</f>
        <v>177.61220456188593</v>
      </c>
      <c r="U18" s="36">
        <f>U3*11630*1000/RES_summary!U$6</f>
        <v>186.67632624839391</v>
      </c>
      <c r="V18" s="36">
        <f>V3*11630*1000/RES_summary!V$6</f>
        <v>208.35535851820691</v>
      </c>
      <c r="W18" s="36">
        <f>W3*11630*1000/RES_summary!W$6</f>
        <v>225.70042902529056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17.450444356571442</v>
      </c>
      <c r="C3" s="49">
        <f t="shared" ref="C3:W3" si="0">C5*C11/11630</f>
        <v>18.218859100803826</v>
      </c>
      <c r="D3" s="49">
        <f t="shared" si="0"/>
        <v>18.921609607643781</v>
      </c>
      <c r="E3" s="49">
        <f t="shared" si="0"/>
        <v>19.736360033289071</v>
      </c>
      <c r="F3" s="49">
        <f t="shared" si="0"/>
        <v>20.452176832024005</v>
      </c>
      <c r="G3" s="49">
        <f t="shared" si="0"/>
        <v>21.074389173747615</v>
      </c>
      <c r="H3" s="49">
        <f t="shared" si="0"/>
        <v>21.01916775927209</v>
      </c>
      <c r="I3" s="49">
        <f t="shared" si="0"/>
        <v>21.068852492612741</v>
      </c>
      <c r="J3" s="49">
        <f t="shared" si="0"/>
        <v>20.892862516075525</v>
      </c>
      <c r="K3" s="49">
        <f t="shared" si="0"/>
        <v>20.54972878425988</v>
      </c>
      <c r="L3" s="49">
        <f t="shared" si="0"/>
        <v>19.844683302083592</v>
      </c>
      <c r="M3" s="49">
        <f t="shared" si="0"/>
        <v>18.907711816187309</v>
      </c>
      <c r="N3" s="49">
        <f t="shared" si="0"/>
        <v>17.947264940101814</v>
      </c>
      <c r="O3" s="49">
        <f t="shared" si="0"/>
        <v>17.374917789373178</v>
      </c>
      <c r="P3" s="49">
        <f t="shared" si="0"/>
        <v>16.9149357211694</v>
      </c>
      <c r="Q3" s="49">
        <f t="shared" si="0"/>
        <v>15.788832992505519</v>
      </c>
      <c r="R3" s="49">
        <f t="shared" si="0"/>
        <v>14.910256956193445</v>
      </c>
      <c r="S3" s="49">
        <f t="shared" si="0"/>
        <v>14.162316572557391</v>
      </c>
      <c r="T3" s="49">
        <f t="shared" si="0"/>
        <v>13.034277172003504</v>
      </c>
      <c r="U3" s="49">
        <f t="shared" si="0"/>
        <v>12.032164358386011</v>
      </c>
      <c r="V3" s="49">
        <f t="shared" si="0"/>
        <v>11.721217040504378</v>
      </c>
      <c r="W3" s="49">
        <f t="shared" si="0"/>
        <v>11.594560068613854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420.62645321025394</v>
      </c>
      <c r="C5" s="49">
        <f t="shared" ref="C5:W5" si="1">C7*C13/1000000</f>
        <v>437.38104721236004</v>
      </c>
      <c r="D5" s="49">
        <f t="shared" si="1"/>
        <v>452.87649145702881</v>
      </c>
      <c r="E5" s="49">
        <f t="shared" si="1"/>
        <v>471.15274160835349</v>
      </c>
      <c r="F5" s="49">
        <f t="shared" si="1"/>
        <v>486.87071146430736</v>
      </c>
      <c r="G5" s="49">
        <f t="shared" si="1"/>
        <v>500.39062620430161</v>
      </c>
      <c r="H5" s="49">
        <f t="shared" si="1"/>
        <v>496.77106521027252</v>
      </c>
      <c r="I5" s="49">
        <f t="shared" si="1"/>
        <v>496.23239247237217</v>
      </c>
      <c r="J5" s="49">
        <f t="shared" si="1"/>
        <v>492.03353644055022</v>
      </c>
      <c r="K5" s="49">
        <f t="shared" si="1"/>
        <v>485.57639274598705</v>
      </c>
      <c r="L5" s="49">
        <f t="shared" si="1"/>
        <v>468.40696357902601</v>
      </c>
      <c r="M5" s="49">
        <f t="shared" si="1"/>
        <v>446.15595700044355</v>
      </c>
      <c r="N5" s="49">
        <f t="shared" si="1"/>
        <v>423.33800560218071</v>
      </c>
      <c r="O5" s="49">
        <f t="shared" si="1"/>
        <v>409.28182999817415</v>
      </c>
      <c r="P5" s="49">
        <f t="shared" si="1"/>
        <v>397.88424777544486</v>
      </c>
      <c r="Q5" s="49">
        <f t="shared" si="1"/>
        <v>369.46133703679322</v>
      </c>
      <c r="R5" s="49">
        <f t="shared" si="1"/>
        <v>347.26935282438899</v>
      </c>
      <c r="S5" s="49">
        <f t="shared" si="1"/>
        <v>326.17043951373745</v>
      </c>
      <c r="T5" s="49">
        <f t="shared" si="1"/>
        <v>302.7177139014189</v>
      </c>
      <c r="U5" s="49">
        <f t="shared" si="1"/>
        <v>280.55125577507573</v>
      </c>
      <c r="V5" s="49">
        <f t="shared" si="1"/>
        <v>262.10086858431362</v>
      </c>
      <c r="W5" s="49">
        <f t="shared" si="1"/>
        <v>249.36595986384327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5519973.8626414351</v>
      </c>
      <c r="C7" s="35">
        <v>5746575.0771069778</v>
      </c>
      <c r="D7" s="35">
        <v>5968942.5831635715</v>
      </c>
      <c r="E7" s="35">
        <v>6268349.2249195222</v>
      </c>
      <c r="F7" s="35">
        <v>6568796.0813996205</v>
      </c>
      <c r="G7" s="35">
        <v>6898639.8934145663</v>
      </c>
      <c r="H7" s="35">
        <v>7026184.6855671061</v>
      </c>
      <c r="I7" s="35">
        <v>7277358.9831342492</v>
      </c>
      <c r="J7" s="35">
        <v>7527795.8557872511</v>
      </c>
      <c r="K7" s="35">
        <v>7822145.4965292001</v>
      </c>
      <c r="L7" s="35">
        <v>7973748.6378346076</v>
      </c>
      <c r="M7" s="35">
        <v>8052366.4236887209</v>
      </c>
      <c r="N7" s="35">
        <v>8062151.6539631812</v>
      </c>
      <c r="O7" s="35">
        <v>8118736.447286658</v>
      </c>
      <c r="P7" s="35">
        <v>8258751.4776046826</v>
      </c>
      <c r="Q7" s="35">
        <v>8167704.713967206</v>
      </c>
      <c r="R7" s="35">
        <v>8275274.6119542476</v>
      </c>
      <c r="S7" s="35">
        <v>8386666.4399642413</v>
      </c>
      <c r="T7" s="35">
        <v>8512388.8781622332</v>
      </c>
      <c r="U7" s="35">
        <v>8639107.8459659684</v>
      </c>
      <c r="V7" s="35">
        <v>8780690.2042204048</v>
      </c>
      <c r="W7" s="35">
        <v>9110962.7277869172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1555333.7734755389</v>
      </c>
      <c r="D8" s="52">
        <v>1563836.3966420311</v>
      </c>
      <c r="E8" s="52">
        <v>1671637.4592221584</v>
      </c>
      <c r="F8" s="52">
        <v>1688872.4356764751</v>
      </c>
      <c r="G8" s="52">
        <v>1785556.6308495477</v>
      </c>
      <c r="H8" s="52">
        <v>1638121.189707377</v>
      </c>
      <c r="I8" s="52">
        <v>1888440.3682772778</v>
      </c>
      <c r="J8" s="52">
        <v>1944000.8089515632</v>
      </c>
      <c r="K8" s="52">
        <v>2020079.2026414787</v>
      </c>
      <c r="L8" s="52">
        <v>1892721.212876468</v>
      </c>
      <c r="M8" s="52">
        <v>1854358.0928601231</v>
      </c>
      <c r="N8" s="52">
        <v>1660383.041753104</v>
      </c>
      <c r="O8" s="52">
        <v>1312078.2093367726</v>
      </c>
      <c r="P8" s="52">
        <v>1384157.7964673862</v>
      </c>
      <c r="Q8" s="52">
        <v>1346020.6358436393</v>
      </c>
      <c r="R8" s="52">
        <v>1269248.3813444795</v>
      </c>
      <c r="S8" s="52">
        <v>1030287.3580221888</v>
      </c>
      <c r="T8" s="52">
        <v>988944.37038608734</v>
      </c>
      <c r="U8" s="52">
        <v>862764.2917389432</v>
      </c>
      <c r="V8" s="52">
        <v>753446.88420844264</v>
      </c>
      <c r="W8" s="52">
        <v>844752.94243045803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1328732.5590099962</v>
      </c>
      <c r="D9" s="36">
        <v>1341468.8905854374</v>
      </c>
      <c r="E9" s="36">
        <v>1372230.8174662078</v>
      </c>
      <c r="F9" s="36">
        <v>1388425.5791963767</v>
      </c>
      <c r="G9" s="36">
        <v>1455712.8188346019</v>
      </c>
      <c r="H9" s="36">
        <v>1510576.3975548381</v>
      </c>
      <c r="I9" s="36">
        <v>1637266.0707101356</v>
      </c>
      <c r="J9" s="36">
        <v>1693563.9362985604</v>
      </c>
      <c r="K9" s="36">
        <v>1725729.5618995307</v>
      </c>
      <c r="L9" s="36">
        <v>1741118.0715710605</v>
      </c>
      <c r="M9" s="36">
        <v>1775740.3070060089</v>
      </c>
      <c r="N9" s="36">
        <v>1650597.8114786437</v>
      </c>
      <c r="O9" s="36">
        <v>1255493.4160132967</v>
      </c>
      <c r="P9" s="36">
        <v>1244142.7661493616</v>
      </c>
      <c r="Q9" s="36">
        <v>1437067.3994811159</v>
      </c>
      <c r="R9" s="36">
        <v>1161678.4833574388</v>
      </c>
      <c r="S9" s="36">
        <v>918895.530012195</v>
      </c>
      <c r="T9" s="36">
        <v>863221.93218809552</v>
      </c>
      <c r="U9" s="36">
        <v>736045.32393520884</v>
      </c>
      <c r="V9" s="36">
        <v>611864.52595400624</v>
      </c>
      <c r="W9" s="36">
        <v>514480.41886394471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482.49145130556053</v>
      </c>
      <c r="C11" s="54">
        <v>484.44104446865197</v>
      </c>
      <c r="D11" s="54">
        <v>485.91243724952199</v>
      </c>
      <c r="E11" s="54">
        <v>487.1750642978372</v>
      </c>
      <c r="F11" s="54">
        <v>488.54616011108459</v>
      </c>
      <c r="G11" s="54">
        <v>489.80762879162381</v>
      </c>
      <c r="H11" s="54">
        <v>492.08365414129491</v>
      </c>
      <c r="I11" s="54">
        <v>493.78226453189131</v>
      </c>
      <c r="J11" s="54">
        <v>493.83623892741872</v>
      </c>
      <c r="K11" s="54">
        <v>492.18485357043238</v>
      </c>
      <c r="L11" s="54">
        <v>492.72040073822359</v>
      </c>
      <c r="M11" s="54">
        <v>492.86955597466061</v>
      </c>
      <c r="N11" s="54">
        <v>493.04973447040049</v>
      </c>
      <c r="O11" s="54">
        <v>493.71919073786279</v>
      </c>
      <c r="P11" s="54">
        <v>494.41691531408395</v>
      </c>
      <c r="Q11" s="54">
        <v>497.00498887263205</v>
      </c>
      <c r="R11" s="54">
        <v>499.34233179574522</v>
      </c>
      <c r="S11" s="54">
        <v>504.97446054398006</v>
      </c>
      <c r="T11" s="54">
        <v>500.7590786701241</v>
      </c>
      <c r="U11" s="54">
        <v>498.78255259073802</v>
      </c>
      <c r="V11" s="54">
        <v>520.09653732686775</v>
      </c>
      <c r="W11" s="54">
        <v>540.7503641299154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76.200805235149147</v>
      </c>
      <c r="C13" s="35">
        <v>76.111604102204225</v>
      </c>
      <c r="D13" s="35">
        <v>75.872147394153998</v>
      </c>
      <c r="E13" s="35">
        <v>75.163767158234947</v>
      </c>
      <c r="F13" s="35">
        <v>74.118712992620303</v>
      </c>
      <c r="G13" s="35">
        <v>72.534678420013478</v>
      </c>
      <c r="H13" s="35">
        <v>70.702819160264724</v>
      </c>
      <c r="I13" s="35">
        <v>68.188527407047374</v>
      </c>
      <c r="J13" s="35">
        <v>65.362231636805419</v>
      </c>
      <c r="K13" s="35">
        <v>62.077136376643004</v>
      </c>
      <c r="L13" s="35">
        <v>58.743632995462598</v>
      </c>
      <c r="M13" s="35">
        <v>55.406812547417992</v>
      </c>
      <c r="N13" s="35">
        <v>52.509308156474184</v>
      </c>
      <c r="O13" s="35">
        <v>50.412010865922262</v>
      </c>
      <c r="P13" s="35">
        <v>48.177287917476448</v>
      </c>
      <c r="Q13" s="35">
        <v>45.234414070454193</v>
      </c>
      <c r="R13" s="35">
        <v>41.964692304317332</v>
      </c>
      <c r="S13" s="35">
        <v>38.891547893149323</v>
      </c>
      <c r="T13" s="35">
        <v>35.562016519007251</v>
      </c>
      <c r="U13" s="35">
        <v>32.474563436093597</v>
      </c>
      <c r="V13" s="35">
        <v>29.849688633626531</v>
      </c>
      <c r="W13" s="35">
        <v>27.369880364378911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75.871229027024057</v>
      </c>
      <c r="D14" s="36">
        <v>75.273829036959896</v>
      </c>
      <c r="E14" s="36">
        <v>73.475655279510221</v>
      </c>
      <c r="F14" s="36">
        <v>71.868642513708082</v>
      </c>
      <c r="G14" s="36">
        <v>69.348782555344926</v>
      </c>
      <c r="H14" s="36">
        <v>66.943177878272152</v>
      </c>
      <c r="I14" s="36">
        <v>63.60621580782432</v>
      </c>
      <c r="J14" s="36">
        <v>60.473786656212852</v>
      </c>
      <c r="K14" s="36">
        <v>56.364475177414533</v>
      </c>
      <c r="L14" s="36">
        <v>52.643456274806759</v>
      </c>
      <c r="M14" s="36">
        <v>49.443648274293267</v>
      </c>
      <c r="N14" s="36">
        <v>47.407590909412605</v>
      </c>
      <c r="O14" s="36">
        <v>45.280434107433969</v>
      </c>
      <c r="P14" s="36">
        <v>41.395341884718675</v>
      </c>
      <c r="Q14" s="36">
        <v>36.191844626979297</v>
      </c>
      <c r="R14" s="36">
        <v>29.855665016692765</v>
      </c>
      <c r="S14" s="36">
        <v>23.694786107334462</v>
      </c>
      <c r="T14" s="36">
        <v>18.529936019980482</v>
      </c>
      <c r="U14" s="36">
        <v>14.790404021657945</v>
      </c>
      <c r="V14" s="36">
        <v>13.163512771912249</v>
      </c>
      <c r="W14" s="36">
        <v>12.379927471028966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6.3163594055744827</v>
      </c>
      <c r="C16" s="44">
        <f>C7/RES_summary!C$6</f>
        <v>6.5716300918826622</v>
      </c>
      <c r="D16" s="44">
        <f>D7/RES_summary!D$6</f>
        <v>6.8336837598142228</v>
      </c>
      <c r="E16" s="44">
        <f>E7/RES_summary!E$6</f>
        <v>7.1509070181985717</v>
      </c>
      <c r="F16" s="44">
        <f>F7/RES_summary!F$6</f>
        <v>7.4706363617128755</v>
      </c>
      <c r="G16" s="44">
        <f>G7/RES_summary!G$6</f>
        <v>7.834751695495795</v>
      </c>
      <c r="H16" s="44">
        <f>H7/RES_summary!H$6</f>
        <v>8.1209355191634547</v>
      </c>
      <c r="I16" s="44">
        <f>I7/RES_summary!I$6</f>
        <v>8.4738495987832465</v>
      </c>
      <c r="J16" s="44">
        <f>J7/RES_summary!J$6</f>
        <v>8.7339651812883545</v>
      </c>
      <c r="K16" s="44">
        <f>K7/RES_summary!K$6</f>
        <v>8.9511341438210632</v>
      </c>
      <c r="L16" s="44">
        <f>L7/RES_summary!L$6</f>
        <v>9.2616344824223269</v>
      </c>
      <c r="M16" s="44">
        <f>M7/RES_summary!M$6</f>
        <v>9.3735712981650909</v>
      </c>
      <c r="N16" s="44">
        <f>N7/RES_summary!N$6</f>
        <v>9.4467859666699248</v>
      </c>
      <c r="O16" s="44">
        <f>O7/RES_summary!O$6</f>
        <v>9.571633900277595</v>
      </c>
      <c r="P16" s="44">
        <f>P7/RES_summary!P$6</f>
        <v>9.7216680921045793</v>
      </c>
      <c r="Q16" s="44">
        <f>Q7/RES_summary!Q$6</f>
        <v>9.8369577481696027</v>
      </c>
      <c r="R16" s="44">
        <f>R7/RES_summary!R$6</f>
        <v>10.002834076867867</v>
      </c>
      <c r="S16" s="44">
        <f>S7/RES_summary!S$6</f>
        <v>9.947286229172958</v>
      </c>
      <c r="T16" s="44">
        <f>T7/RES_summary!T$6</f>
        <v>10.002513296509777</v>
      </c>
      <c r="U16" s="44">
        <f>U7/RES_summary!U$6</f>
        <v>10.08812589735903</v>
      </c>
      <c r="V16" s="44">
        <f>V7/RES_summary!V$6</f>
        <v>10.48982961246878</v>
      </c>
      <c r="W16" s="44">
        <f>W7/RES_summary!W$6</f>
        <v>10.885663301492549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481.31167285938358</v>
      </c>
      <c r="C17" s="52">
        <f t="shared" si="2"/>
        <v>500.17730785950516</v>
      </c>
      <c r="D17" s="52">
        <f t="shared" si="2"/>
        <v>518.48626146966114</v>
      </c>
      <c r="E17" s="52">
        <f t="shared" si="2"/>
        <v>537.48911008606558</v>
      </c>
      <c r="F17" s="52">
        <f t="shared" si="2"/>
        <v>553.71395236602973</v>
      </c>
      <c r="G17" s="52">
        <f t="shared" si="2"/>
        <v>568.29119473344281</v>
      </c>
      <c r="H17" s="52">
        <f t="shared" si="2"/>
        <v>574.17303542358422</v>
      </c>
      <c r="I17" s="52">
        <f t="shared" si="2"/>
        <v>577.81932560982875</v>
      </c>
      <c r="J17" s="52">
        <f t="shared" si="2"/>
        <v>570.87145528716269</v>
      </c>
      <c r="K17" s="52">
        <f t="shared" si="2"/>
        <v>555.66077497160575</v>
      </c>
      <c r="L17" s="52">
        <f t="shared" si="2"/>
        <v>544.06205697353835</v>
      </c>
      <c r="M17" s="52">
        <f t="shared" si="2"/>
        <v>519.35970781729077</v>
      </c>
      <c r="N17" s="52">
        <f t="shared" si="2"/>
        <v>496.04419541212695</v>
      </c>
      <c r="O17" s="52">
        <f t="shared" si="2"/>
        <v>482.52531218542401</v>
      </c>
      <c r="P17" s="52">
        <f t="shared" si="2"/>
        <v>468.36360271146629</v>
      </c>
      <c r="Q17" s="52">
        <f t="shared" si="2"/>
        <v>444.96901997426647</v>
      </c>
      <c r="R17" s="52">
        <f t="shared" ref="R17:V17" si="3">R13*R16</f>
        <v>419.76585420690014</v>
      </c>
      <c r="S17" s="52">
        <f t="shared" si="3"/>
        <v>386.8653587887448</v>
      </c>
      <c r="T17" s="52">
        <f t="shared" si="3"/>
        <v>355.70954308207035</v>
      </c>
      <c r="U17" s="52">
        <f t="shared" si="3"/>
        <v>327.60748440508445</v>
      </c>
      <c r="V17" s="52">
        <f t="shared" si="3"/>
        <v>313.11814775198832</v>
      </c>
      <c r="W17" s="52">
        <f t="shared" ref="W17" si="4">W13*W16</f>
        <v>297.93930224876101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232.22876756823115</v>
      </c>
      <c r="C18" s="52">
        <f>C3*11630*1000/RES_summary!C$6</f>
        <v>242.30641743897723</v>
      </c>
      <c r="D18" s="52">
        <f>D3*11630*1000/RES_summary!D$6</f>
        <v>251.93892299111599</v>
      </c>
      <c r="E18" s="52">
        <f>E3*11630*1000/RES_summary!E$6</f>
        <v>261.85129176556632</v>
      </c>
      <c r="F18" s="52">
        <f>F3*11630*1000/RES_summary!F$6</f>
        <v>270.51482522835585</v>
      </c>
      <c r="G18" s="52">
        <f>G3*11630*1000/RES_summary!G$6</f>
        <v>278.3533625555466</v>
      </c>
      <c r="H18" s="52">
        <f>H3*11630*1000/RES_summary!H$6</f>
        <v>282.54116538063653</v>
      </c>
      <c r="I18" s="52">
        <f>I3*11630*1000/RES_summary!I$6</f>
        <v>285.31693508991151</v>
      </c>
      <c r="J18" s="52">
        <f>J3*11630*1000/RES_summary!J$6</f>
        <v>281.91701239003447</v>
      </c>
      <c r="K18" s="52">
        <f>K3*11630*1000/RES_summary!K$6</f>
        <v>273.48781716423275</v>
      </c>
      <c r="L18" s="52">
        <f>L3*11630*1000/RES_summary!L$6</f>
        <v>268.07047473846404</v>
      </c>
      <c r="M18" s="52">
        <f>M3*11630*1000/RES_summary!M$6</f>
        <v>255.97658858303751</v>
      </c>
      <c r="N18" s="52">
        <f>N3*11630*1000/RES_summary!N$6</f>
        <v>244.57445883353262</v>
      </c>
      <c r="O18" s="52">
        <f>O3*11630*1000/RES_summary!O$6</f>
        <v>238.23200664272215</v>
      </c>
      <c r="P18" s="52">
        <f>P3*11630*1000/RES_summary!P$6</f>
        <v>231.5668876979943</v>
      </c>
      <c r="Q18" s="52">
        <f>Q3*11630*1000/RES_summary!Q$6</f>
        <v>221.15182282097626</v>
      </c>
      <c r="R18" s="52">
        <f>R3*11630*1000/RES_summary!R$6</f>
        <v>209.60686044790634</v>
      </c>
      <c r="S18" s="52">
        <f>S3*11630*1000/RES_summary!S$6</f>
        <v>195.35712585749974</v>
      </c>
      <c r="T18" s="52">
        <f>T3*11630*1000/RES_summary!T$6</f>
        <v>178.12478306794836</v>
      </c>
      <c r="U18" s="52">
        <f>U3*11630*1000/RES_summary!U$6</f>
        <v>163.4048973193984</v>
      </c>
      <c r="V18" s="52">
        <f>V3*11630*1000/RES_summary!V$6</f>
        <v>162.85166442001167</v>
      </c>
      <c r="W18" s="52">
        <f>W3*11630*1000/RES_summary!W$6</f>
        <v>161.11078617963045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100.9966896737119</v>
      </c>
      <c r="D19" s="36">
        <v>104.93224732050868</v>
      </c>
      <c r="E19" s="36">
        <v>110.31219840237317</v>
      </c>
      <c r="F19" s="36">
        <v>115.1004150501863</v>
      </c>
      <c r="G19" s="36">
        <v>120.33224705265653</v>
      </c>
      <c r="H19" s="36">
        <v>122.18581683468578</v>
      </c>
      <c r="I19" s="36">
        <v>128.55710300223822</v>
      </c>
      <c r="J19" s="36">
        <v>133.68426381133341</v>
      </c>
      <c r="K19" s="36">
        <v>138.00857353738843</v>
      </c>
      <c r="L19" s="36">
        <v>138.12981592215746</v>
      </c>
      <c r="M19" s="36">
        <v>141.07754359911127</v>
      </c>
      <c r="N19" s="36">
        <v>141.02654497353251</v>
      </c>
      <c r="O19" s="36">
        <v>142.36264089677414</v>
      </c>
      <c r="P19" s="36">
        <v>145.04767007169139</v>
      </c>
      <c r="Q19" s="36">
        <v>142.52474622125885</v>
      </c>
      <c r="R19" s="36">
        <v>146.86504231434009</v>
      </c>
      <c r="S19" s="36">
        <v>148.5557756451351</v>
      </c>
      <c r="T19" s="36">
        <v>146.58005955318299</v>
      </c>
      <c r="U19" s="36">
        <v>146.227327585561</v>
      </c>
      <c r="V19" s="36">
        <v>146.5925650159987</v>
      </c>
      <c r="W19" s="36">
        <v>154.34249426668393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4.6540694328087655</v>
      </c>
      <c r="C3" s="49">
        <f t="shared" ref="C3:W3" si="0">C5*C11/11630</f>
        <v>5.1758736227679787</v>
      </c>
      <c r="D3" s="49">
        <f t="shared" si="0"/>
        <v>5.6174981589921549</v>
      </c>
      <c r="E3" s="49">
        <f t="shared" si="0"/>
        <v>6.110826283279442</v>
      </c>
      <c r="F3" s="49">
        <f t="shared" si="0"/>
        <v>6.5780164083061354</v>
      </c>
      <c r="G3" s="49">
        <f t="shared" si="0"/>
        <v>7.2664028358996235</v>
      </c>
      <c r="H3" s="49">
        <f t="shared" si="0"/>
        <v>7.6336831174826232</v>
      </c>
      <c r="I3" s="49">
        <f t="shared" si="0"/>
        <v>8.2057551421079218</v>
      </c>
      <c r="J3" s="49">
        <f t="shared" si="0"/>
        <v>8.66793132943973</v>
      </c>
      <c r="K3" s="49">
        <f t="shared" si="0"/>
        <v>9.2814006118283423</v>
      </c>
      <c r="L3" s="49">
        <f t="shared" si="0"/>
        <v>9.4564500609493738</v>
      </c>
      <c r="M3" s="49">
        <f t="shared" si="0"/>
        <v>9.5220820624930163</v>
      </c>
      <c r="N3" s="49">
        <f t="shared" si="0"/>
        <v>9.7546053448022558</v>
      </c>
      <c r="O3" s="49">
        <f t="shared" si="0"/>
        <v>9.8588555941707945</v>
      </c>
      <c r="P3" s="49">
        <f t="shared" si="0"/>
        <v>10.143739194427321</v>
      </c>
      <c r="Q3" s="49">
        <f t="shared" si="0"/>
        <v>10.216761719528536</v>
      </c>
      <c r="R3" s="49">
        <f t="shared" si="0"/>
        <v>10.595849833333691</v>
      </c>
      <c r="S3" s="49">
        <f t="shared" si="0"/>
        <v>10.982072581662729</v>
      </c>
      <c r="T3" s="49">
        <f t="shared" si="0"/>
        <v>11.536125226990318</v>
      </c>
      <c r="U3" s="49">
        <f t="shared" si="0"/>
        <v>12.003224817573404</v>
      </c>
      <c r="V3" s="49">
        <f t="shared" si="0"/>
        <v>12.774889426369192</v>
      </c>
      <c r="W3" s="49">
        <f t="shared" si="0"/>
        <v>13.305095590574039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1698.5378311807299</v>
      </c>
      <c r="C5" s="49">
        <f t="shared" ref="C5:W5" si="1">C7*C13/1000000</f>
        <v>1875.3042499970727</v>
      </c>
      <c r="D5" s="49">
        <f t="shared" si="1"/>
        <v>2025.4204744071221</v>
      </c>
      <c r="E5" s="49">
        <f t="shared" si="1"/>
        <v>2196.1682529269374</v>
      </c>
      <c r="F5" s="49">
        <f t="shared" si="1"/>
        <v>2358.3811442119054</v>
      </c>
      <c r="G5" s="49">
        <f t="shared" si="1"/>
        <v>2601.9220379630888</v>
      </c>
      <c r="H5" s="49">
        <f t="shared" si="1"/>
        <v>2726.6648815816316</v>
      </c>
      <c r="I5" s="49">
        <f t="shared" si="1"/>
        <v>2929.4292393747864</v>
      </c>
      <c r="J5" s="49">
        <f t="shared" si="1"/>
        <v>3105.2439126875756</v>
      </c>
      <c r="K5" s="49">
        <f t="shared" si="1"/>
        <v>3350.3425618942629</v>
      </c>
      <c r="L5" s="49">
        <f t="shared" si="1"/>
        <v>3426.3452420170565</v>
      </c>
      <c r="M5" s="49">
        <f t="shared" si="1"/>
        <v>3456.0459910287318</v>
      </c>
      <c r="N5" s="49">
        <f t="shared" si="1"/>
        <v>3547.7992630616222</v>
      </c>
      <c r="O5" s="49">
        <f t="shared" si="1"/>
        <v>3591.0296671580654</v>
      </c>
      <c r="P5" s="49">
        <f t="shared" si="1"/>
        <v>3701.4412451207536</v>
      </c>
      <c r="Q5" s="49">
        <f t="shared" si="1"/>
        <v>3721.8945500655373</v>
      </c>
      <c r="R5" s="49">
        <f t="shared" si="1"/>
        <v>3805.1242651706038</v>
      </c>
      <c r="S5" s="49">
        <f t="shared" si="1"/>
        <v>3814.6444367358245</v>
      </c>
      <c r="T5" s="49">
        <f t="shared" si="1"/>
        <v>4025.4574825874633</v>
      </c>
      <c r="U5" s="49">
        <f t="shared" si="1"/>
        <v>4196.6966413067448</v>
      </c>
      <c r="V5" s="49">
        <f t="shared" si="1"/>
        <v>4280.2193772984883</v>
      </c>
      <c r="W5" s="49">
        <f t="shared" si="1"/>
        <v>4286.5455666083062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178975.8366593536</v>
      </c>
      <c r="C7" s="35">
        <v>200742.13413292836</v>
      </c>
      <c r="D7" s="35">
        <v>220020.32615447752</v>
      </c>
      <c r="E7" s="35">
        <v>242685.29034514201</v>
      </c>
      <c r="F7" s="35">
        <v>264892.39969398984</v>
      </c>
      <c r="G7" s="35">
        <v>297418.68640861299</v>
      </c>
      <c r="H7" s="35">
        <v>315954.92518053588</v>
      </c>
      <c r="I7" s="35">
        <v>344163.04457308713</v>
      </c>
      <c r="J7" s="35">
        <v>369933.16875386087</v>
      </c>
      <c r="K7" s="35">
        <v>404930.12370248622</v>
      </c>
      <c r="L7" s="35">
        <v>419148.01173228002</v>
      </c>
      <c r="M7" s="35">
        <v>427904.49265433213</v>
      </c>
      <c r="N7" s="35">
        <v>446180.88834079029</v>
      </c>
      <c r="O7" s="35">
        <v>460470.82351252274</v>
      </c>
      <c r="P7" s="35">
        <v>483587.30127791839</v>
      </c>
      <c r="Q7" s="35">
        <v>496018.54846217111</v>
      </c>
      <c r="R7" s="35">
        <v>516571.60264104884</v>
      </c>
      <c r="S7" s="35">
        <v>531778.55273826886</v>
      </c>
      <c r="T7" s="35">
        <v>573149.39351320267</v>
      </c>
      <c r="U7" s="35">
        <v>608781.5085299284</v>
      </c>
      <c r="V7" s="35">
        <v>632024.89166091837</v>
      </c>
      <c r="W7" s="35">
        <v>643351.77158070751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42822.59811894779</v>
      </c>
      <c r="D8" s="52">
        <v>40697.603690513788</v>
      </c>
      <c r="E8" s="52">
        <v>44453.748648650188</v>
      </c>
      <c r="F8" s="52">
        <v>44371.636343977327</v>
      </c>
      <c r="G8" s="52">
        <v>55073.035839849064</v>
      </c>
      <c r="H8" s="52">
        <v>41471.801359276229</v>
      </c>
      <c r="I8" s="52">
        <v>51539.200440055982</v>
      </c>
      <c r="J8" s="52">
        <v>49503.5443125905</v>
      </c>
      <c r="K8" s="52">
        <v>77819.553067573172</v>
      </c>
      <c r="L8" s="52">
        <v>54915.491720307618</v>
      </c>
      <c r="M8" s="52">
        <v>53210.2295707023</v>
      </c>
      <c r="N8" s="52">
        <v>62648.032030435512</v>
      </c>
      <c r="O8" s="52">
        <v>69362.971011581481</v>
      </c>
      <c r="P8" s="52">
        <v>64588.279124671884</v>
      </c>
      <c r="Q8" s="52">
        <v>63970.447624308697</v>
      </c>
      <c r="R8" s="52">
        <v>70056.598491468234</v>
      </c>
      <c r="S8" s="52">
        <v>93026.50316479319</v>
      </c>
      <c r="T8" s="52">
        <v>96286.332495241426</v>
      </c>
      <c r="U8" s="52">
        <v>88842.34458742803</v>
      </c>
      <c r="V8" s="52">
        <v>85891.415161425481</v>
      </c>
      <c r="W8" s="52">
        <v>80689.850931370631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21056.300645373034</v>
      </c>
      <c r="D9" s="36">
        <v>21419.411668964633</v>
      </c>
      <c r="E9" s="36">
        <v>21788.784457985661</v>
      </c>
      <c r="F9" s="36">
        <v>22164.526995129476</v>
      </c>
      <c r="G9" s="36">
        <v>22546.749125225935</v>
      </c>
      <c r="H9" s="36">
        <v>22935.562587353343</v>
      </c>
      <c r="I9" s="36">
        <v>23331.081047504733</v>
      </c>
      <c r="J9" s="36">
        <v>23733.420131816762</v>
      </c>
      <c r="K9" s="36">
        <v>42822.598118947819</v>
      </c>
      <c r="L9" s="36">
        <v>40697.603690513817</v>
      </c>
      <c r="M9" s="36">
        <v>44453.748648650188</v>
      </c>
      <c r="N9" s="36">
        <v>44371.636343977356</v>
      </c>
      <c r="O9" s="36">
        <v>55073.035839849035</v>
      </c>
      <c r="P9" s="36">
        <v>41471.801359276171</v>
      </c>
      <c r="Q9" s="36">
        <v>51539.200440055924</v>
      </c>
      <c r="R9" s="36">
        <v>49503.5443125905</v>
      </c>
      <c r="S9" s="36">
        <v>77819.553067573113</v>
      </c>
      <c r="T9" s="36">
        <v>54915.491720307618</v>
      </c>
      <c r="U9" s="36">
        <v>53210.2295707023</v>
      </c>
      <c r="V9" s="36">
        <v>62648.032030435512</v>
      </c>
      <c r="W9" s="36">
        <v>69362.971011581481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31.866718838955716</v>
      </c>
      <c r="C11" s="54">
        <v>32.099010191485227</v>
      </c>
      <c r="D11" s="54">
        <v>32.255773265154978</v>
      </c>
      <c r="E11" s="54">
        <v>32.36041208583314</v>
      </c>
      <c r="F11" s="54">
        <v>32.43849325048982</v>
      </c>
      <c r="G11" s="54">
        <v>32.479168763899551</v>
      </c>
      <c r="H11" s="54">
        <v>32.559826202340368</v>
      </c>
      <c r="I11" s="54">
        <v>32.577312679203992</v>
      </c>
      <c r="J11" s="54">
        <v>32.463807738096527</v>
      </c>
      <c r="K11" s="54">
        <v>32.218403677065638</v>
      </c>
      <c r="L11" s="54">
        <v>32.097907957488232</v>
      </c>
      <c r="M11" s="54">
        <v>32.042922656197121</v>
      </c>
      <c r="N11" s="54">
        <v>31.976459700301753</v>
      </c>
      <c r="O11" s="54">
        <v>31.929140438137026</v>
      </c>
      <c r="P11" s="54">
        <v>31.871824788979218</v>
      </c>
      <c r="Q11" s="54">
        <v>31.924853646384097</v>
      </c>
      <c r="R11" s="54">
        <v>32.38520609947696</v>
      </c>
      <c r="S11" s="54">
        <v>33.481889660476014</v>
      </c>
      <c r="T11" s="54">
        <v>33.329164938455499</v>
      </c>
      <c r="U11" s="54">
        <v>33.263663438134898</v>
      </c>
      <c r="V11" s="54">
        <v>34.711296532292856</v>
      </c>
      <c r="W11" s="54">
        <v>36.098592517893479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9490.3192681455257</v>
      </c>
      <c r="C13" s="35">
        <v>9341.8566963887861</v>
      </c>
      <c r="D13" s="35">
        <v>9205.6061810628489</v>
      </c>
      <c r="E13" s="35">
        <v>9049.4493910347537</v>
      </c>
      <c r="F13" s="35">
        <v>8903.1665194485195</v>
      </c>
      <c r="G13" s="35">
        <v>8748.3475546939935</v>
      </c>
      <c r="H13" s="35">
        <v>8629.9173213508911</v>
      </c>
      <c r="I13" s="35">
        <v>8511.7483866071707</v>
      </c>
      <c r="J13" s="35">
        <v>8394.0672936891588</v>
      </c>
      <c r="K13" s="35">
        <v>8273.8782959892997</v>
      </c>
      <c r="L13" s="35">
        <v>8174.5472866648024</v>
      </c>
      <c r="M13" s="35">
        <v>8076.6761049657389</v>
      </c>
      <c r="N13" s="35">
        <v>7951.4819118649348</v>
      </c>
      <c r="O13" s="35">
        <v>7798.6041325382812</v>
      </c>
      <c r="P13" s="35">
        <v>7654.1324293243379</v>
      </c>
      <c r="Q13" s="35">
        <v>7503.5390543452386</v>
      </c>
      <c r="R13" s="35">
        <v>7366.1119692146112</v>
      </c>
      <c r="S13" s="35">
        <v>7173.3702254316358</v>
      </c>
      <c r="T13" s="35">
        <v>7023.4000561578468</v>
      </c>
      <c r="U13" s="35">
        <v>6893.6007130716434</v>
      </c>
      <c r="V13" s="35">
        <v>6772.2322866910563</v>
      </c>
      <c r="W13" s="35">
        <v>6662.8332367474732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8794.362114622787</v>
      </c>
      <c r="D14" s="36">
        <v>8683.3928201708422</v>
      </c>
      <c r="E14" s="36">
        <v>8492.6538473683904</v>
      </c>
      <c r="F14" s="36">
        <v>8396.3847086461119</v>
      </c>
      <c r="G14" s="36">
        <v>8307.454536169118</v>
      </c>
      <c r="H14" s="36">
        <v>8256.4210847926133</v>
      </c>
      <c r="I14" s="36">
        <v>8230.3132796619939</v>
      </c>
      <c r="J14" s="36">
        <v>8101.4887571749314</v>
      </c>
      <c r="K14" s="36">
        <v>7988.9444136724887</v>
      </c>
      <c r="L14" s="36">
        <v>7819.2136017671291</v>
      </c>
      <c r="M14" s="36">
        <v>7653.2473508966777</v>
      </c>
      <c r="N14" s="36">
        <v>7411.4794332804468</v>
      </c>
      <c r="O14" s="36">
        <v>7219.2286201407442</v>
      </c>
      <c r="P14" s="36">
        <v>7010.8731687321942</v>
      </c>
      <c r="Q14" s="36">
        <v>6950.6637402483357</v>
      </c>
      <c r="R14" s="36">
        <v>6912.7267555361977</v>
      </c>
      <c r="S14" s="36">
        <v>6785.3378751722157</v>
      </c>
      <c r="T14" s="36">
        <v>6649.0122644399016</v>
      </c>
      <c r="U14" s="36">
        <v>6511.1992474782337</v>
      </c>
      <c r="V14" s="36">
        <v>6378.2548685593056</v>
      </c>
      <c r="W14" s="36">
        <v>6284.226937609571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0.20479729386126327</v>
      </c>
      <c r="C16" s="44">
        <f>C7/RES_summary!C$6</f>
        <v>0.22956335411540985</v>
      </c>
      <c r="D16" s="44">
        <f>D7/RES_summary!D$6</f>
        <v>0.2518954251481495</v>
      </c>
      <c r="E16" s="44">
        <f>E7/RES_summary!E$6</f>
        <v>0.27685438122106459</v>
      </c>
      <c r="F16" s="44">
        <f>F7/RES_summary!F$6</f>
        <v>0.30125989124534547</v>
      </c>
      <c r="G16" s="44">
        <f>G7/RES_summary!G$6</f>
        <v>0.3377769522129167</v>
      </c>
      <c r="H16" s="44">
        <f>H7/RES_summary!H$6</f>
        <v>0.36518390693941</v>
      </c>
      <c r="I16" s="44">
        <f>I7/RES_summary!I$6</f>
        <v>0.40074783777062367</v>
      </c>
      <c r="J16" s="44">
        <f>J7/RES_summary!J$6</f>
        <v>0.42920709822596481</v>
      </c>
      <c r="K16" s="44">
        <f>K7/RES_summary!K$6</f>
        <v>0.46337464033918724</v>
      </c>
      <c r="L16" s="44">
        <f>L7/RES_summary!L$6</f>
        <v>0.48684700948293969</v>
      </c>
      <c r="M16" s="44">
        <f>M7/RES_summary!M$6</f>
        <v>0.49811360532487298</v>
      </c>
      <c r="N16" s="44">
        <f>N7/RES_summary!N$6</f>
        <v>0.52281022926455456</v>
      </c>
      <c r="O16" s="44">
        <f>O7/RES_summary!O$6</f>
        <v>0.54287488860341182</v>
      </c>
      <c r="P16" s="44">
        <f>P7/RES_summary!P$6</f>
        <v>0.56924769431904887</v>
      </c>
      <c r="Q16" s="44">
        <f>Q7/RES_summary!Q$6</f>
        <v>0.59739102653734655</v>
      </c>
      <c r="R16" s="44">
        <f>R7/RES_summary!R$6</f>
        <v>0.62441191046104449</v>
      </c>
      <c r="S16" s="44">
        <f>S7/RES_summary!S$6</f>
        <v>0.63073373818900347</v>
      </c>
      <c r="T16" s="44">
        <f>T7/RES_summary!T$6</f>
        <v>0.67348126496072702</v>
      </c>
      <c r="U16" s="44">
        <f>U7/RES_summary!U$6</f>
        <v>0.71089105629139993</v>
      </c>
      <c r="V16" s="44">
        <f>V7/RES_summary!V$6</f>
        <v>0.755046957604252</v>
      </c>
      <c r="W16" s="44">
        <f>W7/RES_summary!W$6</f>
        <v>0.76866857862203675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1943.5917039956082</v>
      </c>
      <c r="C17" s="52">
        <f t="shared" si="2"/>
        <v>2144.5479568885116</v>
      </c>
      <c r="D17" s="52">
        <f t="shared" si="2"/>
        <v>2318.8500827252592</v>
      </c>
      <c r="E17" s="52">
        <f t="shared" si="2"/>
        <v>2505.3797115462667</v>
      </c>
      <c r="F17" s="52">
        <f t="shared" si="2"/>
        <v>2682.1669773882618</v>
      </c>
      <c r="G17" s="52">
        <f t="shared" si="2"/>
        <v>2954.9901739238599</v>
      </c>
      <c r="H17" s="52">
        <f t="shared" si="2"/>
        <v>3151.5069239750064</v>
      </c>
      <c r="I17" s="52">
        <f t="shared" si="2"/>
        <v>3411.0647615804182</v>
      </c>
      <c r="J17" s="52">
        <f t="shared" si="2"/>
        <v>3602.7932654378014</v>
      </c>
      <c r="K17" s="52">
        <f t="shared" si="2"/>
        <v>3833.9053796142489</v>
      </c>
      <c r="L17" s="52">
        <f t="shared" si="2"/>
        <v>3979.7539003896381</v>
      </c>
      <c r="M17" s="52">
        <f t="shared" si="2"/>
        <v>4023.1022536857363</v>
      </c>
      <c r="N17" s="52">
        <f t="shared" si="2"/>
        <v>4157.1160813350652</v>
      </c>
      <c r="O17" s="52">
        <f t="shared" si="2"/>
        <v>4233.6663497138261</v>
      </c>
      <c r="P17" s="52">
        <f t="shared" si="2"/>
        <v>4357.09723740554</v>
      </c>
      <c r="Q17" s="52">
        <f t="shared" si="2"/>
        <v>4482.5468983383726</v>
      </c>
      <c r="R17" s="52">
        <f t="shared" ref="R17:V17" si="3">R13*R16</f>
        <v>4599.488047367262</v>
      </c>
      <c r="S17" s="52">
        <f t="shared" si="3"/>
        <v>4524.4866177001904</v>
      </c>
      <c r="T17" s="52">
        <f t="shared" si="3"/>
        <v>4730.1283541464281</v>
      </c>
      <c r="U17" s="52">
        <f t="shared" si="3"/>
        <v>4900.5990925666483</v>
      </c>
      <c r="V17" s="52">
        <f t="shared" si="3"/>
        <v>5113.3533842553688</v>
      </c>
      <c r="W17" s="52">
        <f t="shared" ref="W17" si="4">W13*W16</f>
        <v>5121.5105536863448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61.935890368954887</v>
      </c>
      <c r="C18" s="36">
        <f>C3*11630*1000/RES_summary!C$6</f>
        <v>68.83786672429315</v>
      </c>
      <c r="D18" s="36">
        <f>D3*11630*1000/RES_summary!D$6</f>
        <v>74.796302504271821</v>
      </c>
      <c r="E18" s="36">
        <f>E3*11630*1000/RES_summary!E$6</f>
        <v>81.075119897122917</v>
      </c>
      <c r="F18" s="36">
        <f>F3*11630*1000/RES_summary!F$6</f>
        <v>87.005455392695822</v>
      </c>
      <c r="G18" s="36">
        <f>G3*11630*1000/RES_summary!G$6</f>
        <v>95.975624554537916</v>
      </c>
      <c r="H18" s="36">
        <f>H3*11630*1000/RES_summary!H$6</f>
        <v>102.61251772009851</v>
      </c>
      <c r="I18" s="36">
        <f>I3*11630*1000/RES_summary!I$6</f>
        <v>111.12332330701969</v>
      </c>
      <c r="J18" s="36">
        <f>J3*11630*1000/RES_summary!J$6</f>
        <v>116.96038788928176</v>
      </c>
      <c r="K18" s="36">
        <f>K3*11630*1000/RES_summary!K$6</f>
        <v>123.52231118008545</v>
      </c>
      <c r="L18" s="36">
        <f>L3*11630*1000/RES_summary!L$6</f>
        <v>127.74177438816137</v>
      </c>
      <c r="M18" s="36">
        <f>M3*11630*1000/RES_summary!M$6</f>
        <v>128.91195435282438</v>
      </c>
      <c r="N18" s="36">
        <f>N3*11630*1000/RES_summary!N$6</f>
        <v>132.92985484428709</v>
      </c>
      <c r="O18" s="36">
        <f>O3*11630*1000/RES_summary!O$6</f>
        <v>135.17732744822771</v>
      </c>
      <c r="P18" s="36">
        <f>P3*11630*1000/RES_summary!P$6</f>
        <v>138.86863973913472</v>
      </c>
      <c r="Q18" s="36">
        <f>Q3*11630*1000/RES_summary!Q$6</f>
        <v>143.10465369250554</v>
      </c>
      <c r="R18" s="36">
        <f>R3*11630*1000/RES_summary!R$6</f>
        <v>148.95536836606962</v>
      </c>
      <c r="S18" s="36">
        <f>S3*11630*1000/RES_summary!S$6</f>
        <v>151.48836170413804</v>
      </c>
      <c r="T18" s="36">
        <f>T3*11630*1000/RES_summary!T$6</f>
        <v>157.65122809541131</v>
      </c>
      <c r="U18" s="36">
        <f>U3*11630*1000/RES_summary!U$6</f>
        <v>163.01187886036627</v>
      </c>
      <c r="V18" s="36">
        <f>V3*11630*1000/RES_summary!V$6</f>
        <v>177.49112559529129</v>
      </c>
      <c r="W18" s="36">
        <f>W3*11630*1000/RES_summary!W$6</f>
        <v>184.87932255361437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16759</v>
      </c>
      <c r="C3" s="120">
        <v>16226</v>
      </c>
      <c r="D3" s="120">
        <v>15824</v>
      </c>
      <c r="E3" s="120">
        <v>14956</v>
      </c>
      <c r="F3" s="120">
        <v>14547</v>
      </c>
      <c r="G3" s="120">
        <v>14381</v>
      </c>
      <c r="H3" s="120">
        <v>14008</v>
      </c>
      <c r="I3" s="120">
        <v>13778</v>
      </c>
      <c r="J3" s="120">
        <v>14095</v>
      </c>
      <c r="K3" s="120">
        <v>13957</v>
      </c>
      <c r="L3" s="120">
        <v>13715</v>
      </c>
      <c r="M3" s="120">
        <v>13463</v>
      </c>
      <c r="N3" s="120">
        <v>12641</v>
      </c>
      <c r="O3" s="120">
        <v>10981</v>
      </c>
      <c r="P3" s="120">
        <v>10244</v>
      </c>
      <c r="Q3" s="120">
        <v>10099</v>
      </c>
      <c r="R3" s="120">
        <v>9243</v>
      </c>
      <c r="S3" s="120">
        <v>7633</v>
      </c>
      <c r="T3" s="120">
        <v>5496</v>
      </c>
      <c r="U3" s="120">
        <v>3631</v>
      </c>
      <c r="V3" s="120">
        <v>1717</v>
      </c>
      <c r="W3" s="120">
        <v>994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16759</v>
      </c>
      <c r="C5" s="52">
        <v>16226</v>
      </c>
      <c r="D5" s="52">
        <v>15824</v>
      </c>
      <c r="E5" s="52">
        <v>14956</v>
      </c>
      <c r="F5" s="52">
        <v>14547</v>
      </c>
      <c r="G5" s="52">
        <v>14381</v>
      </c>
      <c r="H5" s="52">
        <v>14008</v>
      </c>
      <c r="I5" s="52">
        <v>13778</v>
      </c>
      <c r="J5" s="52">
        <v>14095</v>
      </c>
      <c r="K5" s="52">
        <v>13957</v>
      </c>
      <c r="L5" s="52">
        <v>13715</v>
      </c>
      <c r="M5" s="52">
        <v>13463</v>
      </c>
      <c r="N5" s="52">
        <v>12641</v>
      </c>
      <c r="O5" s="52">
        <v>10981</v>
      </c>
      <c r="P5" s="52">
        <v>10244</v>
      </c>
      <c r="Q5" s="52">
        <v>10099</v>
      </c>
      <c r="R5" s="52">
        <v>9243</v>
      </c>
      <c r="S5" s="52">
        <v>7633</v>
      </c>
      <c r="T5" s="52">
        <v>5496</v>
      </c>
      <c r="U5" s="52">
        <v>3631</v>
      </c>
      <c r="V5" s="52">
        <v>1717</v>
      </c>
      <c r="W5" s="52">
        <v>994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</v>
      </c>
      <c r="C8" s="52">
        <v>2</v>
      </c>
      <c r="D8" s="52">
        <v>1</v>
      </c>
      <c r="E8" s="52">
        <v>1</v>
      </c>
      <c r="F8" s="52">
        <v>2</v>
      </c>
      <c r="G8" s="52">
        <v>3</v>
      </c>
      <c r="H8" s="52">
        <v>12</v>
      </c>
      <c r="I8" s="52">
        <v>24</v>
      </c>
      <c r="J8" s="52">
        <v>40</v>
      </c>
      <c r="K8" s="52">
        <v>52</v>
      </c>
      <c r="L8" s="52">
        <v>66</v>
      </c>
      <c r="M8" s="52">
        <v>79</v>
      </c>
      <c r="N8" s="52">
        <v>83</v>
      </c>
      <c r="O8" s="52">
        <v>84</v>
      </c>
      <c r="P8" s="52">
        <v>76</v>
      </c>
      <c r="Q8" s="52">
        <v>66</v>
      </c>
      <c r="R8" s="52">
        <v>57</v>
      </c>
      <c r="S8" s="52">
        <v>48</v>
      </c>
      <c r="T8" s="52">
        <v>35</v>
      </c>
      <c r="U8" s="52">
        <v>23</v>
      </c>
      <c r="V8" s="52">
        <v>15</v>
      </c>
      <c r="W8" s="52">
        <v>10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10281</v>
      </c>
      <c r="C10" s="52">
        <v>10410</v>
      </c>
      <c r="D10" s="52">
        <v>10562</v>
      </c>
      <c r="E10" s="52">
        <v>10490</v>
      </c>
      <c r="F10" s="52">
        <v>10637</v>
      </c>
      <c r="G10" s="52">
        <v>10693</v>
      </c>
      <c r="H10" s="52">
        <v>10687</v>
      </c>
      <c r="I10" s="52">
        <v>10542</v>
      </c>
      <c r="J10" s="52">
        <v>10523</v>
      </c>
      <c r="K10" s="52">
        <v>10753</v>
      </c>
      <c r="L10" s="52">
        <v>10383</v>
      </c>
      <c r="M10" s="52">
        <v>9520</v>
      </c>
      <c r="N10" s="52">
        <v>7693</v>
      </c>
      <c r="O10" s="52">
        <v>6647</v>
      </c>
      <c r="P10" s="52">
        <v>6302</v>
      </c>
      <c r="Q10" s="52">
        <v>6160</v>
      </c>
      <c r="R10" s="52">
        <v>5636</v>
      </c>
      <c r="S10" s="52">
        <v>4528</v>
      </c>
      <c r="T10" s="52">
        <v>3266</v>
      </c>
      <c r="U10" s="52">
        <v>2164</v>
      </c>
      <c r="V10" s="52">
        <v>1092</v>
      </c>
      <c r="W10" s="52">
        <v>690</v>
      </c>
      <c r="DA10" s="63" t="s">
        <v>1060</v>
      </c>
    </row>
    <row r="11" spans="1:105" ht="12" customHeight="1" x14ac:dyDescent="0.25">
      <c r="A11" s="97" t="s">
        <v>124</v>
      </c>
      <c r="B11" s="52">
        <v>786</v>
      </c>
      <c r="C11" s="52">
        <v>686</v>
      </c>
      <c r="D11" s="52">
        <v>575</v>
      </c>
      <c r="E11" s="52">
        <v>460</v>
      </c>
      <c r="F11" s="52">
        <v>355</v>
      </c>
      <c r="G11" s="52">
        <v>257</v>
      </c>
      <c r="H11" s="52">
        <v>154</v>
      </c>
      <c r="I11" s="52">
        <v>104</v>
      </c>
      <c r="J11" s="52">
        <v>96</v>
      </c>
      <c r="K11" s="52">
        <v>81</v>
      </c>
      <c r="L11" s="52">
        <v>104</v>
      </c>
      <c r="M11" s="52">
        <v>89</v>
      </c>
      <c r="N11" s="52">
        <v>125</v>
      </c>
      <c r="O11" s="52">
        <v>107</v>
      </c>
      <c r="P11" s="52">
        <v>100</v>
      </c>
      <c r="Q11" s="52">
        <v>93</v>
      </c>
      <c r="R11" s="52">
        <v>84</v>
      </c>
      <c r="S11" s="52">
        <v>70</v>
      </c>
      <c r="T11" s="52">
        <v>43</v>
      </c>
      <c r="U11" s="52">
        <v>32</v>
      </c>
      <c r="V11" s="52">
        <v>10</v>
      </c>
      <c r="W11" s="52">
        <v>7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5692</v>
      </c>
      <c r="C15" s="52">
        <v>5130</v>
      </c>
      <c r="D15" s="52">
        <v>4687</v>
      </c>
      <c r="E15" s="52">
        <v>4006</v>
      </c>
      <c r="F15" s="52">
        <v>3555</v>
      </c>
      <c r="G15" s="52">
        <v>3431</v>
      </c>
      <c r="H15" s="52">
        <v>3167</v>
      </c>
      <c r="I15" s="52">
        <v>3132</v>
      </c>
      <c r="J15" s="52">
        <v>3476</v>
      </c>
      <c r="K15" s="52">
        <v>3123</v>
      </c>
      <c r="L15" s="52">
        <v>3228</v>
      </c>
      <c r="M15" s="52">
        <v>3854</v>
      </c>
      <c r="N15" s="52">
        <v>4823</v>
      </c>
      <c r="O15" s="52">
        <v>4227</v>
      </c>
      <c r="P15" s="52">
        <v>3842</v>
      </c>
      <c r="Q15" s="52">
        <v>3846</v>
      </c>
      <c r="R15" s="52">
        <v>3523</v>
      </c>
      <c r="S15" s="52">
        <v>3035</v>
      </c>
      <c r="T15" s="52">
        <v>2187</v>
      </c>
      <c r="U15" s="52">
        <v>1435</v>
      </c>
      <c r="V15" s="52">
        <v>615</v>
      </c>
      <c r="W15" s="52">
        <v>297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60</v>
      </c>
      <c r="C20" s="52">
        <v>59</v>
      </c>
      <c r="D20" s="52">
        <v>55</v>
      </c>
      <c r="E20" s="52">
        <v>52</v>
      </c>
      <c r="F20" s="52">
        <v>48</v>
      </c>
      <c r="G20" s="52">
        <v>45</v>
      </c>
      <c r="H20" s="52">
        <v>42</v>
      </c>
      <c r="I20" s="52">
        <v>40</v>
      </c>
      <c r="J20" s="52">
        <v>40</v>
      </c>
      <c r="K20" s="52">
        <v>40</v>
      </c>
      <c r="L20" s="52">
        <v>41</v>
      </c>
      <c r="M20" s="52">
        <v>40</v>
      </c>
      <c r="N20" s="52">
        <v>38</v>
      </c>
      <c r="O20" s="52">
        <v>39</v>
      </c>
      <c r="P20" s="52">
        <v>36</v>
      </c>
      <c r="Q20" s="52">
        <v>35</v>
      </c>
      <c r="R20" s="52">
        <v>33</v>
      </c>
      <c r="S20" s="52">
        <v>30</v>
      </c>
      <c r="T20" s="52">
        <v>25</v>
      </c>
      <c r="U20" s="52">
        <v>17</v>
      </c>
      <c r="V20" s="52">
        <v>11</v>
      </c>
      <c r="W20" s="52">
        <v>8</v>
      </c>
      <c r="DA20" s="63" t="s">
        <v>1065</v>
      </c>
    </row>
    <row r="21" spans="1:105" ht="12" customHeight="1" x14ac:dyDescent="0.25">
      <c r="A21" s="97" t="s">
        <v>50</v>
      </c>
      <c r="B21" s="52">
        <v>13496</v>
      </c>
      <c r="C21" s="52">
        <v>12707</v>
      </c>
      <c r="D21" s="52">
        <v>11867</v>
      </c>
      <c r="E21" s="52">
        <v>10877</v>
      </c>
      <c r="F21" s="52">
        <v>10341</v>
      </c>
      <c r="G21" s="52">
        <v>9873</v>
      </c>
      <c r="H21" s="52">
        <v>9010</v>
      </c>
      <c r="I21" s="52">
        <v>8178</v>
      </c>
      <c r="J21" s="52">
        <v>7605</v>
      </c>
      <c r="K21" s="52">
        <v>7343</v>
      </c>
      <c r="L21" s="52">
        <v>7761</v>
      </c>
      <c r="M21" s="52">
        <v>7537</v>
      </c>
      <c r="N21" s="52">
        <v>7097</v>
      </c>
      <c r="O21" s="52">
        <v>6228</v>
      </c>
      <c r="P21" s="52">
        <v>5862</v>
      </c>
      <c r="Q21" s="52">
        <v>5645</v>
      </c>
      <c r="R21" s="52">
        <v>5101</v>
      </c>
      <c r="S21" s="52">
        <v>3983</v>
      </c>
      <c r="T21" s="52">
        <v>2674</v>
      </c>
      <c r="U21" s="52">
        <v>1685</v>
      </c>
      <c r="V21" s="52">
        <v>775</v>
      </c>
      <c r="W21" s="52">
        <v>433</v>
      </c>
      <c r="DA21" s="63" t="s">
        <v>1066</v>
      </c>
    </row>
    <row r="22" spans="1:105" ht="12" customHeight="1" x14ac:dyDescent="0.25">
      <c r="A22" s="109" t="s">
        <v>120</v>
      </c>
      <c r="B22" s="36">
        <v>3203</v>
      </c>
      <c r="C22" s="36">
        <v>3460</v>
      </c>
      <c r="D22" s="36">
        <v>3902</v>
      </c>
      <c r="E22" s="36">
        <v>4027</v>
      </c>
      <c r="F22" s="36">
        <v>4158</v>
      </c>
      <c r="G22" s="36">
        <v>4463</v>
      </c>
      <c r="H22" s="36">
        <v>4956</v>
      </c>
      <c r="I22" s="36">
        <v>5560</v>
      </c>
      <c r="J22" s="36">
        <v>6450</v>
      </c>
      <c r="K22" s="36">
        <v>6574</v>
      </c>
      <c r="L22" s="36">
        <v>5913</v>
      </c>
      <c r="M22" s="36">
        <v>5886</v>
      </c>
      <c r="N22" s="36">
        <v>5506</v>
      </c>
      <c r="O22" s="36">
        <v>4714</v>
      </c>
      <c r="P22" s="36">
        <v>4346</v>
      </c>
      <c r="Q22" s="36">
        <v>4419</v>
      </c>
      <c r="R22" s="36">
        <v>4109</v>
      </c>
      <c r="S22" s="36">
        <v>3620</v>
      </c>
      <c r="T22" s="36">
        <v>2797</v>
      </c>
      <c r="U22" s="36">
        <v>1929</v>
      </c>
      <c r="V22" s="36">
        <v>931</v>
      </c>
      <c r="W22" s="36">
        <v>553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2003</v>
      </c>
      <c r="C24" s="120">
        <v>1982</v>
      </c>
      <c r="D24" s="120">
        <v>1995</v>
      </c>
      <c r="E24" s="120">
        <v>1981</v>
      </c>
      <c r="F24" s="120">
        <v>1980</v>
      </c>
      <c r="G24" s="120">
        <v>1995</v>
      </c>
      <c r="H24" s="120">
        <v>1944</v>
      </c>
      <c r="I24" s="120">
        <v>1870</v>
      </c>
      <c r="J24" s="120">
        <v>1738</v>
      </c>
      <c r="K24" s="120">
        <v>1563</v>
      </c>
      <c r="L24" s="120">
        <v>1452</v>
      </c>
      <c r="M24" s="120">
        <v>1429</v>
      </c>
      <c r="N24" s="120">
        <v>1459</v>
      </c>
      <c r="O24" s="120">
        <v>1485</v>
      </c>
      <c r="P24" s="120">
        <v>1488</v>
      </c>
      <c r="Q24" s="120">
        <v>1486</v>
      </c>
      <c r="R24" s="120">
        <v>1456</v>
      </c>
      <c r="S24" s="120">
        <v>1356</v>
      </c>
      <c r="T24" s="120">
        <v>1256</v>
      </c>
      <c r="U24" s="120">
        <v>1213</v>
      </c>
      <c r="V24" s="120">
        <v>1240</v>
      </c>
      <c r="W24" s="120">
        <v>1262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2003</v>
      </c>
      <c r="C26" s="52">
        <v>1982</v>
      </c>
      <c r="D26" s="52">
        <v>1995</v>
      </c>
      <c r="E26" s="52">
        <v>1981</v>
      </c>
      <c r="F26" s="52">
        <v>1980</v>
      </c>
      <c r="G26" s="52">
        <v>1995</v>
      </c>
      <c r="H26" s="52">
        <v>1944</v>
      </c>
      <c r="I26" s="52">
        <v>1870</v>
      </c>
      <c r="J26" s="52">
        <v>1738</v>
      </c>
      <c r="K26" s="52">
        <v>1563</v>
      </c>
      <c r="L26" s="52">
        <v>1452</v>
      </c>
      <c r="M26" s="52">
        <v>1429</v>
      </c>
      <c r="N26" s="52">
        <v>1459</v>
      </c>
      <c r="O26" s="52">
        <v>1485</v>
      </c>
      <c r="P26" s="52">
        <v>1488</v>
      </c>
      <c r="Q26" s="52">
        <v>1486</v>
      </c>
      <c r="R26" s="52">
        <v>1456</v>
      </c>
      <c r="S26" s="52">
        <v>1356</v>
      </c>
      <c r="T26" s="52">
        <v>1256</v>
      </c>
      <c r="U26" s="52">
        <v>1213</v>
      </c>
      <c r="V26" s="52">
        <v>1240</v>
      </c>
      <c r="W26" s="52">
        <v>1262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1</v>
      </c>
      <c r="K29" s="52">
        <v>1</v>
      </c>
      <c r="L29" s="52">
        <v>1</v>
      </c>
      <c r="M29" s="52">
        <v>2</v>
      </c>
      <c r="N29" s="52">
        <v>4</v>
      </c>
      <c r="O29" s="52">
        <v>7</v>
      </c>
      <c r="P29" s="52">
        <v>9</v>
      </c>
      <c r="Q29" s="52">
        <v>12</v>
      </c>
      <c r="R29" s="52">
        <v>16</v>
      </c>
      <c r="S29" s="52">
        <v>19</v>
      </c>
      <c r="T29" s="52">
        <v>19</v>
      </c>
      <c r="U29" s="52">
        <v>18</v>
      </c>
      <c r="V29" s="52">
        <v>19</v>
      </c>
      <c r="W29" s="52">
        <v>20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243</v>
      </c>
      <c r="C31" s="52">
        <v>224</v>
      </c>
      <c r="D31" s="52">
        <v>194</v>
      </c>
      <c r="E31" s="52">
        <v>166</v>
      </c>
      <c r="F31" s="52">
        <v>140</v>
      </c>
      <c r="G31" s="52">
        <v>113</v>
      </c>
      <c r="H31" s="52">
        <v>82</v>
      </c>
      <c r="I31" s="52">
        <v>62</v>
      </c>
      <c r="J31" s="52">
        <v>54</v>
      </c>
      <c r="K31" s="52">
        <v>40</v>
      </c>
      <c r="L31" s="52">
        <v>43</v>
      </c>
      <c r="M31" s="52">
        <v>31</v>
      </c>
      <c r="N31" s="52">
        <v>32</v>
      </c>
      <c r="O31" s="52">
        <v>35</v>
      </c>
      <c r="P31" s="52">
        <v>34</v>
      </c>
      <c r="Q31" s="52">
        <v>33</v>
      </c>
      <c r="R31" s="52">
        <v>31</v>
      </c>
      <c r="S31" s="52">
        <v>24</v>
      </c>
      <c r="T31" s="52">
        <v>36</v>
      </c>
      <c r="U31" s="52">
        <v>35</v>
      </c>
      <c r="V31" s="52">
        <v>31</v>
      </c>
      <c r="W31" s="52">
        <v>29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1760</v>
      </c>
      <c r="C35" s="52">
        <v>1758</v>
      </c>
      <c r="D35" s="52">
        <v>1801</v>
      </c>
      <c r="E35" s="52">
        <v>1815</v>
      </c>
      <c r="F35" s="52">
        <v>1840</v>
      </c>
      <c r="G35" s="52">
        <v>1882</v>
      </c>
      <c r="H35" s="52">
        <v>1862</v>
      </c>
      <c r="I35" s="52">
        <v>1808</v>
      </c>
      <c r="J35" s="52">
        <v>1684</v>
      </c>
      <c r="K35" s="52">
        <v>1523</v>
      </c>
      <c r="L35" s="52">
        <v>1409</v>
      </c>
      <c r="M35" s="52">
        <v>1398</v>
      </c>
      <c r="N35" s="52">
        <v>1427</v>
      </c>
      <c r="O35" s="52">
        <v>1450</v>
      </c>
      <c r="P35" s="52">
        <v>1454</v>
      </c>
      <c r="Q35" s="52">
        <v>1453</v>
      </c>
      <c r="R35" s="52">
        <v>1425</v>
      </c>
      <c r="S35" s="52">
        <v>1332</v>
      </c>
      <c r="T35" s="52">
        <v>1220</v>
      </c>
      <c r="U35" s="52">
        <v>1178</v>
      </c>
      <c r="V35" s="52">
        <v>1209</v>
      </c>
      <c r="W35" s="52">
        <v>1233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1619</v>
      </c>
      <c r="C40" s="52">
        <v>1551</v>
      </c>
      <c r="D40" s="52">
        <v>1484</v>
      </c>
      <c r="E40" s="52">
        <v>1424</v>
      </c>
      <c r="F40" s="52">
        <v>1393</v>
      </c>
      <c r="G40" s="52">
        <v>1359</v>
      </c>
      <c r="H40" s="52">
        <v>1251</v>
      </c>
      <c r="I40" s="52">
        <v>1127</v>
      </c>
      <c r="J40" s="52">
        <v>1001</v>
      </c>
      <c r="K40" s="52">
        <v>878</v>
      </c>
      <c r="L40" s="52">
        <v>870</v>
      </c>
      <c r="M40" s="52">
        <v>840</v>
      </c>
      <c r="N40" s="52">
        <v>867</v>
      </c>
      <c r="O40" s="52">
        <v>883</v>
      </c>
      <c r="P40" s="52">
        <v>875</v>
      </c>
      <c r="Q40" s="52">
        <v>852</v>
      </c>
      <c r="R40" s="52">
        <v>809</v>
      </c>
      <c r="S40" s="52">
        <v>714</v>
      </c>
      <c r="T40" s="52">
        <v>653</v>
      </c>
      <c r="U40" s="52">
        <v>584</v>
      </c>
      <c r="V40" s="52">
        <v>627</v>
      </c>
      <c r="W40" s="52">
        <v>615</v>
      </c>
      <c r="DA40" s="63" t="s">
        <v>1074</v>
      </c>
    </row>
    <row r="41" spans="1:105" ht="12" customHeight="1" x14ac:dyDescent="0.25">
      <c r="A41" s="109" t="s">
        <v>120</v>
      </c>
      <c r="B41" s="36">
        <v>384</v>
      </c>
      <c r="C41" s="36">
        <v>431</v>
      </c>
      <c r="D41" s="36">
        <v>511</v>
      </c>
      <c r="E41" s="36">
        <v>557</v>
      </c>
      <c r="F41" s="36">
        <v>587</v>
      </c>
      <c r="G41" s="36">
        <v>636</v>
      </c>
      <c r="H41" s="36">
        <v>693</v>
      </c>
      <c r="I41" s="36">
        <v>743</v>
      </c>
      <c r="J41" s="36">
        <v>737</v>
      </c>
      <c r="K41" s="36">
        <v>685</v>
      </c>
      <c r="L41" s="36">
        <v>582</v>
      </c>
      <c r="M41" s="36">
        <v>589</v>
      </c>
      <c r="N41" s="36">
        <v>592</v>
      </c>
      <c r="O41" s="36">
        <v>602</v>
      </c>
      <c r="P41" s="36">
        <v>613</v>
      </c>
      <c r="Q41" s="36">
        <v>634</v>
      </c>
      <c r="R41" s="36">
        <v>647</v>
      </c>
      <c r="S41" s="36">
        <v>642</v>
      </c>
      <c r="T41" s="36">
        <v>603</v>
      </c>
      <c r="U41" s="36">
        <v>629</v>
      </c>
      <c r="V41" s="36">
        <v>613</v>
      </c>
      <c r="W41" s="36">
        <v>647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3784</v>
      </c>
      <c r="C43" s="120">
        <v>3888</v>
      </c>
      <c r="D43" s="120">
        <v>3736</v>
      </c>
      <c r="E43" s="120">
        <v>3621</v>
      </c>
      <c r="F43" s="120">
        <v>3825</v>
      </c>
      <c r="G43" s="120">
        <v>4367</v>
      </c>
      <c r="H43" s="120">
        <v>4900</v>
      </c>
      <c r="I43" s="120">
        <v>6177</v>
      </c>
      <c r="J43" s="120">
        <v>8664</v>
      </c>
      <c r="K43" s="120">
        <v>13471</v>
      </c>
      <c r="L43" s="120">
        <v>17133</v>
      </c>
      <c r="M43" s="120">
        <v>19162</v>
      </c>
      <c r="N43" s="120">
        <v>19577</v>
      </c>
      <c r="O43" s="120">
        <v>20211</v>
      </c>
      <c r="P43" s="120">
        <v>20942</v>
      </c>
      <c r="Q43" s="120">
        <v>21988</v>
      </c>
      <c r="R43" s="120">
        <v>22923</v>
      </c>
      <c r="S43" s="120">
        <v>24073</v>
      </c>
      <c r="T43" s="120">
        <v>25349</v>
      </c>
      <c r="U43" s="120">
        <v>26215</v>
      </c>
      <c r="V43" s="120">
        <v>26351</v>
      </c>
      <c r="W43" s="120">
        <v>26102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3784</v>
      </c>
      <c r="C45" s="52">
        <v>3888</v>
      </c>
      <c r="D45" s="52">
        <v>3736</v>
      </c>
      <c r="E45" s="52">
        <v>3621</v>
      </c>
      <c r="F45" s="52">
        <v>3825</v>
      </c>
      <c r="G45" s="52">
        <v>4367</v>
      </c>
      <c r="H45" s="52">
        <v>4900</v>
      </c>
      <c r="I45" s="52">
        <v>6177</v>
      </c>
      <c r="J45" s="52">
        <v>8664</v>
      </c>
      <c r="K45" s="52">
        <v>13471</v>
      </c>
      <c r="L45" s="52">
        <v>17133</v>
      </c>
      <c r="M45" s="52">
        <v>19162</v>
      </c>
      <c r="N45" s="52">
        <v>19577</v>
      </c>
      <c r="O45" s="52">
        <v>20211</v>
      </c>
      <c r="P45" s="52">
        <v>20942</v>
      </c>
      <c r="Q45" s="52">
        <v>21988</v>
      </c>
      <c r="R45" s="52">
        <v>22923</v>
      </c>
      <c r="S45" s="52">
        <v>24073</v>
      </c>
      <c r="T45" s="52">
        <v>25349</v>
      </c>
      <c r="U45" s="52">
        <v>26215</v>
      </c>
      <c r="V45" s="52">
        <v>26351</v>
      </c>
      <c r="W45" s="52">
        <v>26102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7</v>
      </c>
      <c r="I48" s="52">
        <v>18</v>
      </c>
      <c r="J48" s="52">
        <v>41</v>
      </c>
      <c r="K48" s="52">
        <v>77</v>
      </c>
      <c r="L48" s="52">
        <v>121</v>
      </c>
      <c r="M48" s="52">
        <v>162</v>
      </c>
      <c r="N48" s="52">
        <v>186</v>
      </c>
      <c r="O48" s="52">
        <v>200</v>
      </c>
      <c r="P48" s="52">
        <v>204</v>
      </c>
      <c r="Q48" s="52">
        <v>221</v>
      </c>
      <c r="R48" s="52">
        <v>247</v>
      </c>
      <c r="S48" s="52">
        <v>280</v>
      </c>
      <c r="T48" s="52">
        <v>292</v>
      </c>
      <c r="U48" s="52">
        <v>312</v>
      </c>
      <c r="V48" s="52">
        <v>368</v>
      </c>
      <c r="W48" s="52">
        <v>404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3650</v>
      </c>
      <c r="C50" s="52">
        <v>3751</v>
      </c>
      <c r="D50" s="52">
        <v>3607</v>
      </c>
      <c r="E50" s="52">
        <v>3501</v>
      </c>
      <c r="F50" s="52">
        <v>3703</v>
      </c>
      <c r="G50" s="52">
        <v>4235</v>
      </c>
      <c r="H50" s="52">
        <v>4753</v>
      </c>
      <c r="I50" s="52">
        <v>5998</v>
      </c>
      <c r="J50" s="52">
        <v>7901</v>
      </c>
      <c r="K50" s="52">
        <v>13080</v>
      </c>
      <c r="L50" s="52">
        <v>16635</v>
      </c>
      <c r="M50" s="52">
        <v>18637</v>
      </c>
      <c r="N50" s="52">
        <v>19058</v>
      </c>
      <c r="O50" s="52">
        <v>19695</v>
      </c>
      <c r="P50" s="52">
        <v>20408</v>
      </c>
      <c r="Q50" s="52">
        <v>21427</v>
      </c>
      <c r="R50" s="52">
        <v>22332</v>
      </c>
      <c r="S50" s="52">
        <v>23466</v>
      </c>
      <c r="T50" s="52">
        <v>24662</v>
      </c>
      <c r="U50" s="52">
        <v>24937</v>
      </c>
      <c r="V50" s="52">
        <v>24937</v>
      </c>
      <c r="W50" s="52">
        <v>25039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134</v>
      </c>
      <c r="C54" s="52">
        <v>137</v>
      </c>
      <c r="D54" s="52">
        <v>129</v>
      </c>
      <c r="E54" s="52">
        <v>120</v>
      </c>
      <c r="F54" s="52">
        <v>122</v>
      </c>
      <c r="G54" s="52">
        <v>132</v>
      </c>
      <c r="H54" s="52">
        <v>147</v>
      </c>
      <c r="I54" s="52">
        <v>179</v>
      </c>
      <c r="J54" s="52">
        <v>763</v>
      </c>
      <c r="K54" s="52">
        <v>391</v>
      </c>
      <c r="L54" s="52">
        <v>498</v>
      </c>
      <c r="M54" s="52">
        <v>525</v>
      </c>
      <c r="N54" s="52">
        <v>519</v>
      </c>
      <c r="O54" s="52">
        <v>516</v>
      </c>
      <c r="P54" s="52">
        <v>534</v>
      </c>
      <c r="Q54" s="52">
        <v>561</v>
      </c>
      <c r="R54" s="52">
        <v>591</v>
      </c>
      <c r="S54" s="52">
        <v>607</v>
      </c>
      <c r="T54" s="52">
        <v>687</v>
      </c>
      <c r="U54" s="52">
        <v>1278</v>
      </c>
      <c r="V54" s="52">
        <v>1414</v>
      </c>
      <c r="W54" s="52">
        <v>1063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3058</v>
      </c>
      <c r="C59" s="52">
        <v>3021</v>
      </c>
      <c r="D59" s="52">
        <v>2795</v>
      </c>
      <c r="E59" s="52">
        <v>2624</v>
      </c>
      <c r="F59" s="52">
        <v>2712</v>
      </c>
      <c r="G59" s="52">
        <v>2991</v>
      </c>
      <c r="H59" s="52">
        <v>3142</v>
      </c>
      <c r="I59" s="52">
        <v>3379</v>
      </c>
      <c r="J59" s="52">
        <v>3852</v>
      </c>
      <c r="K59" s="52">
        <v>6360</v>
      </c>
      <c r="L59" s="52">
        <v>9898</v>
      </c>
      <c r="M59" s="52">
        <v>11107</v>
      </c>
      <c r="N59" s="52">
        <v>11489</v>
      </c>
      <c r="O59" s="52">
        <v>11947</v>
      </c>
      <c r="P59" s="52">
        <v>12229</v>
      </c>
      <c r="Q59" s="52">
        <v>12088</v>
      </c>
      <c r="R59" s="52">
        <v>12022</v>
      </c>
      <c r="S59" s="52">
        <v>11551</v>
      </c>
      <c r="T59" s="52">
        <v>12309</v>
      </c>
      <c r="U59" s="52">
        <v>12280</v>
      </c>
      <c r="V59" s="52">
        <v>12762</v>
      </c>
      <c r="W59" s="52">
        <v>12594</v>
      </c>
      <c r="DA59" s="63" t="s">
        <v>1082</v>
      </c>
    </row>
    <row r="60" spans="1:105" ht="12" customHeight="1" x14ac:dyDescent="0.25">
      <c r="A60" s="109" t="s">
        <v>120</v>
      </c>
      <c r="B60" s="36">
        <v>726</v>
      </c>
      <c r="C60" s="36">
        <v>867</v>
      </c>
      <c r="D60" s="36">
        <v>941</v>
      </c>
      <c r="E60" s="36">
        <v>997</v>
      </c>
      <c r="F60" s="36">
        <v>1113</v>
      </c>
      <c r="G60" s="36">
        <v>1376</v>
      </c>
      <c r="H60" s="36">
        <v>1758</v>
      </c>
      <c r="I60" s="36">
        <v>2798</v>
      </c>
      <c r="J60" s="36">
        <v>4812</v>
      </c>
      <c r="K60" s="36">
        <v>7111</v>
      </c>
      <c r="L60" s="36">
        <v>7235</v>
      </c>
      <c r="M60" s="36">
        <v>8055</v>
      </c>
      <c r="N60" s="36">
        <v>8088</v>
      </c>
      <c r="O60" s="36">
        <v>8264</v>
      </c>
      <c r="P60" s="36">
        <v>8713</v>
      </c>
      <c r="Q60" s="36">
        <v>9900</v>
      </c>
      <c r="R60" s="36">
        <v>10901</v>
      </c>
      <c r="S60" s="36">
        <v>12522</v>
      </c>
      <c r="T60" s="36">
        <v>13040</v>
      </c>
      <c r="U60" s="36">
        <v>13935</v>
      </c>
      <c r="V60" s="36">
        <v>13589</v>
      </c>
      <c r="W60" s="36">
        <v>13508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40997</v>
      </c>
      <c r="C62" s="120">
        <v>42984</v>
      </c>
      <c r="D62" s="120">
        <v>47356</v>
      </c>
      <c r="E62" s="120">
        <v>51650</v>
      </c>
      <c r="F62" s="120">
        <v>56268</v>
      </c>
      <c r="G62" s="120">
        <v>59883</v>
      </c>
      <c r="H62" s="120">
        <v>63126</v>
      </c>
      <c r="I62" s="120">
        <v>65354</v>
      </c>
      <c r="J62" s="120">
        <v>67768</v>
      </c>
      <c r="K62" s="120">
        <v>69462</v>
      </c>
      <c r="L62" s="120">
        <v>70685</v>
      </c>
      <c r="M62" s="120">
        <v>70693</v>
      </c>
      <c r="N62" s="120">
        <v>71027</v>
      </c>
      <c r="O62" s="120">
        <v>71171</v>
      </c>
      <c r="P62" s="120">
        <v>73521</v>
      </c>
      <c r="Q62" s="120">
        <v>77249</v>
      </c>
      <c r="R62" s="120">
        <v>80925</v>
      </c>
      <c r="S62" s="120">
        <v>83826</v>
      </c>
      <c r="T62" s="120">
        <v>86453</v>
      </c>
      <c r="U62" s="120">
        <v>87147</v>
      </c>
      <c r="V62" s="120">
        <v>88125</v>
      </c>
      <c r="W62" s="120">
        <v>87765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40997</v>
      </c>
      <c r="C64" s="52">
        <v>42984</v>
      </c>
      <c r="D64" s="52">
        <v>47356</v>
      </c>
      <c r="E64" s="52">
        <v>51650</v>
      </c>
      <c r="F64" s="52">
        <v>56268</v>
      </c>
      <c r="G64" s="52">
        <v>59883</v>
      </c>
      <c r="H64" s="52">
        <v>63126</v>
      </c>
      <c r="I64" s="52">
        <v>65354</v>
      </c>
      <c r="J64" s="52">
        <v>67768</v>
      </c>
      <c r="K64" s="52">
        <v>69462</v>
      </c>
      <c r="L64" s="52">
        <v>70685</v>
      </c>
      <c r="M64" s="52">
        <v>70693</v>
      </c>
      <c r="N64" s="52">
        <v>71027</v>
      </c>
      <c r="O64" s="52">
        <v>71171</v>
      </c>
      <c r="P64" s="52">
        <v>73521</v>
      </c>
      <c r="Q64" s="52">
        <v>77249</v>
      </c>
      <c r="R64" s="52">
        <v>80925</v>
      </c>
      <c r="S64" s="52">
        <v>83826</v>
      </c>
      <c r="T64" s="52">
        <v>86453</v>
      </c>
      <c r="U64" s="52">
        <v>87147</v>
      </c>
      <c r="V64" s="52">
        <v>88125</v>
      </c>
      <c r="W64" s="52">
        <v>87765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5</v>
      </c>
      <c r="C67" s="52">
        <v>5</v>
      </c>
      <c r="D67" s="52">
        <v>6</v>
      </c>
      <c r="E67" s="52">
        <v>14</v>
      </c>
      <c r="F67" s="52">
        <v>27</v>
      </c>
      <c r="G67" s="52">
        <v>45</v>
      </c>
      <c r="H67" s="52">
        <v>113</v>
      </c>
      <c r="I67" s="52">
        <v>184</v>
      </c>
      <c r="J67" s="52">
        <v>258</v>
      </c>
      <c r="K67" s="52">
        <v>299</v>
      </c>
      <c r="L67" s="52">
        <v>348</v>
      </c>
      <c r="M67" s="52">
        <v>384</v>
      </c>
      <c r="N67" s="52">
        <v>416</v>
      </c>
      <c r="O67" s="52">
        <v>451</v>
      </c>
      <c r="P67" s="52">
        <v>520</v>
      </c>
      <c r="Q67" s="52">
        <v>659</v>
      </c>
      <c r="R67" s="52">
        <v>900</v>
      </c>
      <c r="S67" s="52">
        <v>1164</v>
      </c>
      <c r="T67" s="52">
        <v>1314</v>
      </c>
      <c r="U67" s="52">
        <v>1426</v>
      </c>
      <c r="V67" s="52">
        <v>1626</v>
      </c>
      <c r="W67" s="52">
        <v>1708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39550</v>
      </c>
      <c r="C69" s="52">
        <v>41463</v>
      </c>
      <c r="D69" s="52">
        <v>45711</v>
      </c>
      <c r="E69" s="52">
        <v>49909</v>
      </c>
      <c r="F69" s="52">
        <v>54444</v>
      </c>
      <c r="G69" s="52">
        <v>58005</v>
      </c>
      <c r="H69" s="52">
        <v>61193</v>
      </c>
      <c r="I69" s="52">
        <v>63399</v>
      </c>
      <c r="J69" s="52">
        <v>65087</v>
      </c>
      <c r="K69" s="52">
        <v>66098</v>
      </c>
      <c r="L69" s="52">
        <v>67828</v>
      </c>
      <c r="M69" s="52">
        <v>68375</v>
      </c>
      <c r="N69" s="52">
        <v>68485</v>
      </c>
      <c r="O69" s="52">
        <v>69379</v>
      </c>
      <c r="P69" s="52">
        <v>71664</v>
      </c>
      <c r="Q69" s="52">
        <v>75304</v>
      </c>
      <c r="R69" s="52">
        <v>78868</v>
      </c>
      <c r="S69" s="52">
        <v>81812</v>
      </c>
      <c r="T69" s="52">
        <v>84364</v>
      </c>
      <c r="U69" s="52">
        <v>84950</v>
      </c>
      <c r="V69" s="52">
        <v>85601</v>
      </c>
      <c r="W69" s="52">
        <v>85098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1447</v>
      </c>
      <c r="C73" s="52">
        <v>1521</v>
      </c>
      <c r="D73" s="52">
        <v>1645</v>
      </c>
      <c r="E73" s="52">
        <v>1741</v>
      </c>
      <c r="F73" s="52">
        <v>1824</v>
      </c>
      <c r="G73" s="52">
        <v>1878</v>
      </c>
      <c r="H73" s="52">
        <v>1933</v>
      </c>
      <c r="I73" s="52">
        <v>1955</v>
      </c>
      <c r="J73" s="52">
        <v>2681</v>
      </c>
      <c r="K73" s="52">
        <v>3364</v>
      </c>
      <c r="L73" s="52">
        <v>2857</v>
      </c>
      <c r="M73" s="52">
        <v>2318</v>
      </c>
      <c r="N73" s="52">
        <v>2542</v>
      </c>
      <c r="O73" s="52">
        <v>1792</v>
      </c>
      <c r="P73" s="52">
        <v>1857</v>
      </c>
      <c r="Q73" s="52">
        <v>1945</v>
      </c>
      <c r="R73" s="52">
        <v>2057</v>
      </c>
      <c r="S73" s="52">
        <v>2014</v>
      </c>
      <c r="T73" s="52">
        <v>2089</v>
      </c>
      <c r="U73" s="52">
        <v>2197</v>
      </c>
      <c r="V73" s="52">
        <v>2524</v>
      </c>
      <c r="W73" s="52">
        <v>2667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38961</v>
      </c>
      <c r="C78" s="52">
        <v>41211</v>
      </c>
      <c r="D78" s="52">
        <v>44977</v>
      </c>
      <c r="E78" s="52">
        <v>48484</v>
      </c>
      <c r="F78" s="52">
        <v>52320</v>
      </c>
      <c r="G78" s="52">
        <v>55861</v>
      </c>
      <c r="H78" s="52">
        <v>59069</v>
      </c>
      <c r="I78" s="52">
        <v>61246</v>
      </c>
      <c r="J78" s="52">
        <v>63423</v>
      </c>
      <c r="K78" s="52">
        <v>64901</v>
      </c>
      <c r="L78" s="52">
        <v>67044</v>
      </c>
      <c r="M78" s="52">
        <v>67447</v>
      </c>
      <c r="N78" s="52">
        <v>67014</v>
      </c>
      <c r="O78" s="52">
        <v>67299</v>
      </c>
      <c r="P78" s="52">
        <v>69584</v>
      </c>
      <c r="Q78" s="52">
        <v>73249</v>
      </c>
      <c r="R78" s="52">
        <v>76830</v>
      </c>
      <c r="S78" s="52">
        <v>79775</v>
      </c>
      <c r="T78" s="52">
        <v>82345</v>
      </c>
      <c r="U78" s="52">
        <v>83931</v>
      </c>
      <c r="V78" s="52">
        <v>83495</v>
      </c>
      <c r="W78" s="52">
        <v>83012</v>
      </c>
      <c r="DA78" s="63" t="s">
        <v>1090</v>
      </c>
    </row>
    <row r="79" spans="1:105" ht="12" customHeight="1" x14ac:dyDescent="0.25">
      <c r="A79" s="109" t="s">
        <v>120</v>
      </c>
      <c r="B79" s="36">
        <v>2036</v>
      </c>
      <c r="C79" s="36">
        <v>1773</v>
      </c>
      <c r="D79" s="36">
        <v>2379</v>
      </c>
      <c r="E79" s="36">
        <v>3166</v>
      </c>
      <c r="F79" s="36">
        <v>3948</v>
      </c>
      <c r="G79" s="36">
        <v>4022</v>
      </c>
      <c r="H79" s="36">
        <v>4057</v>
      </c>
      <c r="I79" s="36">
        <v>4108</v>
      </c>
      <c r="J79" s="36">
        <v>4345</v>
      </c>
      <c r="K79" s="36">
        <v>4561</v>
      </c>
      <c r="L79" s="36">
        <v>3641</v>
      </c>
      <c r="M79" s="36">
        <v>3246</v>
      </c>
      <c r="N79" s="36">
        <v>4013</v>
      </c>
      <c r="O79" s="36">
        <v>3872</v>
      </c>
      <c r="P79" s="36">
        <v>3937</v>
      </c>
      <c r="Q79" s="36">
        <v>4000</v>
      </c>
      <c r="R79" s="36">
        <v>4095</v>
      </c>
      <c r="S79" s="36">
        <v>4051</v>
      </c>
      <c r="T79" s="36">
        <v>4108</v>
      </c>
      <c r="U79" s="36">
        <v>3216</v>
      </c>
      <c r="V79" s="36">
        <v>4630</v>
      </c>
      <c r="W79" s="36">
        <v>4753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378642</v>
      </c>
      <c r="C81" s="120">
        <v>382272</v>
      </c>
      <c r="D81" s="120">
        <v>390085</v>
      </c>
      <c r="E81" s="120">
        <v>400845</v>
      </c>
      <c r="F81" s="120">
        <v>415341</v>
      </c>
      <c r="G81" s="120">
        <v>424906</v>
      </c>
      <c r="H81" s="120">
        <v>419285</v>
      </c>
      <c r="I81" s="120">
        <v>422668</v>
      </c>
      <c r="J81" s="120">
        <v>424409</v>
      </c>
      <c r="K81" s="120">
        <v>425194</v>
      </c>
      <c r="L81" s="120">
        <v>419830</v>
      </c>
      <c r="M81" s="120">
        <v>413257</v>
      </c>
      <c r="N81" s="120">
        <v>412727</v>
      </c>
      <c r="O81" s="120">
        <v>408858</v>
      </c>
      <c r="P81" s="120">
        <v>404059</v>
      </c>
      <c r="Q81" s="120">
        <v>392691</v>
      </c>
      <c r="R81" s="120">
        <v>385970</v>
      </c>
      <c r="S81" s="120">
        <v>385719</v>
      </c>
      <c r="T81" s="120">
        <v>385513</v>
      </c>
      <c r="U81" s="120">
        <v>378062</v>
      </c>
      <c r="V81" s="120">
        <v>363705</v>
      </c>
      <c r="W81" s="120">
        <v>353226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378642</v>
      </c>
      <c r="C83" s="52">
        <v>382272</v>
      </c>
      <c r="D83" s="52">
        <v>390085</v>
      </c>
      <c r="E83" s="52">
        <v>400845</v>
      </c>
      <c r="F83" s="52">
        <v>415341</v>
      </c>
      <c r="G83" s="52">
        <v>424906</v>
      </c>
      <c r="H83" s="52">
        <v>419285</v>
      </c>
      <c r="I83" s="52">
        <v>422668</v>
      </c>
      <c r="J83" s="52">
        <v>424409</v>
      </c>
      <c r="K83" s="52">
        <v>425194</v>
      </c>
      <c r="L83" s="52">
        <v>419830</v>
      </c>
      <c r="M83" s="52">
        <v>413257</v>
      </c>
      <c r="N83" s="52">
        <v>412727</v>
      </c>
      <c r="O83" s="52">
        <v>408858</v>
      </c>
      <c r="P83" s="52">
        <v>404059</v>
      </c>
      <c r="Q83" s="52">
        <v>392691</v>
      </c>
      <c r="R83" s="52">
        <v>385970</v>
      </c>
      <c r="S83" s="52">
        <v>385719</v>
      </c>
      <c r="T83" s="52">
        <v>385513</v>
      </c>
      <c r="U83" s="52">
        <v>378062</v>
      </c>
      <c r="V83" s="52">
        <v>363705</v>
      </c>
      <c r="W83" s="52">
        <v>353226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43</v>
      </c>
      <c r="C86" s="52">
        <v>44</v>
      </c>
      <c r="D86" s="52">
        <v>51</v>
      </c>
      <c r="E86" s="52">
        <v>86</v>
      </c>
      <c r="F86" s="52">
        <v>160</v>
      </c>
      <c r="G86" s="52">
        <v>258</v>
      </c>
      <c r="H86" s="52">
        <v>615</v>
      </c>
      <c r="I86" s="52">
        <v>964</v>
      </c>
      <c r="J86" s="52">
        <v>1329</v>
      </c>
      <c r="K86" s="52">
        <v>1597</v>
      </c>
      <c r="L86" s="52">
        <v>1859</v>
      </c>
      <c r="M86" s="52">
        <v>2109</v>
      </c>
      <c r="N86" s="52">
        <v>2383</v>
      </c>
      <c r="O86" s="52">
        <v>2679</v>
      </c>
      <c r="P86" s="52">
        <v>2924</v>
      </c>
      <c r="Q86" s="52">
        <v>3135</v>
      </c>
      <c r="R86" s="52">
        <v>3427</v>
      </c>
      <c r="S86" s="52">
        <v>3864</v>
      </c>
      <c r="T86" s="52">
        <v>4197</v>
      </c>
      <c r="U86" s="52">
        <v>4504</v>
      </c>
      <c r="V86" s="52">
        <v>5056</v>
      </c>
      <c r="W86" s="52">
        <v>5303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355847</v>
      </c>
      <c r="C88" s="52">
        <v>351567</v>
      </c>
      <c r="D88" s="52">
        <v>344713</v>
      </c>
      <c r="E88" s="52">
        <v>340725</v>
      </c>
      <c r="F88" s="52">
        <v>337405</v>
      </c>
      <c r="G88" s="52">
        <v>326505</v>
      </c>
      <c r="H88" s="52">
        <v>305155</v>
      </c>
      <c r="I88" s="52">
        <v>300741</v>
      </c>
      <c r="J88" s="52">
        <v>299204</v>
      </c>
      <c r="K88" s="52">
        <v>300330</v>
      </c>
      <c r="L88" s="52">
        <v>302700</v>
      </c>
      <c r="M88" s="52">
        <v>315790</v>
      </c>
      <c r="N88" s="52">
        <v>319501</v>
      </c>
      <c r="O88" s="52">
        <v>318216</v>
      </c>
      <c r="P88" s="52">
        <v>306354</v>
      </c>
      <c r="Q88" s="52">
        <v>293148</v>
      </c>
      <c r="R88" s="52">
        <v>285172</v>
      </c>
      <c r="S88" s="52">
        <v>287357</v>
      </c>
      <c r="T88" s="52">
        <v>296194</v>
      </c>
      <c r="U88" s="52">
        <v>293342</v>
      </c>
      <c r="V88" s="52">
        <v>273147</v>
      </c>
      <c r="W88" s="52">
        <v>254938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2765</v>
      </c>
      <c r="C92" s="52">
        <v>3096</v>
      </c>
      <c r="D92" s="52">
        <v>3139</v>
      </c>
      <c r="E92" s="52">
        <v>3331</v>
      </c>
      <c r="F92" s="52">
        <v>3757</v>
      </c>
      <c r="G92" s="52">
        <v>4087</v>
      </c>
      <c r="H92" s="52">
        <v>4231</v>
      </c>
      <c r="I92" s="52">
        <v>4009</v>
      </c>
      <c r="J92" s="52">
        <v>3629</v>
      </c>
      <c r="K92" s="52">
        <v>3227</v>
      </c>
      <c r="L92" s="52">
        <v>3399</v>
      </c>
      <c r="M92" s="52">
        <v>2693</v>
      </c>
      <c r="N92" s="52">
        <v>2619</v>
      </c>
      <c r="O92" s="52">
        <v>2706</v>
      </c>
      <c r="P92" s="52">
        <v>2806</v>
      </c>
      <c r="Q92" s="52">
        <v>2661</v>
      </c>
      <c r="R92" s="52">
        <v>2560</v>
      </c>
      <c r="S92" s="52">
        <v>2516</v>
      </c>
      <c r="T92" s="52">
        <v>2389</v>
      </c>
      <c r="U92" s="52">
        <v>2349</v>
      </c>
      <c r="V92" s="52">
        <v>2391</v>
      </c>
      <c r="W92" s="52">
        <v>2423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20030</v>
      </c>
      <c r="C96" s="52">
        <v>27609</v>
      </c>
      <c r="D96" s="52">
        <v>42233</v>
      </c>
      <c r="E96" s="52">
        <v>56789</v>
      </c>
      <c r="F96" s="52">
        <v>74179</v>
      </c>
      <c r="G96" s="52">
        <v>94314</v>
      </c>
      <c r="H96" s="52">
        <v>109899</v>
      </c>
      <c r="I96" s="52">
        <v>117918</v>
      </c>
      <c r="J96" s="52">
        <v>121576</v>
      </c>
      <c r="K96" s="52">
        <v>121637</v>
      </c>
      <c r="L96" s="52">
        <v>113731</v>
      </c>
      <c r="M96" s="52">
        <v>94774</v>
      </c>
      <c r="N96" s="52">
        <v>90607</v>
      </c>
      <c r="O96" s="52">
        <v>87936</v>
      </c>
      <c r="P96" s="52">
        <v>94899</v>
      </c>
      <c r="Q96" s="52">
        <v>96882</v>
      </c>
      <c r="R96" s="52">
        <v>98238</v>
      </c>
      <c r="S96" s="52">
        <v>95846</v>
      </c>
      <c r="T96" s="52">
        <v>86930</v>
      </c>
      <c r="U96" s="52">
        <v>82371</v>
      </c>
      <c r="V96" s="52">
        <v>88167</v>
      </c>
      <c r="W96" s="52">
        <v>95865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372971</v>
      </c>
      <c r="C101" s="52">
        <v>374283</v>
      </c>
      <c r="D101" s="52">
        <v>379478</v>
      </c>
      <c r="E101" s="52">
        <v>386721</v>
      </c>
      <c r="F101" s="52">
        <v>387999</v>
      </c>
      <c r="G101" s="52">
        <v>378343</v>
      </c>
      <c r="H101" s="52">
        <v>350024</v>
      </c>
      <c r="I101" s="52">
        <v>339865</v>
      </c>
      <c r="J101" s="52">
        <v>345826</v>
      </c>
      <c r="K101" s="52">
        <v>352731</v>
      </c>
      <c r="L101" s="52">
        <v>354416</v>
      </c>
      <c r="M101" s="52">
        <v>363181</v>
      </c>
      <c r="N101" s="52">
        <v>363873</v>
      </c>
      <c r="O101" s="52">
        <v>351368</v>
      </c>
      <c r="P101" s="52">
        <v>342033</v>
      </c>
      <c r="Q101" s="52">
        <v>323521</v>
      </c>
      <c r="R101" s="52">
        <v>321244</v>
      </c>
      <c r="S101" s="52">
        <v>340766</v>
      </c>
      <c r="T101" s="52">
        <v>348012</v>
      </c>
      <c r="U101" s="52">
        <v>342706</v>
      </c>
      <c r="V101" s="52">
        <v>328535</v>
      </c>
      <c r="W101" s="52">
        <v>318240</v>
      </c>
      <c r="DA101" s="63" t="s">
        <v>1100</v>
      </c>
    </row>
    <row r="102" spans="1:105" ht="12" customHeight="1" x14ac:dyDescent="0.25">
      <c r="A102" s="97" t="s">
        <v>50</v>
      </c>
      <c r="B102" s="52">
        <v>4583</v>
      </c>
      <c r="C102" s="52">
        <v>5903</v>
      </c>
      <c r="D102" s="52">
        <v>7196</v>
      </c>
      <c r="E102" s="52">
        <v>9306</v>
      </c>
      <c r="F102" s="52">
        <v>18601</v>
      </c>
      <c r="G102" s="52">
        <v>31285</v>
      </c>
      <c r="H102" s="52">
        <v>43874</v>
      </c>
      <c r="I102" s="52">
        <v>47568</v>
      </c>
      <c r="J102" s="52">
        <v>44679</v>
      </c>
      <c r="K102" s="52">
        <v>40697</v>
      </c>
      <c r="L102" s="52">
        <v>37048</v>
      </c>
      <c r="M102" s="52">
        <v>27026</v>
      </c>
      <c r="N102" s="52">
        <v>26919</v>
      </c>
      <c r="O102" s="52">
        <v>31758</v>
      </c>
      <c r="P102" s="52">
        <v>33877</v>
      </c>
      <c r="Q102" s="52">
        <v>35906</v>
      </c>
      <c r="R102" s="52">
        <v>32694</v>
      </c>
      <c r="S102" s="52">
        <v>18327</v>
      </c>
      <c r="T102" s="52">
        <v>16136</v>
      </c>
      <c r="U102" s="52">
        <v>16115</v>
      </c>
      <c r="V102" s="52">
        <v>16157</v>
      </c>
      <c r="W102" s="52">
        <v>16084</v>
      </c>
      <c r="DA102" s="63" t="s">
        <v>1101</v>
      </c>
    </row>
    <row r="103" spans="1:105" ht="12" customHeight="1" x14ac:dyDescent="0.25">
      <c r="A103" s="109" t="s">
        <v>120</v>
      </c>
      <c r="B103" s="36">
        <v>1088</v>
      </c>
      <c r="C103" s="36">
        <v>2086</v>
      </c>
      <c r="D103" s="36">
        <v>3411</v>
      </c>
      <c r="E103" s="36">
        <v>4818</v>
      </c>
      <c r="F103" s="36">
        <v>8741</v>
      </c>
      <c r="G103" s="36">
        <v>15278</v>
      </c>
      <c r="H103" s="36">
        <v>25387</v>
      </c>
      <c r="I103" s="36">
        <v>35235</v>
      </c>
      <c r="J103" s="36">
        <v>33904</v>
      </c>
      <c r="K103" s="36">
        <v>31766</v>
      </c>
      <c r="L103" s="36">
        <v>28366</v>
      </c>
      <c r="M103" s="36">
        <v>23050</v>
      </c>
      <c r="N103" s="36">
        <v>21935</v>
      </c>
      <c r="O103" s="36">
        <v>25732</v>
      </c>
      <c r="P103" s="36">
        <v>28149</v>
      </c>
      <c r="Q103" s="36">
        <v>33264</v>
      </c>
      <c r="R103" s="36">
        <v>32032</v>
      </c>
      <c r="S103" s="36">
        <v>26626</v>
      </c>
      <c r="T103" s="36">
        <v>21365</v>
      </c>
      <c r="U103" s="36">
        <v>19241</v>
      </c>
      <c r="V103" s="36">
        <v>19013</v>
      </c>
      <c r="W103" s="36">
        <v>18902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431697</v>
      </c>
      <c r="C124" s="120">
        <v>427063</v>
      </c>
      <c r="D124" s="120">
        <v>414416</v>
      </c>
      <c r="E124" s="120">
        <v>403467</v>
      </c>
      <c r="F124" s="120">
        <v>387234</v>
      </c>
      <c r="G124" s="120">
        <v>374853</v>
      </c>
      <c r="H124" s="120">
        <v>361718</v>
      </c>
      <c r="I124" s="120">
        <v>348648</v>
      </c>
      <c r="J124" s="120">
        <v>344866</v>
      </c>
      <c r="K124" s="120">
        <v>349831</v>
      </c>
      <c r="L124" s="120">
        <v>337526</v>
      </c>
      <c r="M124" s="120">
        <v>340054</v>
      </c>
      <c r="N124" s="120">
        <v>333980</v>
      </c>
      <c r="O124" s="120">
        <v>332812</v>
      </c>
      <c r="P124" s="120">
        <v>336527</v>
      </c>
      <c r="Q124" s="120">
        <v>324066</v>
      </c>
      <c r="R124" s="120">
        <v>324092</v>
      </c>
      <c r="S124" s="120">
        <v>337565</v>
      </c>
      <c r="T124" s="120">
        <v>343791</v>
      </c>
      <c r="U124" s="120">
        <v>356650</v>
      </c>
      <c r="V124" s="120">
        <v>352198</v>
      </c>
      <c r="W124" s="120">
        <v>363695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431697</v>
      </c>
      <c r="C126" s="52">
        <v>427063</v>
      </c>
      <c r="D126" s="52">
        <v>414416</v>
      </c>
      <c r="E126" s="52">
        <v>403467</v>
      </c>
      <c r="F126" s="52">
        <v>387234</v>
      </c>
      <c r="G126" s="52">
        <v>374853</v>
      </c>
      <c r="H126" s="52">
        <v>361718</v>
      </c>
      <c r="I126" s="52">
        <v>348648</v>
      </c>
      <c r="J126" s="52">
        <v>344866</v>
      </c>
      <c r="K126" s="52">
        <v>349831</v>
      </c>
      <c r="L126" s="52">
        <v>337526</v>
      </c>
      <c r="M126" s="52">
        <v>340054</v>
      </c>
      <c r="N126" s="52">
        <v>333980</v>
      </c>
      <c r="O126" s="52">
        <v>332812</v>
      </c>
      <c r="P126" s="52">
        <v>336527</v>
      </c>
      <c r="Q126" s="52">
        <v>324066</v>
      </c>
      <c r="R126" s="52">
        <v>324092</v>
      </c>
      <c r="S126" s="52">
        <v>337565</v>
      </c>
      <c r="T126" s="52">
        <v>343791</v>
      </c>
      <c r="U126" s="52">
        <v>356650</v>
      </c>
      <c r="V126" s="52">
        <v>352198</v>
      </c>
      <c r="W126" s="52">
        <v>363695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49</v>
      </c>
      <c r="C129" s="52">
        <v>49</v>
      </c>
      <c r="D129" s="52">
        <v>53</v>
      </c>
      <c r="E129" s="52">
        <v>75</v>
      </c>
      <c r="F129" s="52">
        <v>112</v>
      </c>
      <c r="G129" s="52">
        <v>158</v>
      </c>
      <c r="H129" s="52">
        <v>391</v>
      </c>
      <c r="I129" s="52">
        <v>618</v>
      </c>
      <c r="J129" s="52">
        <v>919</v>
      </c>
      <c r="K129" s="52">
        <v>1217</v>
      </c>
      <c r="L129" s="52">
        <v>1480</v>
      </c>
      <c r="M129" s="52">
        <v>1854</v>
      </c>
      <c r="N129" s="52">
        <v>2170</v>
      </c>
      <c r="O129" s="52">
        <v>2568</v>
      </c>
      <c r="P129" s="52">
        <v>2890</v>
      </c>
      <c r="Q129" s="52">
        <v>3065</v>
      </c>
      <c r="R129" s="52">
        <v>3227</v>
      </c>
      <c r="S129" s="52">
        <v>3486</v>
      </c>
      <c r="T129" s="52">
        <v>3769</v>
      </c>
      <c r="U129" s="52">
        <v>4117</v>
      </c>
      <c r="V129" s="52">
        <v>4744</v>
      </c>
      <c r="W129" s="52">
        <v>5321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410069</v>
      </c>
      <c r="C131" s="52">
        <v>404782</v>
      </c>
      <c r="D131" s="52">
        <v>394822</v>
      </c>
      <c r="E131" s="52">
        <v>384748</v>
      </c>
      <c r="F131" s="52">
        <v>372370</v>
      </c>
      <c r="G131" s="52">
        <v>363888</v>
      </c>
      <c r="H131" s="52">
        <v>342647</v>
      </c>
      <c r="I131" s="52">
        <v>327558</v>
      </c>
      <c r="J131" s="52">
        <v>320462</v>
      </c>
      <c r="K131" s="52">
        <v>322942</v>
      </c>
      <c r="L131" s="52">
        <v>316187</v>
      </c>
      <c r="M131" s="52">
        <v>317806</v>
      </c>
      <c r="N131" s="52">
        <v>317215</v>
      </c>
      <c r="O131" s="52">
        <v>318637</v>
      </c>
      <c r="P131" s="52">
        <v>327094</v>
      </c>
      <c r="Q131" s="52">
        <v>322032</v>
      </c>
      <c r="R131" s="52">
        <v>323742</v>
      </c>
      <c r="S131" s="52">
        <v>334326</v>
      </c>
      <c r="T131" s="52">
        <v>333642</v>
      </c>
      <c r="U131" s="52">
        <v>339941</v>
      </c>
      <c r="V131" s="52">
        <v>330433</v>
      </c>
      <c r="W131" s="52">
        <v>346463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21628</v>
      </c>
      <c r="C135" s="52">
        <v>22281</v>
      </c>
      <c r="D135" s="52">
        <v>19594</v>
      </c>
      <c r="E135" s="52">
        <v>18719</v>
      </c>
      <c r="F135" s="52">
        <v>14864</v>
      </c>
      <c r="G135" s="52">
        <v>10965</v>
      </c>
      <c r="H135" s="52">
        <v>19071</v>
      </c>
      <c r="I135" s="52">
        <v>21090</v>
      </c>
      <c r="J135" s="52">
        <v>24404</v>
      </c>
      <c r="K135" s="52">
        <v>26889</v>
      </c>
      <c r="L135" s="52">
        <v>21339</v>
      </c>
      <c r="M135" s="52">
        <v>22248</v>
      </c>
      <c r="N135" s="52">
        <v>16765</v>
      </c>
      <c r="O135" s="52">
        <v>14175</v>
      </c>
      <c r="P135" s="52">
        <v>9433</v>
      </c>
      <c r="Q135" s="52">
        <v>2034</v>
      </c>
      <c r="R135" s="52">
        <v>350</v>
      </c>
      <c r="S135" s="52">
        <v>3239</v>
      </c>
      <c r="T135" s="52">
        <v>10149</v>
      </c>
      <c r="U135" s="52">
        <v>16709</v>
      </c>
      <c r="V135" s="52">
        <v>21765</v>
      </c>
      <c r="W135" s="52">
        <v>17232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348882</v>
      </c>
      <c r="C140" s="52">
        <v>334285</v>
      </c>
      <c r="D140" s="52">
        <v>311193</v>
      </c>
      <c r="E140" s="52">
        <v>292937</v>
      </c>
      <c r="F140" s="52">
        <v>275006</v>
      </c>
      <c r="G140" s="52">
        <v>257482</v>
      </c>
      <c r="H140" s="52">
        <v>232963</v>
      </c>
      <c r="I140" s="52">
        <v>208552</v>
      </c>
      <c r="J140" s="52">
        <v>189566</v>
      </c>
      <c r="K140" s="52">
        <v>186988</v>
      </c>
      <c r="L140" s="52">
        <v>192331</v>
      </c>
      <c r="M140" s="52">
        <v>191694</v>
      </c>
      <c r="N140" s="52">
        <v>189608</v>
      </c>
      <c r="O140" s="52">
        <v>190462</v>
      </c>
      <c r="P140" s="52">
        <v>191898</v>
      </c>
      <c r="Q140" s="52">
        <v>181596</v>
      </c>
      <c r="R140" s="52">
        <v>176427</v>
      </c>
      <c r="S140" s="52">
        <v>169664</v>
      </c>
      <c r="T140" s="52">
        <v>174558</v>
      </c>
      <c r="U140" s="52">
        <v>171484</v>
      </c>
      <c r="V140" s="52">
        <v>173482</v>
      </c>
      <c r="W140" s="52">
        <v>176593</v>
      </c>
      <c r="DA140" s="63" t="s">
        <v>1117</v>
      </c>
    </row>
    <row r="141" spans="1:105" ht="12" customHeight="1" x14ac:dyDescent="0.25">
      <c r="A141" s="109" t="s">
        <v>120</v>
      </c>
      <c r="B141" s="36">
        <v>82815</v>
      </c>
      <c r="C141" s="36">
        <v>92778</v>
      </c>
      <c r="D141" s="36">
        <v>103223</v>
      </c>
      <c r="E141" s="36">
        <v>110530</v>
      </c>
      <c r="F141" s="36">
        <v>112228</v>
      </c>
      <c r="G141" s="36">
        <v>117371</v>
      </c>
      <c r="H141" s="36">
        <v>128755</v>
      </c>
      <c r="I141" s="36">
        <v>140096</v>
      </c>
      <c r="J141" s="36">
        <v>155300</v>
      </c>
      <c r="K141" s="36">
        <v>162843</v>
      </c>
      <c r="L141" s="36">
        <v>145195</v>
      </c>
      <c r="M141" s="36">
        <v>148360</v>
      </c>
      <c r="N141" s="36">
        <v>144372</v>
      </c>
      <c r="O141" s="36">
        <v>142350</v>
      </c>
      <c r="P141" s="36">
        <v>144629</v>
      </c>
      <c r="Q141" s="36">
        <v>142470</v>
      </c>
      <c r="R141" s="36">
        <v>147665</v>
      </c>
      <c r="S141" s="36">
        <v>167901</v>
      </c>
      <c r="T141" s="36">
        <v>169233</v>
      </c>
      <c r="U141" s="36">
        <v>185166</v>
      </c>
      <c r="V141" s="36">
        <v>178716</v>
      </c>
      <c r="W141" s="36">
        <v>187102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61</v>
      </c>
      <c r="S143" s="120">
        <v>126</v>
      </c>
      <c r="T143" s="120">
        <v>224</v>
      </c>
      <c r="U143" s="120">
        <v>340</v>
      </c>
      <c r="V143" s="120">
        <v>470</v>
      </c>
      <c r="W143" s="120">
        <v>535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61</v>
      </c>
      <c r="S145" s="52">
        <v>126</v>
      </c>
      <c r="T145" s="52">
        <v>224</v>
      </c>
      <c r="U145" s="52">
        <v>340</v>
      </c>
      <c r="V145" s="52">
        <v>470</v>
      </c>
      <c r="W145" s="52">
        <v>535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3</v>
      </c>
      <c r="T147" s="52">
        <v>8</v>
      </c>
      <c r="U147" s="52">
        <v>14</v>
      </c>
      <c r="V147" s="52">
        <v>24</v>
      </c>
      <c r="W147" s="52">
        <v>32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11</v>
      </c>
      <c r="U149" s="52">
        <v>14</v>
      </c>
      <c r="V149" s="52">
        <v>15</v>
      </c>
      <c r="W149" s="52">
        <v>16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61</v>
      </c>
      <c r="S153" s="52">
        <v>124</v>
      </c>
      <c r="T153" s="52">
        <v>213</v>
      </c>
      <c r="U153" s="52">
        <v>326</v>
      </c>
      <c r="V153" s="52">
        <v>455</v>
      </c>
      <c r="W153" s="52">
        <v>519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24</v>
      </c>
      <c r="S158" s="52">
        <v>49</v>
      </c>
      <c r="T158" s="52">
        <v>113</v>
      </c>
      <c r="U158" s="52">
        <v>159</v>
      </c>
      <c r="V158" s="52">
        <v>244</v>
      </c>
      <c r="W158" s="52">
        <v>270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37</v>
      </c>
      <c r="S159" s="36">
        <v>77</v>
      </c>
      <c r="T159" s="36">
        <v>111</v>
      </c>
      <c r="U159" s="36">
        <v>181</v>
      </c>
      <c r="V159" s="36">
        <v>226</v>
      </c>
      <c r="W159" s="36">
        <v>265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35</v>
      </c>
      <c r="C161" s="120">
        <v>37</v>
      </c>
      <c r="D161" s="120">
        <v>47</v>
      </c>
      <c r="E161" s="120">
        <v>61</v>
      </c>
      <c r="F161" s="120">
        <v>87</v>
      </c>
      <c r="G161" s="120">
        <v>133</v>
      </c>
      <c r="H161" s="120">
        <v>213</v>
      </c>
      <c r="I161" s="120">
        <v>307</v>
      </c>
      <c r="J161" s="120">
        <v>359</v>
      </c>
      <c r="K161" s="120">
        <v>394</v>
      </c>
      <c r="L161" s="120">
        <v>603</v>
      </c>
      <c r="M161" s="120">
        <v>992</v>
      </c>
      <c r="N161" s="120">
        <v>2017</v>
      </c>
      <c r="O161" s="120">
        <v>2690</v>
      </c>
      <c r="P161" s="120">
        <v>2739</v>
      </c>
      <c r="Q161" s="120">
        <v>2729</v>
      </c>
      <c r="R161" s="120">
        <v>2623</v>
      </c>
      <c r="S161" s="120">
        <v>2813</v>
      </c>
      <c r="T161" s="120">
        <v>2943</v>
      </c>
      <c r="U161" s="120">
        <v>3106</v>
      </c>
      <c r="V161" s="120">
        <v>3261</v>
      </c>
      <c r="W161" s="120">
        <v>3390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35</v>
      </c>
      <c r="C163" s="52">
        <v>37</v>
      </c>
      <c r="D163" s="52">
        <v>47</v>
      </c>
      <c r="E163" s="52">
        <v>61</v>
      </c>
      <c r="F163" s="52">
        <v>87</v>
      </c>
      <c r="G163" s="52">
        <v>133</v>
      </c>
      <c r="H163" s="52">
        <v>213</v>
      </c>
      <c r="I163" s="52">
        <v>307</v>
      </c>
      <c r="J163" s="52">
        <v>359</v>
      </c>
      <c r="K163" s="52">
        <v>394</v>
      </c>
      <c r="L163" s="52">
        <v>603</v>
      </c>
      <c r="M163" s="52">
        <v>992</v>
      </c>
      <c r="N163" s="52">
        <v>2017</v>
      </c>
      <c r="O163" s="52">
        <v>2690</v>
      </c>
      <c r="P163" s="52">
        <v>2739</v>
      </c>
      <c r="Q163" s="52">
        <v>2729</v>
      </c>
      <c r="R163" s="52">
        <v>2623</v>
      </c>
      <c r="S163" s="52">
        <v>2813</v>
      </c>
      <c r="T163" s="52">
        <v>2943</v>
      </c>
      <c r="U163" s="52">
        <v>3106</v>
      </c>
      <c r="V163" s="52">
        <v>3261</v>
      </c>
      <c r="W163" s="52">
        <v>3390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1</v>
      </c>
      <c r="L165" s="52">
        <v>3</v>
      </c>
      <c r="M165" s="52">
        <v>8</v>
      </c>
      <c r="N165" s="52">
        <v>21</v>
      </c>
      <c r="O165" s="52">
        <v>40</v>
      </c>
      <c r="P165" s="52">
        <v>59</v>
      </c>
      <c r="Q165" s="52">
        <v>70</v>
      </c>
      <c r="R165" s="52">
        <v>69</v>
      </c>
      <c r="S165" s="52">
        <v>69</v>
      </c>
      <c r="T165" s="52">
        <v>71</v>
      </c>
      <c r="U165" s="52">
        <v>74</v>
      </c>
      <c r="V165" s="52">
        <v>81</v>
      </c>
      <c r="W165" s="52">
        <v>90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4</v>
      </c>
      <c r="C167" s="52">
        <v>3</v>
      </c>
      <c r="D167" s="52">
        <v>3</v>
      </c>
      <c r="E167" s="52">
        <v>2</v>
      </c>
      <c r="F167" s="52">
        <v>3</v>
      </c>
      <c r="G167" s="52">
        <v>3</v>
      </c>
      <c r="H167" s="52">
        <v>5</v>
      </c>
      <c r="I167" s="52">
        <v>6</v>
      </c>
      <c r="J167" s="52">
        <v>6</v>
      </c>
      <c r="K167" s="52">
        <v>6</v>
      </c>
      <c r="L167" s="52">
        <v>19</v>
      </c>
      <c r="M167" s="52">
        <v>19</v>
      </c>
      <c r="N167" s="52">
        <v>53</v>
      </c>
      <c r="O167" s="52">
        <v>76</v>
      </c>
      <c r="P167" s="52">
        <v>74</v>
      </c>
      <c r="Q167" s="52">
        <v>71</v>
      </c>
      <c r="R167" s="52">
        <v>64</v>
      </c>
      <c r="S167" s="52">
        <v>71</v>
      </c>
      <c r="T167" s="52">
        <v>117</v>
      </c>
      <c r="U167" s="52">
        <v>125</v>
      </c>
      <c r="V167" s="52">
        <v>122</v>
      </c>
      <c r="W167" s="52">
        <v>121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31</v>
      </c>
      <c r="C171" s="52">
        <v>34</v>
      </c>
      <c r="D171" s="52">
        <v>44</v>
      </c>
      <c r="E171" s="52">
        <v>59</v>
      </c>
      <c r="F171" s="52">
        <v>84</v>
      </c>
      <c r="G171" s="52">
        <v>130</v>
      </c>
      <c r="H171" s="52">
        <v>208</v>
      </c>
      <c r="I171" s="52">
        <v>301</v>
      </c>
      <c r="J171" s="52">
        <v>353</v>
      </c>
      <c r="K171" s="52">
        <v>388</v>
      </c>
      <c r="L171" s="52">
        <v>584</v>
      </c>
      <c r="M171" s="52">
        <v>973</v>
      </c>
      <c r="N171" s="52">
        <v>1964</v>
      </c>
      <c r="O171" s="52">
        <v>2614</v>
      </c>
      <c r="P171" s="52">
        <v>2665</v>
      </c>
      <c r="Q171" s="52">
        <v>2658</v>
      </c>
      <c r="R171" s="52">
        <v>2559</v>
      </c>
      <c r="S171" s="52">
        <v>2742</v>
      </c>
      <c r="T171" s="52">
        <v>2826</v>
      </c>
      <c r="U171" s="52">
        <v>2981</v>
      </c>
      <c r="V171" s="52">
        <v>3139</v>
      </c>
      <c r="W171" s="52">
        <v>3269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28</v>
      </c>
      <c r="C176" s="52">
        <v>29</v>
      </c>
      <c r="D176" s="52">
        <v>33</v>
      </c>
      <c r="E176" s="52">
        <v>41</v>
      </c>
      <c r="F176" s="52">
        <v>58</v>
      </c>
      <c r="G176" s="52">
        <v>88</v>
      </c>
      <c r="H176" s="52">
        <v>132</v>
      </c>
      <c r="I176" s="52">
        <v>160</v>
      </c>
      <c r="J176" s="52">
        <v>168</v>
      </c>
      <c r="K176" s="52">
        <v>190</v>
      </c>
      <c r="L176" s="52">
        <v>392</v>
      </c>
      <c r="M176" s="52">
        <v>623</v>
      </c>
      <c r="N176" s="52">
        <v>1268</v>
      </c>
      <c r="O176" s="52">
        <v>1647</v>
      </c>
      <c r="P176" s="52">
        <v>1661</v>
      </c>
      <c r="Q176" s="52">
        <v>1615</v>
      </c>
      <c r="R176" s="52">
        <v>1519</v>
      </c>
      <c r="S176" s="52">
        <v>1508</v>
      </c>
      <c r="T176" s="52">
        <v>1610</v>
      </c>
      <c r="U176" s="52">
        <v>1565</v>
      </c>
      <c r="V176" s="52">
        <v>1698</v>
      </c>
      <c r="W176" s="52">
        <v>1714</v>
      </c>
      <c r="DA176" s="63" t="s">
        <v>1133</v>
      </c>
    </row>
    <row r="177" spans="1:105" ht="12" customHeight="1" x14ac:dyDescent="0.25">
      <c r="A177" s="109" t="s">
        <v>120</v>
      </c>
      <c r="B177" s="36">
        <v>7</v>
      </c>
      <c r="C177" s="36">
        <v>8</v>
      </c>
      <c r="D177" s="36">
        <v>14</v>
      </c>
      <c r="E177" s="36">
        <v>20</v>
      </c>
      <c r="F177" s="36">
        <v>29</v>
      </c>
      <c r="G177" s="36">
        <v>45</v>
      </c>
      <c r="H177" s="36">
        <v>81</v>
      </c>
      <c r="I177" s="36">
        <v>147</v>
      </c>
      <c r="J177" s="36">
        <v>191</v>
      </c>
      <c r="K177" s="36">
        <v>204</v>
      </c>
      <c r="L177" s="36">
        <v>211</v>
      </c>
      <c r="M177" s="36">
        <v>369</v>
      </c>
      <c r="N177" s="36">
        <v>749</v>
      </c>
      <c r="O177" s="36">
        <v>1043</v>
      </c>
      <c r="P177" s="36">
        <v>1078</v>
      </c>
      <c r="Q177" s="36">
        <v>1114</v>
      </c>
      <c r="R177" s="36">
        <v>1104</v>
      </c>
      <c r="S177" s="36">
        <v>1305</v>
      </c>
      <c r="T177" s="36">
        <v>1333</v>
      </c>
      <c r="U177" s="36">
        <v>1541</v>
      </c>
      <c r="V177" s="36">
        <v>1563</v>
      </c>
      <c r="W177" s="36">
        <v>1676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1309</v>
      </c>
      <c r="D5" s="52">
        <v>1310</v>
      </c>
      <c r="E5" s="52">
        <v>1310</v>
      </c>
      <c r="F5" s="52">
        <v>1316</v>
      </c>
      <c r="G5" s="52">
        <v>1320</v>
      </c>
      <c r="H5" s="52">
        <v>1334</v>
      </c>
      <c r="I5" s="52">
        <v>1350</v>
      </c>
      <c r="J5" s="52">
        <v>1374</v>
      </c>
      <c r="K5" s="52">
        <v>1412</v>
      </c>
      <c r="L5" s="52">
        <v>1453</v>
      </c>
      <c r="M5" s="52">
        <v>1517</v>
      </c>
      <c r="N5" s="52">
        <v>1591</v>
      </c>
      <c r="O5" s="52">
        <v>1660</v>
      </c>
      <c r="P5" s="52">
        <v>737</v>
      </c>
      <c r="Q5" s="52">
        <v>408</v>
      </c>
      <c r="R5" s="52">
        <v>856</v>
      </c>
      <c r="S5" s="52">
        <v>1610</v>
      </c>
      <c r="T5" s="52">
        <v>2137</v>
      </c>
      <c r="U5" s="52">
        <v>1870</v>
      </c>
      <c r="V5" s="52">
        <v>1933</v>
      </c>
      <c r="W5" s="52">
        <v>723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0</v>
      </c>
      <c r="F8" s="52">
        <v>0</v>
      </c>
      <c r="G8" s="52">
        <v>1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2</v>
      </c>
      <c r="N8" s="52">
        <v>9</v>
      </c>
      <c r="O8" s="52">
        <v>9</v>
      </c>
      <c r="P8" s="52">
        <v>12</v>
      </c>
      <c r="Q8" s="52">
        <v>13</v>
      </c>
      <c r="R8" s="52">
        <v>13</v>
      </c>
      <c r="S8" s="52">
        <v>13</v>
      </c>
      <c r="T8" s="52">
        <v>13</v>
      </c>
      <c r="U8" s="52">
        <v>12</v>
      </c>
      <c r="V8" s="52">
        <v>8</v>
      </c>
      <c r="W8" s="52">
        <v>5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803</v>
      </c>
      <c r="D10" s="52">
        <v>803</v>
      </c>
      <c r="E10" s="52">
        <v>806</v>
      </c>
      <c r="F10" s="52">
        <v>809</v>
      </c>
      <c r="G10" s="52">
        <v>817</v>
      </c>
      <c r="H10" s="52">
        <v>830</v>
      </c>
      <c r="I10" s="52">
        <v>926</v>
      </c>
      <c r="J10" s="52">
        <v>1342</v>
      </c>
      <c r="K10" s="52">
        <v>1357</v>
      </c>
      <c r="L10" s="52">
        <v>1395</v>
      </c>
      <c r="M10" s="52">
        <v>1932</v>
      </c>
      <c r="N10" s="52">
        <v>3373</v>
      </c>
      <c r="O10" s="52">
        <v>2239</v>
      </c>
      <c r="P10" s="52">
        <v>758</v>
      </c>
      <c r="Q10" s="52">
        <v>430</v>
      </c>
      <c r="R10" s="52">
        <v>1097</v>
      </c>
      <c r="S10" s="52">
        <v>2051</v>
      </c>
      <c r="T10" s="52">
        <v>2187</v>
      </c>
      <c r="U10" s="52">
        <v>1790</v>
      </c>
      <c r="V10" s="52">
        <v>1553</v>
      </c>
      <c r="W10" s="52">
        <v>651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123</v>
      </c>
      <c r="D11" s="52">
        <v>123</v>
      </c>
      <c r="E11" s="52">
        <v>122</v>
      </c>
      <c r="F11" s="52">
        <v>124</v>
      </c>
      <c r="G11" s="52">
        <v>125</v>
      </c>
      <c r="H11" s="52">
        <v>127</v>
      </c>
      <c r="I11" s="52">
        <v>57</v>
      </c>
      <c r="J11" s="52">
        <v>11</v>
      </c>
      <c r="K11" s="52">
        <v>16</v>
      </c>
      <c r="L11" s="52">
        <v>15</v>
      </c>
      <c r="M11" s="52">
        <v>16</v>
      </c>
      <c r="N11" s="52">
        <v>17</v>
      </c>
      <c r="O11" s="52">
        <v>19</v>
      </c>
      <c r="P11" s="52">
        <v>12</v>
      </c>
      <c r="Q11" s="52">
        <v>10</v>
      </c>
      <c r="R11" s="52">
        <v>11</v>
      </c>
      <c r="S11" s="52">
        <v>16</v>
      </c>
      <c r="T11" s="52">
        <v>27</v>
      </c>
      <c r="U11" s="52">
        <v>14</v>
      </c>
      <c r="V11" s="52">
        <v>22</v>
      </c>
      <c r="W11" s="52">
        <v>3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889</v>
      </c>
      <c r="D15" s="52">
        <v>890</v>
      </c>
      <c r="E15" s="52">
        <v>896</v>
      </c>
      <c r="F15" s="52">
        <v>906</v>
      </c>
      <c r="G15" s="52">
        <v>934</v>
      </c>
      <c r="H15" s="52">
        <v>977</v>
      </c>
      <c r="I15" s="52">
        <v>513</v>
      </c>
      <c r="J15" s="52">
        <v>257</v>
      </c>
      <c r="K15" s="52">
        <v>405</v>
      </c>
      <c r="L15" s="52">
        <v>454</v>
      </c>
      <c r="M15" s="52">
        <v>469</v>
      </c>
      <c r="N15" s="52">
        <v>590</v>
      </c>
      <c r="O15" s="52">
        <v>639</v>
      </c>
      <c r="P15" s="52">
        <v>601</v>
      </c>
      <c r="Q15" s="52">
        <v>533</v>
      </c>
      <c r="R15" s="52">
        <v>572</v>
      </c>
      <c r="S15" s="52">
        <v>568</v>
      </c>
      <c r="T15" s="52">
        <v>848</v>
      </c>
      <c r="U15" s="52">
        <v>824</v>
      </c>
      <c r="V15" s="52">
        <v>820</v>
      </c>
      <c r="W15" s="52">
        <v>318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9</v>
      </c>
      <c r="D20" s="52">
        <v>10</v>
      </c>
      <c r="E20" s="52">
        <v>9</v>
      </c>
      <c r="F20" s="52">
        <v>9</v>
      </c>
      <c r="G20" s="52">
        <v>11</v>
      </c>
      <c r="H20" s="52">
        <v>11</v>
      </c>
      <c r="I20" s="52">
        <v>6</v>
      </c>
      <c r="J20" s="52">
        <v>5</v>
      </c>
      <c r="K20" s="52">
        <v>7</v>
      </c>
      <c r="L20" s="52">
        <v>7</v>
      </c>
      <c r="M20" s="52">
        <v>6</v>
      </c>
      <c r="N20" s="52">
        <v>8</v>
      </c>
      <c r="O20" s="52">
        <v>9</v>
      </c>
      <c r="P20" s="52">
        <v>3</v>
      </c>
      <c r="Q20" s="52">
        <v>3</v>
      </c>
      <c r="R20" s="52">
        <v>6</v>
      </c>
      <c r="S20" s="52">
        <v>6</v>
      </c>
      <c r="T20" s="52">
        <v>5</v>
      </c>
      <c r="U20" s="52">
        <v>9</v>
      </c>
      <c r="V20" s="52">
        <v>6</v>
      </c>
      <c r="W20" s="52">
        <v>3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2109</v>
      </c>
      <c r="D21" s="52">
        <v>2111</v>
      </c>
      <c r="E21" s="52">
        <v>2128</v>
      </c>
      <c r="F21" s="52">
        <v>2179</v>
      </c>
      <c r="G21" s="52">
        <v>2268</v>
      </c>
      <c r="H21" s="52">
        <v>2426</v>
      </c>
      <c r="I21" s="52">
        <v>1399</v>
      </c>
      <c r="J21" s="52">
        <v>1151</v>
      </c>
      <c r="K21" s="52">
        <v>1331</v>
      </c>
      <c r="L21" s="52">
        <v>1351</v>
      </c>
      <c r="M21" s="52">
        <v>1404</v>
      </c>
      <c r="N21" s="52">
        <v>1528</v>
      </c>
      <c r="O21" s="52">
        <v>1377</v>
      </c>
      <c r="P21" s="52">
        <v>793</v>
      </c>
      <c r="Q21" s="52">
        <v>756</v>
      </c>
      <c r="R21" s="52">
        <v>1030</v>
      </c>
      <c r="S21" s="52">
        <v>1363</v>
      </c>
      <c r="T21" s="52">
        <v>1480</v>
      </c>
      <c r="U21" s="52">
        <v>1084</v>
      </c>
      <c r="V21" s="52">
        <v>992</v>
      </c>
      <c r="W21" s="52">
        <v>342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500</v>
      </c>
      <c r="D22" s="36">
        <v>502</v>
      </c>
      <c r="E22" s="36">
        <v>512</v>
      </c>
      <c r="F22" s="36">
        <v>544</v>
      </c>
      <c r="G22" s="36">
        <v>599</v>
      </c>
      <c r="H22" s="36">
        <v>696</v>
      </c>
      <c r="I22" s="36">
        <v>528</v>
      </c>
      <c r="J22" s="36">
        <v>690</v>
      </c>
      <c r="K22" s="36">
        <v>805</v>
      </c>
      <c r="L22" s="36">
        <v>854</v>
      </c>
      <c r="M22" s="36">
        <v>865</v>
      </c>
      <c r="N22" s="36">
        <v>1027</v>
      </c>
      <c r="O22" s="36">
        <v>1171</v>
      </c>
      <c r="P22" s="36">
        <v>854</v>
      </c>
      <c r="Q22" s="36">
        <v>952</v>
      </c>
      <c r="R22" s="36">
        <v>978</v>
      </c>
      <c r="S22" s="36">
        <v>855</v>
      </c>
      <c r="T22" s="36">
        <v>905</v>
      </c>
      <c r="U22" s="36">
        <v>1005</v>
      </c>
      <c r="V22" s="36">
        <v>1042</v>
      </c>
      <c r="W22" s="36">
        <v>379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156</v>
      </c>
      <c r="D26" s="52">
        <v>157</v>
      </c>
      <c r="E26" s="52">
        <v>156</v>
      </c>
      <c r="F26" s="52">
        <v>158</v>
      </c>
      <c r="G26" s="52">
        <v>158</v>
      </c>
      <c r="H26" s="52">
        <v>162</v>
      </c>
      <c r="I26" s="52">
        <v>164</v>
      </c>
      <c r="J26" s="52">
        <v>169</v>
      </c>
      <c r="K26" s="52">
        <v>175</v>
      </c>
      <c r="L26" s="52">
        <v>184</v>
      </c>
      <c r="M26" s="52">
        <v>189</v>
      </c>
      <c r="N26" s="52">
        <v>202</v>
      </c>
      <c r="O26" s="52">
        <v>184</v>
      </c>
      <c r="P26" s="52">
        <v>72</v>
      </c>
      <c r="Q26" s="52">
        <v>104</v>
      </c>
      <c r="R26" s="52">
        <v>98</v>
      </c>
      <c r="S26" s="52">
        <v>131</v>
      </c>
      <c r="T26" s="52">
        <v>129</v>
      </c>
      <c r="U26" s="52">
        <v>121</v>
      </c>
      <c r="V26" s="52">
        <v>112</v>
      </c>
      <c r="W26" s="52">
        <v>110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</v>
      </c>
      <c r="Q29" s="52">
        <v>0</v>
      </c>
      <c r="R29" s="52">
        <v>0</v>
      </c>
      <c r="S29" s="52">
        <v>0</v>
      </c>
      <c r="T29" s="52">
        <v>1</v>
      </c>
      <c r="U29" s="52">
        <v>2</v>
      </c>
      <c r="V29" s="52">
        <v>3</v>
      </c>
      <c r="W29" s="52">
        <v>3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38</v>
      </c>
      <c r="D31" s="52">
        <v>38</v>
      </c>
      <c r="E31" s="52">
        <v>38</v>
      </c>
      <c r="F31" s="52">
        <v>39</v>
      </c>
      <c r="G31" s="52">
        <v>39</v>
      </c>
      <c r="H31" s="52">
        <v>40</v>
      </c>
      <c r="I31" s="52">
        <v>22</v>
      </c>
      <c r="J31" s="52">
        <v>8</v>
      </c>
      <c r="K31" s="52">
        <v>14</v>
      </c>
      <c r="L31" s="52">
        <v>9</v>
      </c>
      <c r="M31" s="52">
        <v>12</v>
      </c>
      <c r="N31" s="52">
        <v>10</v>
      </c>
      <c r="O31" s="52">
        <v>7</v>
      </c>
      <c r="P31" s="52">
        <v>2</v>
      </c>
      <c r="Q31" s="52">
        <v>1</v>
      </c>
      <c r="R31" s="52">
        <v>2</v>
      </c>
      <c r="S31" s="52">
        <v>9</v>
      </c>
      <c r="T31" s="52">
        <v>5</v>
      </c>
      <c r="U31" s="52">
        <v>6</v>
      </c>
      <c r="V31" s="52">
        <v>7</v>
      </c>
      <c r="W31" s="52">
        <v>5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275</v>
      </c>
      <c r="D35" s="52">
        <v>275</v>
      </c>
      <c r="E35" s="52">
        <v>279</v>
      </c>
      <c r="F35" s="52">
        <v>291</v>
      </c>
      <c r="G35" s="52">
        <v>310</v>
      </c>
      <c r="H35" s="52">
        <v>346</v>
      </c>
      <c r="I35" s="52">
        <v>235</v>
      </c>
      <c r="J35" s="52">
        <v>249</v>
      </c>
      <c r="K35" s="52">
        <v>292</v>
      </c>
      <c r="L35" s="52">
        <v>307</v>
      </c>
      <c r="M35" s="52">
        <v>308</v>
      </c>
      <c r="N35" s="52">
        <v>307</v>
      </c>
      <c r="O35" s="52">
        <v>283</v>
      </c>
      <c r="P35" s="52">
        <v>147</v>
      </c>
      <c r="Q35" s="52">
        <v>165</v>
      </c>
      <c r="R35" s="52">
        <v>175</v>
      </c>
      <c r="S35" s="52">
        <v>226</v>
      </c>
      <c r="T35" s="52">
        <v>258</v>
      </c>
      <c r="U35" s="52">
        <v>282</v>
      </c>
      <c r="V35" s="52">
        <v>262</v>
      </c>
      <c r="W35" s="52">
        <v>221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253</v>
      </c>
      <c r="D40" s="52">
        <v>253</v>
      </c>
      <c r="E40" s="52">
        <v>256</v>
      </c>
      <c r="F40" s="52">
        <v>261</v>
      </c>
      <c r="G40" s="52">
        <v>278</v>
      </c>
      <c r="H40" s="52">
        <v>299</v>
      </c>
      <c r="I40" s="52">
        <v>184</v>
      </c>
      <c r="J40" s="52">
        <v>158</v>
      </c>
      <c r="K40" s="52">
        <v>194</v>
      </c>
      <c r="L40" s="52">
        <v>195</v>
      </c>
      <c r="M40" s="52">
        <v>199</v>
      </c>
      <c r="N40" s="52">
        <v>194</v>
      </c>
      <c r="O40" s="52">
        <v>163</v>
      </c>
      <c r="P40" s="52">
        <v>77</v>
      </c>
      <c r="Q40" s="52">
        <v>79</v>
      </c>
      <c r="R40" s="52">
        <v>104</v>
      </c>
      <c r="S40" s="52">
        <v>144</v>
      </c>
      <c r="T40" s="52">
        <v>173</v>
      </c>
      <c r="U40" s="52">
        <v>163</v>
      </c>
      <c r="V40" s="52">
        <v>147</v>
      </c>
      <c r="W40" s="52">
        <v>116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60</v>
      </c>
      <c r="D41" s="36">
        <v>60</v>
      </c>
      <c r="E41" s="36">
        <v>62</v>
      </c>
      <c r="F41" s="36">
        <v>66</v>
      </c>
      <c r="G41" s="36">
        <v>75</v>
      </c>
      <c r="H41" s="36">
        <v>88</v>
      </c>
      <c r="I41" s="36">
        <v>71</v>
      </c>
      <c r="J41" s="36">
        <v>96</v>
      </c>
      <c r="K41" s="36">
        <v>115</v>
      </c>
      <c r="L41" s="36">
        <v>121</v>
      </c>
      <c r="M41" s="36">
        <v>114</v>
      </c>
      <c r="N41" s="36">
        <v>125</v>
      </c>
      <c r="O41" s="36">
        <v>125</v>
      </c>
      <c r="P41" s="36">
        <v>75</v>
      </c>
      <c r="Q41" s="36">
        <v>83</v>
      </c>
      <c r="R41" s="36">
        <v>76</v>
      </c>
      <c r="S41" s="36">
        <v>85</v>
      </c>
      <c r="T41" s="36">
        <v>93</v>
      </c>
      <c r="U41" s="36">
        <v>120</v>
      </c>
      <c r="V41" s="36">
        <v>119</v>
      </c>
      <c r="W41" s="36">
        <v>109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296</v>
      </c>
      <c r="D45" s="52">
        <v>295</v>
      </c>
      <c r="E45" s="52">
        <v>297</v>
      </c>
      <c r="F45" s="52">
        <v>297</v>
      </c>
      <c r="G45" s="52">
        <v>300</v>
      </c>
      <c r="H45" s="52">
        <v>307</v>
      </c>
      <c r="I45" s="52">
        <v>310</v>
      </c>
      <c r="J45" s="52">
        <v>325</v>
      </c>
      <c r="K45" s="52">
        <v>341</v>
      </c>
      <c r="L45" s="52">
        <v>374</v>
      </c>
      <c r="M45" s="52">
        <v>423</v>
      </c>
      <c r="N45" s="52">
        <v>486</v>
      </c>
      <c r="O45" s="52">
        <v>535</v>
      </c>
      <c r="P45" s="52">
        <v>425</v>
      </c>
      <c r="Q45" s="52">
        <v>774</v>
      </c>
      <c r="R45" s="52">
        <v>597</v>
      </c>
      <c r="S45" s="52">
        <v>986</v>
      </c>
      <c r="T45" s="52">
        <v>1194</v>
      </c>
      <c r="U45" s="52">
        <v>1451</v>
      </c>
      <c r="V45" s="52">
        <v>1753</v>
      </c>
      <c r="W45" s="52">
        <v>2027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2</v>
      </c>
      <c r="N48" s="52">
        <v>8</v>
      </c>
      <c r="O48" s="52">
        <v>10</v>
      </c>
      <c r="P48" s="52">
        <v>21</v>
      </c>
      <c r="Q48" s="52">
        <v>25</v>
      </c>
      <c r="R48" s="52">
        <v>34</v>
      </c>
      <c r="S48" s="52">
        <v>35</v>
      </c>
      <c r="T48" s="52">
        <v>40</v>
      </c>
      <c r="U48" s="52">
        <v>35</v>
      </c>
      <c r="V48" s="52">
        <v>34</v>
      </c>
      <c r="W48" s="52">
        <v>37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285</v>
      </c>
      <c r="D50" s="52">
        <v>285</v>
      </c>
      <c r="E50" s="52">
        <v>286</v>
      </c>
      <c r="F50" s="52">
        <v>288</v>
      </c>
      <c r="G50" s="52">
        <v>289</v>
      </c>
      <c r="H50" s="52">
        <v>293</v>
      </c>
      <c r="I50" s="52">
        <v>304</v>
      </c>
      <c r="J50" s="52">
        <v>324</v>
      </c>
      <c r="K50" s="52">
        <v>339</v>
      </c>
      <c r="L50" s="52">
        <v>375</v>
      </c>
      <c r="M50" s="52">
        <v>425</v>
      </c>
      <c r="N50" s="52">
        <v>485</v>
      </c>
      <c r="O50" s="52">
        <v>533</v>
      </c>
      <c r="P50" s="52">
        <v>400</v>
      </c>
      <c r="Q50" s="52">
        <v>724</v>
      </c>
      <c r="R50" s="52">
        <v>612</v>
      </c>
      <c r="S50" s="52">
        <v>982</v>
      </c>
      <c r="T50" s="52">
        <v>1186</v>
      </c>
      <c r="U50" s="52">
        <v>1448</v>
      </c>
      <c r="V50" s="52">
        <v>1741</v>
      </c>
      <c r="W50" s="52">
        <v>2018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21</v>
      </c>
      <c r="D54" s="52">
        <v>21</v>
      </c>
      <c r="E54" s="52">
        <v>21</v>
      </c>
      <c r="F54" s="52">
        <v>22</v>
      </c>
      <c r="G54" s="52">
        <v>23</v>
      </c>
      <c r="H54" s="52">
        <v>25</v>
      </c>
      <c r="I54" s="52">
        <v>16</v>
      </c>
      <c r="J54" s="52">
        <v>15</v>
      </c>
      <c r="K54" s="52">
        <v>372</v>
      </c>
      <c r="L54" s="52">
        <v>0</v>
      </c>
      <c r="M54" s="52">
        <v>0</v>
      </c>
      <c r="N54" s="52">
        <v>6</v>
      </c>
      <c r="O54" s="52">
        <v>7</v>
      </c>
      <c r="P54" s="52">
        <v>45</v>
      </c>
      <c r="Q54" s="52">
        <v>165</v>
      </c>
      <c r="R54" s="52">
        <v>219</v>
      </c>
      <c r="S54" s="52">
        <v>36</v>
      </c>
      <c r="T54" s="52">
        <v>57</v>
      </c>
      <c r="U54" s="52">
        <v>42</v>
      </c>
      <c r="V54" s="52">
        <v>57</v>
      </c>
      <c r="W54" s="52">
        <v>353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478</v>
      </c>
      <c r="D59" s="52">
        <v>478</v>
      </c>
      <c r="E59" s="52">
        <v>484</v>
      </c>
      <c r="F59" s="52">
        <v>498</v>
      </c>
      <c r="G59" s="52">
        <v>524</v>
      </c>
      <c r="H59" s="52">
        <v>570</v>
      </c>
      <c r="I59" s="52">
        <v>357</v>
      </c>
      <c r="J59" s="52">
        <v>333</v>
      </c>
      <c r="K59" s="52">
        <v>420</v>
      </c>
      <c r="L59" s="52">
        <v>450</v>
      </c>
      <c r="M59" s="52">
        <v>599</v>
      </c>
      <c r="N59" s="52">
        <v>842</v>
      </c>
      <c r="O59" s="52">
        <v>1049</v>
      </c>
      <c r="P59" s="52">
        <v>1189</v>
      </c>
      <c r="Q59" s="52">
        <v>1598</v>
      </c>
      <c r="R59" s="52">
        <v>2066</v>
      </c>
      <c r="S59" s="52">
        <v>2622</v>
      </c>
      <c r="T59" s="52">
        <v>2397</v>
      </c>
      <c r="U59" s="52">
        <v>1611</v>
      </c>
      <c r="V59" s="52">
        <v>1496</v>
      </c>
      <c r="W59" s="52">
        <v>1645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113</v>
      </c>
      <c r="D60" s="36">
        <v>114</v>
      </c>
      <c r="E60" s="36">
        <v>118</v>
      </c>
      <c r="F60" s="36">
        <v>125</v>
      </c>
      <c r="G60" s="36">
        <v>141</v>
      </c>
      <c r="H60" s="36">
        <v>168</v>
      </c>
      <c r="I60" s="36">
        <v>139</v>
      </c>
      <c r="J60" s="36">
        <v>196</v>
      </c>
      <c r="K60" s="36">
        <v>258</v>
      </c>
      <c r="L60" s="36">
        <v>315</v>
      </c>
      <c r="M60" s="36">
        <v>463</v>
      </c>
      <c r="N60" s="36">
        <v>698</v>
      </c>
      <c r="O60" s="36">
        <v>977</v>
      </c>
      <c r="P60" s="36">
        <v>1205</v>
      </c>
      <c r="Q60" s="36">
        <v>1587</v>
      </c>
      <c r="R60" s="36">
        <v>1711</v>
      </c>
      <c r="S60" s="36">
        <v>1515</v>
      </c>
      <c r="T60" s="36">
        <v>1047</v>
      </c>
      <c r="U60" s="36">
        <v>1395</v>
      </c>
      <c r="V60" s="36">
        <v>1481</v>
      </c>
      <c r="W60" s="36">
        <v>1895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3203</v>
      </c>
      <c r="D64" s="52">
        <v>3204</v>
      </c>
      <c r="E64" s="52">
        <v>3214</v>
      </c>
      <c r="F64" s="52">
        <v>3241</v>
      </c>
      <c r="G64" s="52">
        <v>3301</v>
      </c>
      <c r="H64" s="52">
        <v>3397</v>
      </c>
      <c r="I64" s="52">
        <v>3549</v>
      </c>
      <c r="J64" s="52">
        <v>3760</v>
      </c>
      <c r="K64" s="52">
        <v>4039</v>
      </c>
      <c r="L64" s="52">
        <v>4403</v>
      </c>
      <c r="M64" s="52">
        <v>4840</v>
      </c>
      <c r="N64" s="52">
        <v>5388</v>
      </c>
      <c r="O64" s="52">
        <v>5389</v>
      </c>
      <c r="P64" s="52">
        <v>3583</v>
      </c>
      <c r="Q64" s="52">
        <v>5093</v>
      </c>
      <c r="R64" s="52">
        <v>4884</v>
      </c>
      <c r="S64" s="52">
        <v>6540</v>
      </c>
      <c r="T64" s="52">
        <v>6850</v>
      </c>
      <c r="U64" s="52">
        <v>6678</v>
      </c>
      <c r="V64" s="52">
        <v>6499</v>
      </c>
      <c r="W64" s="52">
        <v>6224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0</v>
      </c>
      <c r="F67" s="52">
        <v>1</v>
      </c>
      <c r="G67" s="52">
        <v>1</v>
      </c>
      <c r="H67" s="52">
        <v>1</v>
      </c>
      <c r="I67" s="52">
        <v>0</v>
      </c>
      <c r="J67" s="52">
        <v>3</v>
      </c>
      <c r="K67" s="52">
        <v>12</v>
      </c>
      <c r="L67" s="52">
        <v>13</v>
      </c>
      <c r="M67" s="52">
        <v>28</v>
      </c>
      <c r="N67" s="52">
        <v>42</v>
      </c>
      <c r="O67" s="52">
        <v>54</v>
      </c>
      <c r="P67" s="52">
        <v>64</v>
      </c>
      <c r="Q67" s="52">
        <v>70</v>
      </c>
      <c r="R67" s="52">
        <v>66</v>
      </c>
      <c r="S67" s="52">
        <v>69</v>
      </c>
      <c r="T67" s="52">
        <v>83</v>
      </c>
      <c r="U67" s="52">
        <v>101</v>
      </c>
      <c r="V67" s="52">
        <v>134</v>
      </c>
      <c r="W67" s="52">
        <v>173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3090</v>
      </c>
      <c r="D69" s="52">
        <v>3091</v>
      </c>
      <c r="E69" s="52">
        <v>3101</v>
      </c>
      <c r="F69" s="52">
        <v>3126</v>
      </c>
      <c r="G69" s="52">
        <v>3183</v>
      </c>
      <c r="H69" s="52">
        <v>3281</v>
      </c>
      <c r="I69" s="52">
        <v>3442</v>
      </c>
      <c r="J69" s="52">
        <v>3731</v>
      </c>
      <c r="K69" s="52">
        <v>3999</v>
      </c>
      <c r="L69" s="52">
        <v>4359</v>
      </c>
      <c r="M69" s="52">
        <v>4811</v>
      </c>
      <c r="N69" s="52">
        <v>5363</v>
      </c>
      <c r="O69" s="52">
        <v>5350</v>
      </c>
      <c r="P69" s="52">
        <v>3564</v>
      </c>
      <c r="Q69" s="52">
        <v>4906</v>
      </c>
      <c r="R69" s="52">
        <v>4924</v>
      </c>
      <c r="S69" s="52">
        <v>6500</v>
      </c>
      <c r="T69" s="52">
        <v>6840</v>
      </c>
      <c r="U69" s="52">
        <v>6652</v>
      </c>
      <c r="V69" s="52">
        <v>6466</v>
      </c>
      <c r="W69" s="52">
        <v>6192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226</v>
      </c>
      <c r="D73" s="52">
        <v>226</v>
      </c>
      <c r="E73" s="52">
        <v>230</v>
      </c>
      <c r="F73" s="52">
        <v>244</v>
      </c>
      <c r="G73" s="52">
        <v>265</v>
      </c>
      <c r="H73" s="52">
        <v>305</v>
      </c>
      <c r="I73" s="52">
        <v>226</v>
      </c>
      <c r="J73" s="52">
        <v>216</v>
      </c>
      <c r="K73" s="52">
        <v>324</v>
      </c>
      <c r="L73" s="52">
        <v>507</v>
      </c>
      <c r="M73" s="52">
        <v>539</v>
      </c>
      <c r="N73" s="52">
        <v>142</v>
      </c>
      <c r="O73" s="52">
        <v>750</v>
      </c>
      <c r="P73" s="52">
        <v>127</v>
      </c>
      <c r="Q73" s="52">
        <v>427</v>
      </c>
      <c r="R73" s="52">
        <v>588</v>
      </c>
      <c r="S73" s="52">
        <v>390</v>
      </c>
      <c r="T73" s="52">
        <v>106</v>
      </c>
      <c r="U73" s="52">
        <v>181</v>
      </c>
      <c r="V73" s="52">
        <v>283</v>
      </c>
      <c r="W73" s="52">
        <v>260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6088</v>
      </c>
      <c r="D78" s="52">
        <v>6103</v>
      </c>
      <c r="E78" s="52">
        <v>6221</v>
      </c>
      <c r="F78" s="52">
        <v>6551</v>
      </c>
      <c r="G78" s="52">
        <v>7208</v>
      </c>
      <c r="H78" s="52">
        <v>8319</v>
      </c>
      <c r="I78" s="52">
        <v>6347</v>
      </c>
      <c r="J78" s="52">
        <v>7322</v>
      </c>
      <c r="K78" s="52">
        <v>9465</v>
      </c>
      <c r="L78" s="52">
        <v>10179</v>
      </c>
      <c r="M78" s="52">
        <v>10514</v>
      </c>
      <c r="N78" s="52">
        <v>10970</v>
      </c>
      <c r="O78" s="52">
        <v>10748</v>
      </c>
      <c r="P78" s="52">
        <v>8847</v>
      </c>
      <c r="Q78" s="52">
        <v>9863</v>
      </c>
      <c r="R78" s="52">
        <v>10438</v>
      </c>
      <c r="S78" s="52">
        <v>11668</v>
      </c>
      <c r="T78" s="52">
        <v>12005</v>
      </c>
      <c r="U78" s="52">
        <v>11853</v>
      </c>
      <c r="V78" s="52">
        <v>12121</v>
      </c>
      <c r="W78" s="52">
        <v>12475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318</v>
      </c>
      <c r="D79" s="36">
        <v>318</v>
      </c>
      <c r="E79" s="36">
        <v>321</v>
      </c>
      <c r="F79" s="36">
        <v>334</v>
      </c>
      <c r="G79" s="36">
        <v>376</v>
      </c>
      <c r="H79" s="36">
        <v>448</v>
      </c>
      <c r="I79" s="36">
        <v>374</v>
      </c>
      <c r="J79" s="36">
        <v>415</v>
      </c>
      <c r="K79" s="36">
        <v>633</v>
      </c>
      <c r="L79" s="36">
        <v>1263</v>
      </c>
      <c r="M79" s="36">
        <v>486</v>
      </c>
      <c r="N79" s="36">
        <v>699</v>
      </c>
      <c r="O79" s="36">
        <v>498</v>
      </c>
      <c r="P79" s="36">
        <v>536</v>
      </c>
      <c r="Q79" s="36">
        <v>571</v>
      </c>
      <c r="R79" s="36">
        <v>608</v>
      </c>
      <c r="S79" s="36">
        <v>612</v>
      </c>
      <c r="T79" s="36">
        <v>525</v>
      </c>
      <c r="U79" s="36">
        <v>1081</v>
      </c>
      <c r="V79" s="36">
        <v>354</v>
      </c>
      <c r="W79" s="36">
        <v>531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29581</v>
      </c>
      <c r="D83" s="52">
        <v>29590</v>
      </c>
      <c r="E83" s="52">
        <v>29647</v>
      </c>
      <c r="F83" s="52">
        <v>29810</v>
      </c>
      <c r="G83" s="52">
        <v>30134</v>
      </c>
      <c r="H83" s="52">
        <v>30686</v>
      </c>
      <c r="I83" s="52">
        <v>31519</v>
      </c>
      <c r="J83" s="52">
        <v>32680</v>
      </c>
      <c r="K83" s="52">
        <v>34214</v>
      </c>
      <c r="L83" s="52">
        <v>36165</v>
      </c>
      <c r="M83" s="52">
        <v>38601</v>
      </c>
      <c r="N83" s="52">
        <v>41554</v>
      </c>
      <c r="O83" s="52">
        <v>39147</v>
      </c>
      <c r="P83" s="52">
        <v>19634</v>
      </c>
      <c r="Q83" s="52">
        <v>28108</v>
      </c>
      <c r="R83" s="52">
        <v>26746</v>
      </c>
      <c r="S83" s="52">
        <v>35855</v>
      </c>
      <c r="T83" s="52">
        <v>36556</v>
      </c>
      <c r="U83" s="52">
        <v>36136</v>
      </c>
      <c r="V83" s="52">
        <v>34932</v>
      </c>
      <c r="W83" s="52">
        <v>32762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6</v>
      </c>
      <c r="E86" s="52">
        <v>7</v>
      </c>
      <c r="F86" s="52">
        <v>7</v>
      </c>
      <c r="G86" s="52">
        <v>8</v>
      </c>
      <c r="H86" s="52">
        <v>12</v>
      </c>
      <c r="I86" s="52">
        <v>13</v>
      </c>
      <c r="J86" s="52">
        <v>24</v>
      </c>
      <c r="K86" s="52">
        <v>49</v>
      </c>
      <c r="L86" s="52">
        <v>84</v>
      </c>
      <c r="M86" s="52">
        <v>149</v>
      </c>
      <c r="N86" s="52">
        <v>205</v>
      </c>
      <c r="O86" s="52">
        <v>304</v>
      </c>
      <c r="P86" s="52">
        <v>344</v>
      </c>
      <c r="Q86" s="52">
        <v>368</v>
      </c>
      <c r="R86" s="52">
        <v>381</v>
      </c>
      <c r="S86" s="52">
        <v>393</v>
      </c>
      <c r="T86" s="52">
        <v>443</v>
      </c>
      <c r="U86" s="52">
        <v>508</v>
      </c>
      <c r="V86" s="52">
        <v>575</v>
      </c>
      <c r="W86" s="52">
        <v>632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27801</v>
      </c>
      <c r="D88" s="52">
        <v>27806</v>
      </c>
      <c r="E88" s="52">
        <v>27845</v>
      </c>
      <c r="F88" s="52">
        <v>27951</v>
      </c>
      <c r="G88" s="52">
        <v>28158</v>
      </c>
      <c r="H88" s="52">
        <v>28493</v>
      </c>
      <c r="I88" s="52">
        <v>29260</v>
      </c>
      <c r="J88" s="52">
        <v>31298</v>
      </c>
      <c r="K88" s="52">
        <v>32119</v>
      </c>
      <c r="L88" s="52">
        <v>33669</v>
      </c>
      <c r="M88" s="52">
        <v>35854</v>
      </c>
      <c r="N88" s="52">
        <v>38633</v>
      </c>
      <c r="O88" s="52">
        <v>36198</v>
      </c>
      <c r="P88" s="52">
        <v>22601</v>
      </c>
      <c r="Q88" s="52">
        <v>29554</v>
      </c>
      <c r="R88" s="52">
        <v>25440</v>
      </c>
      <c r="S88" s="52">
        <v>30087</v>
      </c>
      <c r="T88" s="52">
        <v>30782</v>
      </c>
      <c r="U88" s="52">
        <v>29874</v>
      </c>
      <c r="V88" s="52">
        <v>42891</v>
      </c>
      <c r="W88" s="52">
        <v>38692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432</v>
      </c>
      <c r="D92" s="52">
        <v>433</v>
      </c>
      <c r="E92" s="52">
        <v>444</v>
      </c>
      <c r="F92" s="52">
        <v>467</v>
      </c>
      <c r="G92" s="52">
        <v>517</v>
      </c>
      <c r="H92" s="52">
        <v>594</v>
      </c>
      <c r="I92" s="52">
        <v>456</v>
      </c>
      <c r="J92" s="52">
        <v>456</v>
      </c>
      <c r="K92" s="52">
        <v>680</v>
      </c>
      <c r="L92" s="52">
        <v>637</v>
      </c>
      <c r="M92" s="52">
        <v>709</v>
      </c>
      <c r="N92" s="52">
        <v>681</v>
      </c>
      <c r="O92" s="52">
        <v>568</v>
      </c>
      <c r="P92" s="52">
        <v>416</v>
      </c>
      <c r="Q92" s="52">
        <v>282</v>
      </c>
      <c r="R92" s="52">
        <v>331</v>
      </c>
      <c r="S92" s="52">
        <v>453</v>
      </c>
      <c r="T92" s="52">
        <v>496</v>
      </c>
      <c r="U92" s="52">
        <v>362</v>
      </c>
      <c r="V92" s="52">
        <v>479</v>
      </c>
      <c r="W92" s="52">
        <v>437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3130</v>
      </c>
      <c r="D96" s="52">
        <v>3150</v>
      </c>
      <c r="E96" s="52">
        <v>3311</v>
      </c>
      <c r="F96" s="52">
        <v>3805</v>
      </c>
      <c r="G96" s="52">
        <v>4847</v>
      </c>
      <c r="H96" s="52">
        <v>6693</v>
      </c>
      <c r="I96" s="52">
        <v>7735</v>
      </c>
      <c r="J96" s="52">
        <v>10737</v>
      </c>
      <c r="K96" s="52">
        <v>16520</v>
      </c>
      <c r="L96" s="52">
        <v>19488</v>
      </c>
      <c r="M96" s="52">
        <v>20244</v>
      </c>
      <c r="N96" s="52">
        <v>20930</v>
      </c>
      <c r="O96" s="52">
        <v>20049</v>
      </c>
      <c r="P96" s="52">
        <v>16930</v>
      </c>
      <c r="Q96" s="52">
        <v>14396</v>
      </c>
      <c r="R96" s="52">
        <v>13869</v>
      </c>
      <c r="S96" s="52">
        <v>13774</v>
      </c>
      <c r="T96" s="52">
        <v>12244</v>
      </c>
      <c r="U96" s="52">
        <v>12701</v>
      </c>
      <c r="V96" s="52">
        <v>16444</v>
      </c>
      <c r="W96" s="52">
        <v>16952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58277</v>
      </c>
      <c r="D101" s="52">
        <v>58393</v>
      </c>
      <c r="E101" s="52">
        <v>59215</v>
      </c>
      <c r="F101" s="52">
        <v>61488</v>
      </c>
      <c r="G101" s="52">
        <v>65972</v>
      </c>
      <c r="H101" s="52">
        <v>73405</v>
      </c>
      <c r="I101" s="52">
        <v>49468</v>
      </c>
      <c r="J101" s="52">
        <v>50020</v>
      </c>
      <c r="K101" s="52">
        <v>60452</v>
      </c>
      <c r="L101" s="52">
        <v>61434</v>
      </c>
      <c r="M101" s="52">
        <v>60573</v>
      </c>
      <c r="N101" s="52">
        <v>58279</v>
      </c>
      <c r="O101" s="52">
        <v>53138</v>
      </c>
      <c r="P101" s="52">
        <v>39911</v>
      </c>
      <c r="Q101" s="52">
        <v>52027</v>
      </c>
      <c r="R101" s="52">
        <v>59921</v>
      </c>
      <c r="S101" s="52">
        <v>64653</v>
      </c>
      <c r="T101" s="52">
        <v>61143</v>
      </c>
      <c r="U101" s="52">
        <v>57258</v>
      </c>
      <c r="V101" s="52">
        <v>53052</v>
      </c>
      <c r="W101" s="52">
        <v>46440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716</v>
      </c>
      <c r="D102" s="52">
        <v>720</v>
      </c>
      <c r="E102" s="52">
        <v>748</v>
      </c>
      <c r="F102" s="52">
        <v>825</v>
      </c>
      <c r="G102" s="52">
        <v>995</v>
      </c>
      <c r="H102" s="52">
        <v>1377</v>
      </c>
      <c r="I102" s="52">
        <v>1684</v>
      </c>
      <c r="J102" s="52">
        <v>3045</v>
      </c>
      <c r="K102" s="52">
        <v>4590</v>
      </c>
      <c r="L102" s="52">
        <v>6054</v>
      </c>
      <c r="M102" s="52">
        <v>11489</v>
      </c>
      <c r="N102" s="52">
        <v>7147</v>
      </c>
      <c r="O102" s="52">
        <v>9703</v>
      </c>
      <c r="P102" s="52">
        <v>4596</v>
      </c>
      <c r="Q102" s="52">
        <v>2951</v>
      </c>
      <c r="R102" s="52">
        <v>3474</v>
      </c>
      <c r="S102" s="52">
        <v>21291</v>
      </c>
      <c r="T102" s="52">
        <v>6494</v>
      </c>
      <c r="U102" s="52">
        <v>4804</v>
      </c>
      <c r="V102" s="52">
        <v>372</v>
      </c>
      <c r="W102" s="52">
        <v>805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170</v>
      </c>
      <c r="D103" s="36">
        <v>173</v>
      </c>
      <c r="E103" s="36">
        <v>189</v>
      </c>
      <c r="F103" s="36">
        <v>236</v>
      </c>
      <c r="G103" s="36">
        <v>340</v>
      </c>
      <c r="H103" s="36">
        <v>549</v>
      </c>
      <c r="I103" s="36">
        <v>836</v>
      </c>
      <c r="J103" s="36">
        <v>1758</v>
      </c>
      <c r="K103" s="36">
        <v>2669</v>
      </c>
      <c r="L103" s="36">
        <v>3665</v>
      </c>
      <c r="M103" s="36">
        <v>6359</v>
      </c>
      <c r="N103" s="36">
        <v>5335</v>
      </c>
      <c r="O103" s="36">
        <v>7400</v>
      </c>
      <c r="P103" s="36">
        <v>5076</v>
      </c>
      <c r="Q103" s="36">
        <v>4298</v>
      </c>
      <c r="R103" s="36">
        <v>1594</v>
      </c>
      <c r="S103" s="36">
        <v>15477</v>
      </c>
      <c r="T103" s="36">
        <v>7405</v>
      </c>
      <c r="U103" s="36">
        <v>9005</v>
      </c>
      <c r="V103" s="36">
        <v>468</v>
      </c>
      <c r="W103" s="36">
        <v>1013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33726</v>
      </c>
      <c r="D126" s="52">
        <v>33734</v>
      </c>
      <c r="E126" s="52">
        <v>33782</v>
      </c>
      <c r="F126" s="52">
        <v>33902</v>
      </c>
      <c r="G126" s="52">
        <v>34131</v>
      </c>
      <c r="H126" s="52">
        <v>34491</v>
      </c>
      <c r="I126" s="52">
        <v>35016</v>
      </c>
      <c r="J126" s="52">
        <v>35740</v>
      </c>
      <c r="K126" s="52">
        <v>36688</v>
      </c>
      <c r="L126" s="52">
        <v>37923</v>
      </c>
      <c r="M126" s="52">
        <v>39485</v>
      </c>
      <c r="N126" s="52">
        <v>41421</v>
      </c>
      <c r="O126" s="52">
        <v>37047</v>
      </c>
      <c r="P126" s="52">
        <v>12931</v>
      </c>
      <c r="Q126" s="52">
        <v>19358</v>
      </c>
      <c r="R126" s="52">
        <v>17652</v>
      </c>
      <c r="S126" s="52">
        <v>24447</v>
      </c>
      <c r="T126" s="52">
        <v>24099</v>
      </c>
      <c r="U126" s="52">
        <v>25006</v>
      </c>
      <c r="V126" s="52">
        <v>25656</v>
      </c>
      <c r="W126" s="52">
        <v>27426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8</v>
      </c>
      <c r="D129" s="52">
        <v>7</v>
      </c>
      <c r="E129" s="52">
        <v>8</v>
      </c>
      <c r="F129" s="52">
        <v>8</v>
      </c>
      <c r="G129" s="52">
        <v>8</v>
      </c>
      <c r="H129" s="52">
        <v>10</v>
      </c>
      <c r="I129" s="52">
        <v>13</v>
      </c>
      <c r="J129" s="52">
        <v>16</v>
      </c>
      <c r="K129" s="52">
        <v>29</v>
      </c>
      <c r="L129" s="52">
        <v>57</v>
      </c>
      <c r="M129" s="52">
        <v>96</v>
      </c>
      <c r="N129" s="52">
        <v>144</v>
      </c>
      <c r="O129" s="52">
        <v>224</v>
      </c>
      <c r="P129" s="52">
        <v>261</v>
      </c>
      <c r="Q129" s="52">
        <v>312</v>
      </c>
      <c r="R129" s="52">
        <v>364</v>
      </c>
      <c r="S129" s="52">
        <v>398</v>
      </c>
      <c r="T129" s="52">
        <v>449</v>
      </c>
      <c r="U129" s="52">
        <v>510</v>
      </c>
      <c r="V129" s="52">
        <v>545</v>
      </c>
      <c r="W129" s="52">
        <v>592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32037</v>
      </c>
      <c r="D131" s="52">
        <v>32042</v>
      </c>
      <c r="E131" s="52">
        <v>32088</v>
      </c>
      <c r="F131" s="52">
        <v>32204</v>
      </c>
      <c r="G131" s="52">
        <v>32423</v>
      </c>
      <c r="H131" s="52">
        <v>32776</v>
      </c>
      <c r="I131" s="52">
        <v>33541</v>
      </c>
      <c r="J131" s="52">
        <v>35543</v>
      </c>
      <c r="K131" s="52">
        <v>36393</v>
      </c>
      <c r="L131" s="52">
        <v>37683</v>
      </c>
      <c r="M131" s="52">
        <v>39355</v>
      </c>
      <c r="N131" s="52">
        <v>40953</v>
      </c>
      <c r="O131" s="52">
        <v>36781</v>
      </c>
      <c r="P131" s="52">
        <v>11973</v>
      </c>
      <c r="Q131" s="52">
        <v>17984</v>
      </c>
      <c r="R131" s="52">
        <v>18194</v>
      </c>
      <c r="S131" s="52">
        <v>24452</v>
      </c>
      <c r="T131" s="52">
        <v>24101</v>
      </c>
      <c r="U131" s="52">
        <v>24867</v>
      </c>
      <c r="V131" s="52">
        <v>25629</v>
      </c>
      <c r="W131" s="52">
        <v>27359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3379</v>
      </c>
      <c r="D135" s="52">
        <v>3387</v>
      </c>
      <c r="E135" s="52">
        <v>3436</v>
      </c>
      <c r="F135" s="52">
        <v>3855</v>
      </c>
      <c r="G135" s="52">
        <v>3899</v>
      </c>
      <c r="H135" s="52">
        <v>3526</v>
      </c>
      <c r="I135" s="52">
        <v>2360</v>
      </c>
      <c r="J135" s="52">
        <v>1598</v>
      </c>
      <c r="K135" s="52">
        <v>2458</v>
      </c>
      <c r="L135" s="52">
        <v>5550</v>
      </c>
      <c r="M135" s="52">
        <v>625</v>
      </c>
      <c r="N135" s="52">
        <v>5483</v>
      </c>
      <c r="O135" s="52">
        <v>2591</v>
      </c>
      <c r="P135" s="52">
        <v>4742</v>
      </c>
      <c r="Q135" s="52">
        <v>7399</v>
      </c>
      <c r="R135" s="52">
        <v>1684</v>
      </c>
      <c r="S135" s="52">
        <v>0</v>
      </c>
      <c r="T135" s="52">
        <v>4</v>
      </c>
      <c r="U135" s="52">
        <v>404</v>
      </c>
      <c r="V135" s="52">
        <v>213</v>
      </c>
      <c r="W135" s="52">
        <v>4533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54513</v>
      </c>
      <c r="D140" s="52">
        <v>54591</v>
      </c>
      <c r="E140" s="52">
        <v>55119</v>
      </c>
      <c r="F140" s="52">
        <v>56496</v>
      </c>
      <c r="G140" s="52">
        <v>59145</v>
      </c>
      <c r="H140" s="52">
        <v>63521</v>
      </c>
      <c r="I140" s="52">
        <v>37394</v>
      </c>
      <c r="J140" s="52">
        <v>31410</v>
      </c>
      <c r="K140" s="52">
        <v>36305</v>
      </c>
      <c r="L140" s="52">
        <v>35044</v>
      </c>
      <c r="M140" s="52">
        <v>36698</v>
      </c>
      <c r="N140" s="52">
        <v>36551</v>
      </c>
      <c r="O140" s="52">
        <v>32272</v>
      </c>
      <c r="P140" s="52">
        <v>18591</v>
      </c>
      <c r="Q140" s="52">
        <v>22006</v>
      </c>
      <c r="R140" s="52">
        <v>27490</v>
      </c>
      <c r="S140" s="52">
        <v>35989</v>
      </c>
      <c r="T140" s="52">
        <v>35296</v>
      </c>
      <c r="U140" s="52">
        <v>31572</v>
      </c>
      <c r="V140" s="52">
        <v>28330</v>
      </c>
      <c r="W140" s="52">
        <v>25195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12940</v>
      </c>
      <c r="D141" s="36">
        <v>12984</v>
      </c>
      <c r="E141" s="36">
        <v>13298</v>
      </c>
      <c r="F141" s="36">
        <v>14150</v>
      </c>
      <c r="G141" s="36">
        <v>15777</v>
      </c>
      <c r="H141" s="36">
        <v>18384</v>
      </c>
      <c r="I141" s="36">
        <v>14454</v>
      </c>
      <c r="J141" s="36">
        <v>18761</v>
      </c>
      <c r="K141" s="36">
        <v>21932</v>
      </c>
      <c r="L141" s="36">
        <v>22103</v>
      </c>
      <c r="M141" s="36">
        <v>22434</v>
      </c>
      <c r="N141" s="36">
        <v>24653</v>
      </c>
      <c r="O141" s="36">
        <v>27524</v>
      </c>
      <c r="P141" s="36">
        <v>20086</v>
      </c>
      <c r="Q141" s="36">
        <v>24295</v>
      </c>
      <c r="R141" s="36">
        <v>24947</v>
      </c>
      <c r="S141" s="36">
        <v>22252</v>
      </c>
      <c r="T141" s="36">
        <v>18668</v>
      </c>
      <c r="U141" s="36">
        <v>25068</v>
      </c>
      <c r="V141" s="36">
        <v>24111</v>
      </c>
      <c r="W141" s="36">
        <v>26017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2</v>
      </c>
      <c r="V153" s="52">
        <v>7</v>
      </c>
      <c r="W153" s="52">
        <v>17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1</v>
      </c>
      <c r="V158" s="52">
        <v>3</v>
      </c>
      <c r="W158" s="52">
        <v>3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1</v>
      </c>
      <c r="V159" s="36">
        <v>4</v>
      </c>
      <c r="W159" s="36">
        <v>7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</v>
      </c>
      <c r="D163" s="52">
        <v>2</v>
      </c>
      <c r="E163" s="52">
        <v>3</v>
      </c>
      <c r="F163" s="52">
        <v>3</v>
      </c>
      <c r="G163" s="52">
        <v>3</v>
      </c>
      <c r="H163" s="52">
        <v>2</v>
      </c>
      <c r="I163" s="52">
        <v>3</v>
      </c>
      <c r="J163" s="52">
        <v>3</v>
      </c>
      <c r="K163" s="52">
        <v>7</v>
      </c>
      <c r="L163" s="52">
        <v>4</v>
      </c>
      <c r="M163" s="52">
        <v>13</v>
      </c>
      <c r="N163" s="52">
        <v>10</v>
      </c>
      <c r="O163" s="52">
        <v>17</v>
      </c>
      <c r="P163" s="52">
        <v>21</v>
      </c>
      <c r="Q163" s="52">
        <v>58</v>
      </c>
      <c r="R163" s="52">
        <v>106</v>
      </c>
      <c r="S163" s="52">
        <v>24</v>
      </c>
      <c r="T163" s="52">
        <v>60</v>
      </c>
      <c r="U163" s="52">
        <v>107</v>
      </c>
      <c r="V163" s="52">
        <v>147</v>
      </c>
      <c r="W163" s="52">
        <v>174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4</v>
      </c>
      <c r="S165" s="52">
        <v>6</v>
      </c>
      <c r="T165" s="52">
        <v>7</v>
      </c>
      <c r="U165" s="52">
        <v>13</v>
      </c>
      <c r="V165" s="52">
        <v>14</v>
      </c>
      <c r="W165" s="52">
        <v>14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</v>
      </c>
      <c r="D167" s="52">
        <v>0</v>
      </c>
      <c r="E167" s="52">
        <v>1</v>
      </c>
      <c r="F167" s="52">
        <v>0</v>
      </c>
      <c r="G167" s="52">
        <v>1</v>
      </c>
      <c r="H167" s="52">
        <v>1</v>
      </c>
      <c r="I167" s="52">
        <v>0</v>
      </c>
      <c r="J167" s="52">
        <v>0</v>
      </c>
      <c r="K167" s="52">
        <v>0</v>
      </c>
      <c r="L167" s="52">
        <v>0</v>
      </c>
      <c r="M167" s="52">
        <v>1</v>
      </c>
      <c r="N167" s="52">
        <v>2</v>
      </c>
      <c r="O167" s="52">
        <v>1</v>
      </c>
      <c r="P167" s="52">
        <v>3</v>
      </c>
      <c r="Q167" s="52">
        <v>3</v>
      </c>
      <c r="R167" s="52">
        <v>7</v>
      </c>
      <c r="S167" s="52">
        <v>9</v>
      </c>
      <c r="T167" s="52">
        <v>13</v>
      </c>
      <c r="U167" s="52">
        <v>16</v>
      </c>
      <c r="V167" s="52">
        <v>18</v>
      </c>
      <c r="W167" s="52">
        <v>9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</v>
      </c>
      <c r="D171" s="52">
        <v>5</v>
      </c>
      <c r="E171" s="52">
        <v>5</v>
      </c>
      <c r="F171" s="52">
        <v>4</v>
      </c>
      <c r="G171" s="52">
        <v>5</v>
      </c>
      <c r="H171" s="52">
        <v>9</v>
      </c>
      <c r="I171" s="52">
        <v>9</v>
      </c>
      <c r="J171" s="52">
        <v>14</v>
      </c>
      <c r="K171" s="52">
        <v>22</v>
      </c>
      <c r="L171" s="52">
        <v>34</v>
      </c>
      <c r="M171" s="52">
        <v>43</v>
      </c>
      <c r="N171" s="52">
        <v>60</v>
      </c>
      <c r="O171" s="52">
        <v>82</v>
      </c>
      <c r="P171" s="52">
        <v>118</v>
      </c>
      <c r="Q171" s="52">
        <v>172</v>
      </c>
      <c r="R171" s="52">
        <v>238</v>
      </c>
      <c r="S171" s="52">
        <v>335</v>
      </c>
      <c r="T171" s="52">
        <v>474</v>
      </c>
      <c r="U171" s="52">
        <v>584</v>
      </c>
      <c r="V171" s="52">
        <v>637</v>
      </c>
      <c r="W171" s="52">
        <v>420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</v>
      </c>
      <c r="D176" s="52">
        <v>5</v>
      </c>
      <c r="E176" s="52">
        <v>4</v>
      </c>
      <c r="F176" s="52">
        <v>4</v>
      </c>
      <c r="G176" s="52">
        <v>5</v>
      </c>
      <c r="H176" s="52">
        <v>6</v>
      </c>
      <c r="I176" s="52">
        <v>5</v>
      </c>
      <c r="J176" s="52">
        <v>11</v>
      </c>
      <c r="K176" s="52">
        <v>12</v>
      </c>
      <c r="L176" s="52">
        <v>23</v>
      </c>
      <c r="M176" s="52">
        <v>26</v>
      </c>
      <c r="N176" s="52">
        <v>33</v>
      </c>
      <c r="O176" s="52">
        <v>51</v>
      </c>
      <c r="P176" s="52">
        <v>62</v>
      </c>
      <c r="Q176" s="52">
        <v>97</v>
      </c>
      <c r="R176" s="52">
        <v>151</v>
      </c>
      <c r="S176" s="52">
        <v>222</v>
      </c>
      <c r="T176" s="52">
        <v>316</v>
      </c>
      <c r="U176" s="52">
        <v>357</v>
      </c>
      <c r="V176" s="52">
        <v>381</v>
      </c>
      <c r="W176" s="52">
        <v>231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</v>
      </c>
      <c r="D177" s="36">
        <v>1</v>
      </c>
      <c r="E177" s="36">
        <v>1</v>
      </c>
      <c r="F177" s="36">
        <v>1</v>
      </c>
      <c r="G177" s="36">
        <v>1</v>
      </c>
      <c r="H177" s="36">
        <v>2</v>
      </c>
      <c r="I177" s="36">
        <v>1</v>
      </c>
      <c r="J177" s="36">
        <v>7</v>
      </c>
      <c r="K177" s="36">
        <v>9</v>
      </c>
      <c r="L177" s="36">
        <v>13</v>
      </c>
      <c r="M177" s="36">
        <v>20</v>
      </c>
      <c r="N177" s="36">
        <v>25</v>
      </c>
      <c r="O177" s="36">
        <v>39</v>
      </c>
      <c r="P177" s="36">
        <v>52</v>
      </c>
      <c r="Q177" s="36">
        <v>75</v>
      </c>
      <c r="R177" s="36">
        <v>90</v>
      </c>
      <c r="S177" s="36">
        <v>120</v>
      </c>
      <c r="T177" s="36">
        <v>174</v>
      </c>
      <c r="U177" s="36">
        <v>251</v>
      </c>
      <c r="V177" s="36">
        <v>266</v>
      </c>
      <c r="W177" s="36">
        <v>203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776</v>
      </c>
      <c r="D5" s="52">
        <v>908</v>
      </c>
      <c r="E5" s="52">
        <v>442</v>
      </c>
      <c r="F5" s="52">
        <v>907</v>
      </c>
      <c r="G5" s="52">
        <v>1154</v>
      </c>
      <c r="H5" s="52">
        <v>961</v>
      </c>
      <c r="I5" s="52">
        <v>1120</v>
      </c>
      <c r="J5" s="52">
        <v>1691</v>
      </c>
      <c r="K5" s="52">
        <v>1274</v>
      </c>
      <c r="L5" s="52">
        <v>1211</v>
      </c>
      <c r="M5" s="52">
        <v>1265</v>
      </c>
      <c r="N5" s="52">
        <v>769</v>
      </c>
      <c r="O5" s="52">
        <v>0</v>
      </c>
      <c r="P5" s="52">
        <v>0</v>
      </c>
      <c r="Q5" s="52">
        <v>263</v>
      </c>
      <c r="R5" s="52">
        <v>0</v>
      </c>
      <c r="S5" s="52">
        <v>0</v>
      </c>
      <c r="T5" s="52">
        <v>0</v>
      </c>
      <c r="U5" s="52">
        <v>5</v>
      </c>
      <c r="V5" s="52">
        <v>19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1</v>
      </c>
      <c r="G8" s="52">
        <v>2</v>
      </c>
      <c r="H8" s="52">
        <v>9</v>
      </c>
      <c r="I8" s="52">
        <v>12</v>
      </c>
      <c r="J8" s="52">
        <v>16</v>
      </c>
      <c r="K8" s="52">
        <v>12</v>
      </c>
      <c r="L8" s="52">
        <v>14</v>
      </c>
      <c r="M8" s="52">
        <v>15</v>
      </c>
      <c r="N8" s="52">
        <v>13</v>
      </c>
      <c r="O8" s="52">
        <v>10</v>
      </c>
      <c r="P8" s="52">
        <v>4</v>
      </c>
      <c r="Q8" s="52">
        <v>3</v>
      </c>
      <c r="R8" s="52">
        <v>4</v>
      </c>
      <c r="S8" s="52">
        <v>4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932</v>
      </c>
      <c r="D10" s="52">
        <v>955</v>
      </c>
      <c r="E10" s="52">
        <v>734</v>
      </c>
      <c r="F10" s="52">
        <v>956</v>
      </c>
      <c r="G10" s="52">
        <v>873</v>
      </c>
      <c r="H10" s="52">
        <v>824</v>
      </c>
      <c r="I10" s="52">
        <v>781</v>
      </c>
      <c r="J10" s="52">
        <v>1323</v>
      </c>
      <c r="K10" s="52">
        <v>1587</v>
      </c>
      <c r="L10" s="52">
        <v>1025</v>
      </c>
      <c r="M10" s="52">
        <v>1069</v>
      </c>
      <c r="N10" s="52">
        <v>1546</v>
      </c>
      <c r="O10" s="52">
        <v>1193</v>
      </c>
      <c r="P10" s="52">
        <v>413</v>
      </c>
      <c r="Q10" s="52">
        <v>288</v>
      </c>
      <c r="R10" s="52">
        <v>573</v>
      </c>
      <c r="S10" s="52">
        <v>943</v>
      </c>
      <c r="T10" s="52">
        <v>925</v>
      </c>
      <c r="U10" s="52">
        <v>688</v>
      </c>
      <c r="V10" s="52">
        <v>481</v>
      </c>
      <c r="W10" s="52">
        <v>249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23</v>
      </c>
      <c r="D11" s="52">
        <v>12</v>
      </c>
      <c r="E11" s="52">
        <v>7</v>
      </c>
      <c r="F11" s="52">
        <v>19</v>
      </c>
      <c r="G11" s="52">
        <v>27</v>
      </c>
      <c r="H11" s="52">
        <v>24</v>
      </c>
      <c r="I11" s="52">
        <v>7</v>
      </c>
      <c r="J11" s="52">
        <v>3</v>
      </c>
      <c r="K11" s="52">
        <v>1</v>
      </c>
      <c r="L11" s="52">
        <v>38</v>
      </c>
      <c r="M11" s="52">
        <v>1</v>
      </c>
      <c r="N11" s="52">
        <v>53</v>
      </c>
      <c r="O11" s="52">
        <v>1</v>
      </c>
      <c r="P11" s="52">
        <v>5</v>
      </c>
      <c r="Q11" s="52">
        <v>3</v>
      </c>
      <c r="R11" s="52">
        <v>2</v>
      </c>
      <c r="S11" s="52">
        <v>2</v>
      </c>
      <c r="T11" s="52">
        <v>0</v>
      </c>
      <c r="U11" s="52">
        <v>3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327</v>
      </c>
      <c r="D15" s="52">
        <v>447</v>
      </c>
      <c r="E15" s="52">
        <v>215</v>
      </c>
      <c r="F15" s="52">
        <v>455</v>
      </c>
      <c r="G15" s="52">
        <v>810</v>
      </c>
      <c r="H15" s="52">
        <v>713</v>
      </c>
      <c r="I15" s="52">
        <v>478</v>
      </c>
      <c r="J15" s="52">
        <v>601</v>
      </c>
      <c r="K15" s="52">
        <v>52</v>
      </c>
      <c r="L15" s="52">
        <v>559</v>
      </c>
      <c r="M15" s="52">
        <v>1095</v>
      </c>
      <c r="N15" s="52">
        <v>1559</v>
      </c>
      <c r="O15" s="52">
        <v>43</v>
      </c>
      <c r="P15" s="52">
        <v>216</v>
      </c>
      <c r="Q15" s="52">
        <v>537</v>
      </c>
      <c r="R15" s="52">
        <v>249</v>
      </c>
      <c r="S15" s="52">
        <v>80</v>
      </c>
      <c r="T15" s="52">
        <v>0</v>
      </c>
      <c r="U15" s="52">
        <v>72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8</v>
      </c>
      <c r="D20" s="52">
        <v>6</v>
      </c>
      <c r="E20" s="52">
        <v>6</v>
      </c>
      <c r="F20" s="52">
        <v>5</v>
      </c>
      <c r="G20" s="52">
        <v>8</v>
      </c>
      <c r="H20" s="52">
        <v>8</v>
      </c>
      <c r="I20" s="52">
        <v>4</v>
      </c>
      <c r="J20" s="52">
        <v>5</v>
      </c>
      <c r="K20" s="52">
        <v>7</v>
      </c>
      <c r="L20" s="52">
        <v>8</v>
      </c>
      <c r="M20" s="52">
        <v>5</v>
      </c>
      <c r="N20" s="52">
        <v>6</v>
      </c>
      <c r="O20" s="52">
        <v>10</v>
      </c>
      <c r="P20" s="52">
        <v>0</v>
      </c>
      <c r="Q20" s="52">
        <v>2</v>
      </c>
      <c r="R20" s="52">
        <v>4</v>
      </c>
      <c r="S20" s="52">
        <v>3</v>
      </c>
      <c r="T20" s="52">
        <v>0</v>
      </c>
      <c r="U20" s="52">
        <v>1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1320</v>
      </c>
      <c r="D21" s="52">
        <v>1271</v>
      </c>
      <c r="E21" s="52">
        <v>1138</v>
      </c>
      <c r="F21" s="52">
        <v>1643</v>
      </c>
      <c r="G21" s="52">
        <v>1800</v>
      </c>
      <c r="H21" s="52">
        <v>1563</v>
      </c>
      <c r="I21" s="52">
        <v>567</v>
      </c>
      <c r="J21" s="52">
        <v>578</v>
      </c>
      <c r="K21" s="52">
        <v>1069</v>
      </c>
      <c r="L21" s="52">
        <v>1769</v>
      </c>
      <c r="M21" s="52">
        <v>1180</v>
      </c>
      <c r="N21" s="52">
        <v>1088</v>
      </c>
      <c r="O21" s="52">
        <v>508</v>
      </c>
      <c r="P21" s="52">
        <v>427</v>
      </c>
      <c r="Q21" s="52">
        <v>539</v>
      </c>
      <c r="R21" s="52">
        <v>486</v>
      </c>
      <c r="S21" s="52">
        <v>245</v>
      </c>
      <c r="T21" s="52">
        <v>171</v>
      </c>
      <c r="U21" s="52">
        <v>95</v>
      </c>
      <c r="V21" s="52">
        <v>82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757</v>
      </c>
      <c r="D22" s="36">
        <v>944</v>
      </c>
      <c r="E22" s="36">
        <v>637</v>
      </c>
      <c r="F22" s="36">
        <v>675</v>
      </c>
      <c r="G22" s="36">
        <v>904</v>
      </c>
      <c r="H22" s="36">
        <v>1189</v>
      </c>
      <c r="I22" s="36">
        <v>1132</v>
      </c>
      <c r="J22" s="36">
        <v>1580</v>
      </c>
      <c r="K22" s="36">
        <v>929</v>
      </c>
      <c r="L22" s="36">
        <v>193</v>
      </c>
      <c r="M22" s="36">
        <v>838</v>
      </c>
      <c r="N22" s="36">
        <v>647</v>
      </c>
      <c r="O22" s="36">
        <v>379</v>
      </c>
      <c r="P22" s="36">
        <v>486</v>
      </c>
      <c r="Q22" s="36">
        <v>1025</v>
      </c>
      <c r="R22" s="36">
        <v>668</v>
      </c>
      <c r="S22" s="36">
        <v>366</v>
      </c>
      <c r="T22" s="36">
        <v>82</v>
      </c>
      <c r="U22" s="36">
        <v>137</v>
      </c>
      <c r="V22" s="36">
        <v>44</v>
      </c>
      <c r="W22" s="36">
        <v>1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135</v>
      </c>
      <c r="D26" s="52">
        <v>170</v>
      </c>
      <c r="E26" s="52">
        <v>142</v>
      </c>
      <c r="F26" s="52">
        <v>157</v>
      </c>
      <c r="G26" s="52">
        <v>173</v>
      </c>
      <c r="H26" s="52">
        <v>111</v>
      </c>
      <c r="I26" s="52">
        <v>90</v>
      </c>
      <c r="J26" s="52">
        <v>37</v>
      </c>
      <c r="K26" s="52">
        <v>0</v>
      </c>
      <c r="L26" s="52">
        <v>73</v>
      </c>
      <c r="M26" s="52">
        <v>166</v>
      </c>
      <c r="N26" s="52">
        <v>232</v>
      </c>
      <c r="O26" s="52">
        <v>210</v>
      </c>
      <c r="P26" s="52">
        <v>75</v>
      </c>
      <c r="Q26" s="52">
        <v>102</v>
      </c>
      <c r="R26" s="52">
        <v>68</v>
      </c>
      <c r="S26" s="52">
        <v>31</v>
      </c>
      <c r="T26" s="52">
        <v>29</v>
      </c>
      <c r="U26" s="52">
        <v>78</v>
      </c>
      <c r="V26" s="52">
        <v>139</v>
      </c>
      <c r="W26" s="52">
        <v>132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1</v>
      </c>
      <c r="N29" s="52">
        <v>2</v>
      </c>
      <c r="O29" s="52">
        <v>3</v>
      </c>
      <c r="P29" s="52">
        <v>3</v>
      </c>
      <c r="Q29" s="52">
        <v>3</v>
      </c>
      <c r="R29" s="52">
        <v>4</v>
      </c>
      <c r="S29" s="52">
        <v>3</v>
      </c>
      <c r="T29" s="52">
        <v>1</v>
      </c>
      <c r="U29" s="52">
        <v>1</v>
      </c>
      <c r="V29" s="52">
        <v>4</v>
      </c>
      <c r="W29" s="52">
        <v>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19</v>
      </c>
      <c r="D31" s="52">
        <v>8</v>
      </c>
      <c r="E31" s="52">
        <v>10</v>
      </c>
      <c r="F31" s="52">
        <v>13</v>
      </c>
      <c r="G31" s="52">
        <v>12</v>
      </c>
      <c r="H31" s="52">
        <v>9</v>
      </c>
      <c r="I31" s="52">
        <v>2</v>
      </c>
      <c r="J31" s="52">
        <v>0</v>
      </c>
      <c r="K31" s="52">
        <v>0</v>
      </c>
      <c r="L31" s="52">
        <v>12</v>
      </c>
      <c r="M31" s="52">
        <v>0</v>
      </c>
      <c r="N31" s="52">
        <v>11</v>
      </c>
      <c r="O31" s="52">
        <v>10</v>
      </c>
      <c r="P31" s="52">
        <v>1</v>
      </c>
      <c r="Q31" s="52">
        <v>0</v>
      </c>
      <c r="R31" s="52">
        <v>0</v>
      </c>
      <c r="S31" s="52">
        <v>2</v>
      </c>
      <c r="T31" s="52">
        <v>17</v>
      </c>
      <c r="U31" s="52">
        <v>5</v>
      </c>
      <c r="V31" s="52">
        <v>3</v>
      </c>
      <c r="W31" s="52">
        <v>3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273</v>
      </c>
      <c r="D35" s="52">
        <v>318</v>
      </c>
      <c r="E35" s="52">
        <v>293</v>
      </c>
      <c r="F35" s="52">
        <v>316</v>
      </c>
      <c r="G35" s="52">
        <v>352</v>
      </c>
      <c r="H35" s="52">
        <v>326</v>
      </c>
      <c r="I35" s="52">
        <v>181</v>
      </c>
      <c r="J35" s="52">
        <v>125</v>
      </c>
      <c r="K35" s="52">
        <v>131</v>
      </c>
      <c r="L35" s="52">
        <v>193</v>
      </c>
      <c r="M35" s="52">
        <v>297</v>
      </c>
      <c r="N35" s="52">
        <v>336</v>
      </c>
      <c r="O35" s="52">
        <v>306</v>
      </c>
      <c r="P35" s="52">
        <v>151</v>
      </c>
      <c r="Q35" s="52">
        <v>164</v>
      </c>
      <c r="R35" s="52">
        <v>147</v>
      </c>
      <c r="S35" s="52">
        <v>133</v>
      </c>
      <c r="T35" s="52">
        <v>146</v>
      </c>
      <c r="U35" s="52">
        <v>240</v>
      </c>
      <c r="V35" s="52">
        <v>293</v>
      </c>
      <c r="W35" s="52">
        <v>245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185</v>
      </c>
      <c r="D40" s="52">
        <v>186</v>
      </c>
      <c r="E40" s="52">
        <v>196</v>
      </c>
      <c r="F40" s="52">
        <v>230</v>
      </c>
      <c r="G40" s="52">
        <v>244</v>
      </c>
      <c r="H40" s="52">
        <v>191</v>
      </c>
      <c r="I40" s="52">
        <v>60</v>
      </c>
      <c r="J40" s="52">
        <v>32</v>
      </c>
      <c r="K40" s="52">
        <v>71</v>
      </c>
      <c r="L40" s="52">
        <v>187</v>
      </c>
      <c r="M40" s="52">
        <v>169</v>
      </c>
      <c r="N40" s="52">
        <v>221</v>
      </c>
      <c r="O40" s="52">
        <v>179</v>
      </c>
      <c r="P40" s="52">
        <v>69</v>
      </c>
      <c r="Q40" s="52">
        <v>56</v>
      </c>
      <c r="R40" s="52">
        <v>61</v>
      </c>
      <c r="S40" s="52">
        <v>49</v>
      </c>
      <c r="T40" s="52">
        <v>112</v>
      </c>
      <c r="U40" s="52">
        <v>94</v>
      </c>
      <c r="V40" s="52">
        <v>190</v>
      </c>
      <c r="W40" s="52">
        <v>104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107</v>
      </c>
      <c r="D41" s="36">
        <v>140</v>
      </c>
      <c r="E41" s="36">
        <v>108</v>
      </c>
      <c r="F41" s="36">
        <v>96</v>
      </c>
      <c r="G41" s="36">
        <v>124</v>
      </c>
      <c r="H41" s="36">
        <v>145</v>
      </c>
      <c r="I41" s="36">
        <v>121</v>
      </c>
      <c r="J41" s="36">
        <v>90</v>
      </c>
      <c r="K41" s="36">
        <v>63</v>
      </c>
      <c r="L41" s="36">
        <v>18</v>
      </c>
      <c r="M41" s="36">
        <v>121</v>
      </c>
      <c r="N41" s="36">
        <v>128</v>
      </c>
      <c r="O41" s="36">
        <v>135</v>
      </c>
      <c r="P41" s="36">
        <v>86</v>
      </c>
      <c r="Q41" s="36">
        <v>104</v>
      </c>
      <c r="R41" s="36">
        <v>89</v>
      </c>
      <c r="S41" s="36">
        <v>80</v>
      </c>
      <c r="T41" s="36">
        <v>54</v>
      </c>
      <c r="U41" s="36">
        <v>146</v>
      </c>
      <c r="V41" s="36">
        <v>103</v>
      </c>
      <c r="W41" s="36">
        <v>143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400</v>
      </c>
      <c r="D45" s="52">
        <v>143</v>
      </c>
      <c r="E45" s="52">
        <v>182</v>
      </c>
      <c r="F45" s="52">
        <v>501</v>
      </c>
      <c r="G45" s="52">
        <v>842</v>
      </c>
      <c r="H45" s="52">
        <v>840</v>
      </c>
      <c r="I45" s="52">
        <v>1587</v>
      </c>
      <c r="J45" s="52">
        <v>2812</v>
      </c>
      <c r="K45" s="52">
        <v>5148</v>
      </c>
      <c r="L45" s="52">
        <v>4036</v>
      </c>
      <c r="M45" s="52">
        <v>2452</v>
      </c>
      <c r="N45" s="52">
        <v>901</v>
      </c>
      <c r="O45" s="52">
        <v>1169</v>
      </c>
      <c r="P45" s="52">
        <v>1156</v>
      </c>
      <c r="Q45" s="52">
        <v>1820</v>
      </c>
      <c r="R45" s="52">
        <v>1532</v>
      </c>
      <c r="S45" s="52">
        <v>2136</v>
      </c>
      <c r="T45" s="52">
        <v>2470</v>
      </c>
      <c r="U45" s="52">
        <v>2317</v>
      </c>
      <c r="V45" s="52">
        <v>1889</v>
      </c>
      <c r="W45" s="52">
        <v>1778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6</v>
      </c>
      <c r="I48" s="52">
        <v>11</v>
      </c>
      <c r="J48" s="52">
        <v>23</v>
      </c>
      <c r="K48" s="52">
        <v>36</v>
      </c>
      <c r="L48" s="52">
        <v>44</v>
      </c>
      <c r="M48" s="52">
        <v>43</v>
      </c>
      <c r="N48" s="52">
        <v>32</v>
      </c>
      <c r="O48" s="52">
        <v>24</v>
      </c>
      <c r="P48" s="52">
        <v>25</v>
      </c>
      <c r="Q48" s="52">
        <v>42</v>
      </c>
      <c r="R48" s="52">
        <v>60</v>
      </c>
      <c r="S48" s="52">
        <v>68</v>
      </c>
      <c r="T48" s="52">
        <v>52</v>
      </c>
      <c r="U48" s="52">
        <v>55</v>
      </c>
      <c r="V48" s="52">
        <v>90</v>
      </c>
      <c r="W48" s="52">
        <v>73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386</v>
      </c>
      <c r="D50" s="52">
        <v>141</v>
      </c>
      <c r="E50" s="52">
        <v>180</v>
      </c>
      <c r="F50" s="52">
        <v>490</v>
      </c>
      <c r="G50" s="52">
        <v>821</v>
      </c>
      <c r="H50" s="52">
        <v>811</v>
      </c>
      <c r="I50" s="52">
        <v>1549</v>
      </c>
      <c r="J50" s="52">
        <v>2227</v>
      </c>
      <c r="K50" s="52">
        <v>5518</v>
      </c>
      <c r="L50" s="52">
        <v>3930</v>
      </c>
      <c r="M50" s="52">
        <v>2427</v>
      </c>
      <c r="N50" s="52">
        <v>906</v>
      </c>
      <c r="O50" s="52">
        <v>1170</v>
      </c>
      <c r="P50" s="52">
        <v>1113</v>
      </c>
      <c r="Q50" s="52">
        <v>1743</v>
      </c>
      <c r="R50" s="52">
        <v>1517</v>
      </c>
      <c r="S50" s="52">
        <v>2116</v>
      </c>
      <c r="T50" s="52">
        <v>2382</v>
      </c>
      <c r="U50" s="52">
        <v>1723</v>
      </c>
      <c r="V50" s="52">
        <v>1741</v>
      </c>
      <c r="W50" s="52">
        <v>2120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24</v>
      </c>
      <c r="D54" s="52">
        <v>13</v>
      </c>
      <c r="E54" s="52">
        <v>12</v>
      </c>
      <c r="F54" s="52">
        <v>24</v>
      </c>
      <c r="G54" s="52">
        <v>33</v>
      </c>
      <c r="H54" s="52">
        <v>40</v>
      </c>
      <c r="I54" s="52">
        <v>48</v>
      </c>
      <c r="J54" s="52">
        <v>599</v>
      </c>
      <c r="K54" s="52">
        <v>0</v>
      </c>
      <c r="L54" s="52">
        <v>107</v>
      </c>
      <c r="M54" s="52">
        <v>27</v>
      </c>
      <c r="N54" s="52">
        <v>0</v>
      </c>
      <c r="O54" s="52">
        <v>4</v>
      </c>
      <c r="P54" s="52">
        <v>63</v>
      </c>
      <c r="Q54" s="52">
        <v>192</v>
      </c>
      <c r="R54" s="52">
        <v>249</v>
      </c>
      <c r="S54" s="52">
        <v>52</v>
      </c>
      <c r="T54" s="52">
        <v>137</v>
      </c>
      <c r="U54" s="52">
        <v>633</v>
      </c>
      <c r="V54" s="52">
        <v>193</v>
      </c>
      <c r="W54" s="52">
        <v>2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441</v>
      </c>
      <c r="D59" s="52">
        <v>252</v>
      </c>
      <c r="E59" s="52">
        <v>313</v>
      </c>
      <c r="F59" s="52">
        <v>586</v>
      </c>
      <c r="G59" s="52">
        <v>803</v>
      </c>
      <c r="H59" s="52">
        <v>721</v>
      </c>
      <c r="I59" s="52">
        <v>594</v>
      </c>
      <c r="J59" s="52">
        <v>806</v>
      </c>
      <c r="K59" s="52">
        <v>2928</v>
      </c>
      <c r="L59" s="52">
        <v>3988</v>
      </c>
      <c r="M59" s="52">
        <v>1808</v>
      </c>
      <c r="N59" s="52">
        <v>1224</v>
      </c>
      <c r="O59" s="52">
        <v>1507</v>
      </c>
      <c r="P59" s="52">
        <v>1471</v>
      </c>
      <c r="Q59" s="52">
        <v>1457</v>
      </c>
      <c r="R59" s="52">
        <v>2000</v>
      </c>
      <c r="S59" s="52">
        <v>2151</v>
      </c>
      <c r="T59" s="52">
        <v>3155</v>
      </c>
      <c r="U59" s="52">
        <v>1582</v>
      </c>
      <c r="V59" s="52">
        <v>1978</v>
      </c>
      <c r="W59" s="52">
        <v>1477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254</v>
      </c>
      <c r="D60" s="36">
        <v>188</v>
      </c>
      <c r="E60" s="36">
        <v>174</v>
      </c>
      <c r="F60" s="36">
        <v>241</v>
      </c>
      <c r="G60" s="36">
        <v>404</v>
      </c>
      <c r="H60" s="36">
        <v>550</v>
      </c>
      <c r="I60" s="36">
        <v>1179</v>
      </c>
      <c r="J60" s="36">
        <v>2210</v>
      </c>
      <c r="K60" s="36">
        <v>2557</v>
      </c>
      <c r="L60" s="36">
        <v>439</v>
      </c>
      <c r="M60" s="36">
        <v>1283</v>
      </c>
      <c r="N60" s="36">
        <v>731</v>
      </c>
      <c r="O60" s="36">
        <v>1153</v>
      </c>
      <c r="P60" s="36">
        <v>1654</v>
      </c>
      <c r="Q60" s="36">
        <v>2774</v>
      </c>
      <c r="R60" s="36">
        <v>2712</v>
      </c>
      <c r="S60" s="36">
        <v>3136</v>
      </c>
      <c r="T60" s="36">
        <v>1565</v>
      </c>
      <c r="U60" s="36">
        <v>2290</v>
      </c>
      <c r="V60" s="36">
        <v>1135</v>
      </c>
      <c r="W60" s="36">
        <v>1814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5190</v>
      </c>
      <c r="D64" s="52">
        <v>7576</v>
      </c>
      <c r="E64" s="52">
        <v>7508</v>
      </c>
      <c r="F64" s="52">
        <v>7859</v>
      </c>
      <c r="G64" s="52">
        <v>6916</v>
      </c>
      <c r="H64" s="52">
        <v>6640</v>
      </c>
      <c r="I64" s="52">
        <v>5777</v>
      </c>
      <c r="J64" s="52">
        <v>6174</v>
      </c>
      <c r="K64" s="52">
        <v>5733</v>
      </c>
      <c r="L64" s="52">
        <v>5626</v>
      </c>
      <c r="M64" s="52">
        <v>4848</v>
      </c>
      <c r="N64" s="52">
        <v>5722</v>
      </c>
      <c r="O64" s="52">
        <v>5533</v>
      </c>
      <c r="P64" s="52">
        <v>5933</v>
      </c>
      <c r="Q64" s="52">
        <v>8821</v>
      </c>
      <c r="R64" s="52">
        <v>8560</v>
      </c>
      <c r="S64" s="52">
        <v>9441</v>
      </c>
      <c r="T64" s="52">
        <v>9477</v>
      </c>
      <c r="U64" s="52">
        <v>7372</v>
      </c>
      <c r="V64" s="52">
        <v>7477</v>
      </c>
      <c r="W64" s="52">
        <v>5864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8</v>
      </c>
      <c r="F67" s="52">
        <v>14</v>
      </c>
      <c r="G67" s="52">
        <v>19</v>
      </c>
      <c r="H67" s="52">
        <v>69</v>
      </c>
      <c r="I67" s="52">
        <v>71</v>
      </c>
      <c r="J67" s="52">
        <v>77</v>
      </c>
      <c r="K67" s="52">
        <v>53</v>
      </c>
      <c r="L67" s="52">
        <v>62</v>
      </c>
      <c r="M67" s="52">
        <v>64</v>
      </c>
      <c r="N67" s="52">
        <v>74</v>
      </c>
      <c r="O67" s="52">
        <v>89</v>
      </c>
      <c r="P67" s="52">
        <v>133</v>
      </c>
      <c r="Q67" s="52">
        <v>209</v>
      </c>
      <c r="R67" s="52">
        <v>307</v>
      </c>
      <c r="S67" s="52">
        <v>333</v>
      </c>
      <c r="T67" s="52">
        <v>233</v>
      </c>
      <c r="U67" s="52">
        <v>213</v>
      </c>
      <c r="V67" s="52">
        <v>334</v>
      </c>
      <c r="W67" s="52">
        <v>255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5003</v>
      </c>
      <c r="D69" s="52">
        <v>7339</v>
      </c>
      <c r="E69" s="52">
        <v>7299</v>
      </c>
      <c r="F69" s="52">
        <v>7661</v>
      </c>
      <c r="G69" s="52">
        <v>6744</v>
      </c>
      <c r="H69" s="52">
        <v>6469</v>
      </c>
      <c r="I69" s="52">
        <v>5648</v>
      </c>
      <c r="J69" s="52">
        <v>5419</v>
      </c>
      <c r="K69" s="52">
        <v>5010</v>
      </c>
      <c r="L69" s="52">
        <v>6089</v>
      </c>
      <c r="M69" s="52">
        <v>5358</v>
      </c>
      <c r="N69" s="52">
        <v>5473</v>
      </c>
      <c r="O69" s="52">
        <v>6244</v>
      </c>
      <c r="P69" s="52">
        <v>5849</v>
      </c>
      <c r="Q69" s="52">
        <v>8546</v>
      </c>
      <c r="R69" s="52">
        <v>8488</v>
      </c>
      <c r="S69" s="52">
        <v>9444</v>
      </c>
      <c r="T69" s="52">
        <v>9392</v>
      </c>
      <c r="U69" s="52">
        <v>7238</v>
      </c>
      <c r="V69" s="52">
        <v>7117</v>
      </c>
      <c r="W69" s="52">
        <v>5689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300</v>
      </c>
      <c r="D73" s="52">
        <v>350</v>
      </c>
      <c r="E73" s="52">
        <v>326</v>
      </c>
      <c r="F73" s="52">
        <v>327</v>
      </c>
      <c r="G73" s="52">
        <v>319</v>
      </c>
      <c r="H73" s="52">
        <v>360</v>
      </c>
      <c r="I73" s="52">
        <v>248</v>
      </c>
      <c r="J73" s="52">
        <v>942</v>
      </c>
      <c r="K73" s="52">
        <v>1007</v>
      </c>
      <c r="L73" s="52">
        <v>0</v>
      </c>
      <c r="M73" s="52">
        <v>0</v>
      </c>
      <c r="N73" s="52">
        <v>366</v>
      </c>
      <c r="O73" s="52">
        <v>0</v>
      </c>
      <c r="P73" s="52">
        <v>192</v>
      </c>
      <c r="Q73" s="52">
        <v>515</v>
      </c>
      <c r="R73" s="52">
        <v>700</v>
      </c>
      <c r="S73" s="52">
        <v>347</v>
      </c>
      <c r="T73" s="52">
        <v>181</v>
      </c>
      <c r="U73" s="52">
        <v>289</v>
      </c>
      <c r="V73" s="52">
        <v>610</v>
      </c>
      <c r="W73" s="52">
        <v>403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8338</v>
      </c>
      <c r="D78" s="52">
        <v>9869</v>
      </c>
      <c r="E78" s="52">
        <v>9728</v>
      </c>
      <c r="F78" s="52">
        <v>10387</v>
      </c>
      <c r="G78" s="52">
        <v>10749</v>
      </c>
      <c r="H78" s="52">
        <v>11527</v>
      </c>
      <c r="I78" s="52">
        <v>8524</v>
      </c>
      <c r="J78" s="52">
        <v>9499</v>
      </c>
      <c r="K78" s="52">
        <v>10943</v>
      </c>
      <c r="L78" s="52">
        <v>12322</v>
      </c>
      <c r="M78" s="52">
        <v>10917</v>
      </c>
      <c r="N78" s="52">
        <v>10537</v>
      </c>
      <c r="O78" s="52">
        <v>11033</v>
      </c>
      <c r="P78" s="52">
        <v>11132</v>
      </c>
      <c r="Q78" s="52">
        <v>13528</v>
      </c>
      <c r="R78" s="52">
        <v>14019</v>
      </c>
      <c r="S78" s="52">
        <v>14613</v>
      </c>
      <c r="T78" s="52">
        <v>14575</v>
      </c>
      <c r="U78" s="52">
        <v>13439</v>
      </c>
      <c r="V78" s="52">
        <v>11685</v>
      </c>
      <c r="W78" s="52">
        <v>11992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55</v>
      </c>
      <c r="D79" s="36">
        <v>924</v>
      </c>
      <c r="E79" s="36">
        <v>1108</v>
      </c>
      <c r="F79" s="36">
        <v>1116</v>
      </c>
      <c r="G79" s="36">
        <v>450</v>
      </c>
      <c r="H79" s="36">
        <v>483</v>
      </c>
      <c r="I79" s="36">
        <v>425</v>
      </c>
      <c r="J79" s="36">
        <v>652</v>
      </c>
      <c r="K79" s="36">
        <v>849</v>
      </c>
      <c r="L79" s="36">
        <v>343</v>
      </c>
      <c r="M79" s="36">
        <v>91</v>
      </c>
      <c r="N79" s="36">
        <v>1466</v>
      </c>
      <c r="O79" s="36">
        <v>357</v>
      </c>
      <c r="P79" s="36">
        <v>601</v>
      </c>
      <c r="Q79" s="36">
        <v>634</v>
      </c>
      <c r="R79" s="36">
        <v>703</v>
      </c>
      <c r="S79" s="36">
        <v>568</v>
      </c>
      <c r="T79" s="36">
        <v>582</v>
      </c>
      <c r="U79" s="36">
        <v>189</v>
      </c>
      <c r="V79" s="36">
        <v>1768</v>
      </c>
      <c r="W79" s="36">
        <v>654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33211</v>
      </c>
      <c r="D83" s="52">
        <v>37403</v>
      </c>
      <c r="E83" s="52">
        <v>40407</v>
      </c>
      <c r="F83" s="52">
        <v>44306</v>
      </c>
      <c r="G83" s="52">
        <v>39699</v>
      </c>
      <c r="H83" s="52">
        <v>25065</v>
      </c>
      <c r="I83" s="52">
        <v>34902</v>
      </c>
      <c r="J83" s="52">
        <v>34421</v>
      </c>
      <c r="K83" s="52">
        <v>34999</v>
      </c>
      <c r="L83" s="52">
        <v>30801</v>
      </c>
      <c r="M83" s="52">
        <v>32028</v>
      </c>
      <c r="N83" s="52">
        <v>41024</v>
      </c>
      <c r="O83" s="52">
        <v>35278</v>
      </c>
      <c r="P83" s="52">
        <v>14835</v>
      </c>
      <c r="Q83" s="52">
        <v>16740</v>
      </c>
      <c r="R83" s="52">
        <v>20025</v>
      </c>
      <c r="S83" s="52">
        <v>35604</v>
      </c>
      <c r="T83" s="52">
        <v>36350</v>
      </c>
      <c r="U83" s="52">
        <v>28685</v>
      </c>
      <c r="V83" s="52">
        <v>20575</v>
      </c>
      <c r="W83" s="52">
        <v>22283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</v>
      </c>
      <c r="D86" s="52">
        <v>13</v>
      </c>
      <c r="E86" s="52">
        <v>42</v>
      </c>
      <c r="F86" s="52">
        <v>81</v>
      </c>
      <c r="G86" s="52">
        <v>106</v>
      </c>
      <c r="H86" s="52">
        <v>369</v>
      </c>
      <c r="I86" s="52">
        <v>362</v>
      </c>
      <c r="J86" s="52">
        <v>389</v>
      </c>
      <c r="K86" s="52">
        <v>317</v>
      </c>
      <c r="L86" s="52">
        <v>346</v>
      </c>
      <c r="M86" s="52">
        <v>399</v>
      </c>
      <c r="N86" s="52">
        <v>479</v>
      </c>
      <c r="O86" s="52">
        <v>600</v>
      </c>
      <c r="P86" s="52">
        <v>589</v>
      </c>
      <c r="Q86" s="52">
        <v>579</v>
      </c>
      <c r="R86" s="52">
        <v>673</v>
      </c>
      <c r="S86" s="52">
        <v>830</v>
      </c>
      <c r="T86" s="52">
        <v>776</v>
      </c>
      <c r="U86" s="52">
        <v>815</v>
      </c>
      <c r="V86" s="52">
        <v>1127</v>
      </c>
      <c r="W86" s="52">
        <v>879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23521</v>
      </c>
      <c r="D88" s="52">
        <v>20952</v>
      </c>
      <c r="E88" s="52">
        <v>23857</v>
      </c>
      <c r="F88" s="52">
        <v>24631</v>
      </c>
      <c r="G88" s="52">
        <v>17258</v>
      </c>
      <c r="H88" s="52">
        <v>7143</v>
      </c>
      <c r="I88" s="52">
        <v>24846</v>
      </c>
      <c r="J88" s="52">
        <v>29761</v>
      </c>
      <c r="K88" s="52">
        <v>33245</v>
      </c>
      <c r="L88" s="52">
        <v>36039</v>
      </c>
      <c r="M88" s="52">
        <v>48944</v>
      </c>
      <c r="N88" s="52">
        <v>42344</v>
      </c>
      <c r="O88" s="52">
        <v>34913</v>
      </c>
      <c r="P88" s="52">
        <v>10739</v>
      </c>
      <c r="Q88" s="52">
        <v>16348</v>
      </c>
      <c r="R88" s="52">
        <v>17464</v>
      </c>
      <c r="S88" s="52">
        <v>32272</v>
      </c>
      <c r="T88" s="52">
        <v>39619</v>
      </c>
      <c r="U88" s="52">
        <v>27022</v>
      </c>
      <c r="V88" s="52">
        <v>22696</v>
      </c>
      <c r="W88" s="52">
        <v>20483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763</v>
      </c>
      <c r="D92" s="52">
        <v>476</v>
      </c>
      <c r="E92" s="52">
        <v>636</v>
      </c>
      <c r="F92" s="52">
        <v>893</v>
      </c>
      <c r="G92" s="52">
        <v>847</v>
      </c>
      <c r="H92" s="52">
        <v>738</v>
      </c>
      <c r="I92" s="52">
        <v>234</v>
      </c>
      <c r="J92" s="52">
        <v>76</v>
      </c>
      <c r="K92" s="52">
        <v>278</v>
      </c>
      <c r="L92" s="52">
        <v>809</v>
      </c>
      <c r="M92" s="52">
        <v>3</v>
      </c>
      <c r="N92" s="52">
        <v>607</v>
      </c>
      <c r="O92" s="52">
        <v>655</v>
      </c>
      <c r="P92" s="52">
        <v>516</v>
      </c>
      <c r="Q92" s="52">
        <v>137</v>
      </c>
      <c r="R92" s="52">
        <v>230</v>
      </c>
      <c r="S92" s="52">
        <v>409</v>
      </c>
      <c r="T92" s="52">
        <v>369</v>
      </c>
      <c r="U92" s="52">
        <v>322</v>
      </c>
      <c r="V92" s="52">
        <v>521</v>
      </c>
      <c r="W92" s="52">
        <v>469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10709</v>
      </c>
      <c r="D96" s="52">
        <v>17774</v>
      </c>
      <c r="E96" s="52">
        <v>17867</v>
      </c>
      <c r="F96" s="52">
        <v>21195</v>
      </c>
      <c r="G96" s="52">
        <v>24982</v>
      </c>
      <c r="H96" s="52">
        <v>22278</v>
      </c>
      <c r="I96" s="52">
        <v>15754</v>
      </c>
      <c r="J96" s="52">
        <v>14395</v>
      </c>
      <c r="K96" s="52">
        <v>16581</v>
      </c>
      <c r="L96" s="52">
        <v>11582</v>
      </c>
      <c r="M96" s="52">
        <v>1287</v>
      </c>
      <c r="N96" s="52">
        <v>16763</v>
      </c>
      <c r="O96" s="52">
        <v>17378</v>
      </c>
      <c r="P96" s="52">
        <v>23893</v>
      </c>
      <c r="Q96" s="52">
        <v>16379</v>
      </c>
      <c r="R96" s="52">
        <v>15225</v>
      </c>
      <c r="S96" s="52">
        <v>11382</v>
      </c>
      <c r="T96" s="52">
        <v>3328</v>
      </c>
      <c r="U96" s="52">
        <v>8142</v>
      </c>
      <c r="V96" s="52">
        <v>22240</v>
      </c>
      <c r="W96" s="52">
        <v>24650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59589</v>
      </c>
      <c r="D101" s="52">
        <v>63588</v>
      </c>
      <c r="E101" s="52">
        <v>66458</v>
      </c>
      <c r="F101" s="52">
        <v>62766</v>
      </c>
      <c r="G101" s="52">
        <v>56316</v>
      </c>
      <c r="H101" s="52">
        <v>45086</v>
      </c>
      <c r="I101" s="52">
        <v>39309</v>
      </c>
      <c r="J101" s="52">
        <v>55981</v>
      </c>
      <c r="K101" s="52">
        <v>67357</v>
      </c>
      <c r="L101" s="52">
        <v>63119</v>
      </c>
      <c r="M101" s="52">
        <v>69338</v>
      </c>
      <c r="N101" s="52">
        <v>58971</v>
      </c>
      <c r="O101" s="52">
        <v>40633</v>
      </c>
      <c r="P101" s="52">
        <v>30576</v>
      </c>
      <c r="Q101" s="52">
        <v>33515</v>
      </c>
      <c r="R101" s="52">
        <v>57644</v>
      </c>
      <c r="S101" s="52">
        <v>84175</v>
      </c>
      <c r="T101" s="52">
        <v>68389</v>
      </c>
      <c r="U101" s="52">
        <v>51952</v>
      </c>
      <c r="V101" s="52">
        <v>38881</v>
      </c>
      <c r="W101" s="52">
        <v>36145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2036</v>
      </c>
      <c r="D102" s="52">
        <v>2013</v>
      </c>
      <c r="E102" s="52">
        <v>2858</v>
      </c>
      <c r="F102" s="52">
        <v>10120</v>
      </c>
      <c r="G102" s="52">
        <v>13679</v>
      </c>
      <c r="H102" s="52">
        <v>13966</v>
      </c>
      <c r="I102" s="52">
        <v>5378</v>
      </c>
      <c r="J102" s="52">
        <v>156</v>
      </c>
      <c r="K102" s="52">
        <v>608</v>
      </c>
      <c r="L102" s="52">
        <v>2405</v>
      </c>
      <c r="M102" s="52">
        <v>1467</v>
      </c>
      <c r="N102" s="52">
        <v>7040</v>
      </c>
      <c r="O102" s="52">
        <v>14542</v>
      </c>
      <c r="P102" s="52">
        <v>6715</v>
      </c>
      <c r="Q102" s="52">
        <v>4980</v>
      </c>
      <c r="R102" s="52">
        <v>262</v>
      </c>
      <c r="S102" s="52">
        <v>6924</v>
      </c>
      <c r="T102" s="52">
        <v>4303</v>
      </c>
      <c r="U102" s="52">
        <v>4783</v>
      </c>
      <c r="V102" s="52">
        <v>414</v>
      </c>
      <c r="W102" s="52">
        <v>732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1168</v>
      </c>
      <c r="D103" s="36">
        <v>1498</v>
      </c>
      <c r="E103" s="36">
        <v>1596</v>
      </c>
      <c r="F103" s="36">
        <v>4159</v>
      </c>
      <c r="G103" s="36">
        <v>6877</v>
      </c>
      <c r="H103" s="36">
        <v>10658</v>
      </c>
      <c r="I103" s="36">
        <v>10684</v>
      </c>
      <c r="J103" s="36">
        <v>427</v>
      </c>
      <c r="K103" s="36">
        <v>531</v>
      </c>
      <c r="L103" s="36">
        <v>265</v>
      </c>
      <c r="M103" s="36">
        <v>1043</v>
      </c>
      <c r="N103" s="36">
        <v>4220</v>
      </c>
      <c r="O103" s="36">
        <v>11197</v>
      </c>
      <c r="P103" s="36">
        <v>7493</v>
      </c>
      <c r="Q103" s="36">
        <v>9413</v>
      </c>
      <c r="R103" s="36">
        <v>362</v>
      </c>
      <c r="S103" s="36">
        <v>10071</v>
      </c>
      <c r="T103" s="36">
        <v>2144</v>
      </c>
      <c r="U103" s="36">
        <v>6881</v>
      </c>
      <c r="V103" s="36">
        <v>240</v>
      </c>
      <c r="W103" s="36">
        <v>902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29092</v>
      </c>
      <c r="D126" s="52">
        <v>21087</v>
      </c>
      <c r="E126" s="52">
        <v>22833</v>
      </c>
      <c r="F126" s="52">
        <v>17669</v>
      </c>
      <c r="G126" s="52">
        <v>21750</v>
      </c>
      <c r="H126" s="52">
        <v>21356</v>
      </c>
      <c r="I126" s="52">
        <v>21946</v>
      </c>
      <c r="J126" s="52">
        <v>31958</v>
      </c>
      <c r="K126" s="52">
        <v>41653</v>
      </c>
      <c r="L126" s="52">
        <v>25618</v>
      </c>
      <c r="M126" s="52">
        <v>42013</v>
      </c>
      <c r="N126" s="52">
        <v>35347</v>
      </c>
      <c r="O126" s="52">
        <v>35879</v>
      </c>
      <c r="P126" s="52">
        <v>16646</v>
      </c>
      <c r="Q126" s="52">
        <v>6897</v>
      </c>
      <c r="R126" s="52">
        <v>17678</v>
      </c>
      <c r="S126" s="52">
        <v>37920</v>
      </c>
      <c r="T126" s="52">
        <v>30325</v>
      </c>
      <c r="U126" s="52">
        <v>37865</v>
      </c>
      <c r="V126" s="52">
        <v>21204</v>
      </c>
      <c r="W126" s="52">
        <v>38923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8</v>
      </c>
      <c r="D129" s="52">
        <v>11</v>
      </c>
      <c r="E129" s="52">
        <v>30</v>
      </c>
      <c r="F129" s="52">
        <v>45</v>
      </c>
      <c r="G129" s="52">
        <v>54</v>
      </c>
      <c r="H129" s="52">
        <v>243</v>
      </c>
      <c r="I129" s="52">
        <v>240</v>
      </c>
      <c r="J129" s="52">
        <v>317</v>
      </c>
      <c r="K129" s="52">
        <v>327</v>
      </c>
      <c r="L129" s="52">
        <v>320</v>
      </c>
      <c r="M129" s="52">
        <v>470</v>
      </c>
      <c r="N129" s="52">
        <v>460</v>
      </c>
      <c r="O129" s="52">
        <v>622</v>
      </c>
      <c r="P129" s="52">
        <v>583</v>
      </c>
      <c r="Q129" s="52">
        <v>487</v>
      </c>
      <c r="R129" s="52">
        <v>526</v>
      </c>
      <c r="S129" s="52">
        <v>657</v>
      </c>
      <c r="T129" s="52">
        <v>732</v>
      </c>
      <c r="U129" s="52">
        <v>858</v>
      </c>
      <c r="V129" s="52">
        <v>1172</v>
      </c>
      <c r="W129" s="52">
        <v>1169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26750</v>
      </c>
      <c r="D131" s="52">
        <v>22082</v>
      </c>
      <c r="E131" s="52">
        <v>22014</v>
      </c>
      <c r="F131" s="52">
        <v>19826</v>
      </c>
      <c r="G131" s="52">
        <v>23941</v>
      </c>
      <c r="H131" s="52">
        <v>11535</v>
      </c>
      <c r="I131" s="52">
        <v>18452</v>
      </c>
      <c r="J131" s="52">
        <v>28447</v>
      </c>
      <c r="K131" s="52">
        <v>38873</v>
      </c>
      <c r="L131" s="52">
        <v>30928</v>
      </c>
      <c r="M131" s="52">
        <v>40974</v>
      </c>
      <c r="N131" s="52">
        <v>40362</v>
      </c>
      <c r="O131" s="52">
        <v>38203</v>
      </c>
      <c r="P131" s="52">
        <v>20430</v>
      </c>
      <c r="Q131" s="52">
        <v>12922</v>
      </c>
      <c r="R131" s="52">
        <v>19904</v>
      </c>
      <c r="S131" s="52">
        <v>35036</v>
      </c>
      <c r="T131" s="52">
        <v>23417</v>
      </c>
      <c r="U131" s="52">
        <v>31166</v>
      </c>
      <c r="V131" s="52">
        <v>16121</v>
      </c>
      <c r="W131" s="52">
        <v>43389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4032</v>
      </c>
      <c r="D135" s="52">
        <v>700</v>
      </c>
      <c r="E135" s="52">
        <v>2561</v>
      </c>
      <c r="F135" s="52">
        <v>0</v>
      </c>
      <c r="G135" s="52">
        <v>0</v>
      </c>
      <c r="H135" s="52">
        <v>11632</v>
      </c>
      <c r="I135" s="52">
        <v>4379</v>
      </c>
      <c r="J135" s="52">
        <v>4912</v>
      </c>
      <c r="K135" s="52">
        <v>4943</v>
      </c>
      <c r="L135" s="52">
        <v>0</v>
      </c>
      <c r="M135" s="52">
        <v>1534</v>
      </c>
      <c r="N135" s="52">
        <v>0</v>
      </c>
      <c r="O135" s="52">
        <v>1</v>
      </c>
      <c r="P135" s="52">
        <v>0</v>
      </c>
      <c r="Q135" s="52">
        <v>0</v>
      </c>
      <c r="R135" s="52">
        <v>0</v>
      </c>
      <c r="S135" s="52">
        <v>2889</v>
      </c>
      <c r="T135" s="52">
        <v>6914</v>
      </c>
      <c r="U135" s="52">
        <v>6964</v>
      </c>
      <c r="V135" s="52">
        <v>5269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39916</v>
      </c>
      <c r="D140" s="52">
        <v>31499</v>
      </c>
      <c r="E140" s="52">
        <v>36863</v>
      </c>
      <c r="F140" s="52">
        <v>38565</v>
      </c>
      <c r="G140" s="52">
        <v>41621</v>
      </c>
      <c r="H140" s="52">
        <v>39002</v>
      </c>
      <c r="I140" s="52">
        <v>12983</v>
      </c>
      <c r="J140" s="52">
        <v>12424</v>
      </c>
      <c r="K140" s="52">
        <v>33727</v>
      </c>
      <c r="L140" s="52">
        <v>40387</v>
      </c>
      <c r="M140" s="52">
        <v>36061</v>
      </c>
      <c r="N140" s="52">
        <v>34465</v>
      </c>
      <c r="O140" s="52">
        <v>33126</v>
      </c>
      <c r="P140" s="52">
        <v>20027</v>
      </c>
      <c r="Q140" s="52">
        <v>11704</v>
      </c>
      <c r="R140" s="52">
        <v>22321</v>
      </c>
      <c r="S140" s="52">
        <v>29226</v>
      </c>
      <c r="T140" s="52">
        <v>40190</v>
      </c>
      <c r="U140" s="52">
        <v>28498</v>
      </c>
      <c r="V140" s="52">
        <v>30328</v>
      </c>
      <c r="W140" s="52">
        <v>28306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22903</v>
      </c>
      <c r="D141" s="36">
        <v>23429</v>
      </c>
      <c r="E141" s="36">
        <v>20605</v>
      </c>
      <c r="F141" s="36">
        <v>15848</v>
      </c>
      <c r="G141" s="36">
        <v>20920</v>
      </c>
      <c r="H141" s="36">
        <v>29768</v>
      </c>
      <c r="I141" s="36">
        <v>25795</v>
      </c>
      <c r="J141" s="36">
        <v>33965</v>
      </c>
      <c r="K141" s="36">
        <v>29475</v>
      </c>
      <c r="L141" s="36">
        <v>4455</v>
      </c>
      <c r="M141" s="36">
        <v>25599</v>
      </c>
      <c r="N141" s="36">
        <v>20665</v>
      </c>
      <c r="O141" s="36">
        <v>25502</v>
      </c>
      <c r="P141" s="36">
        <v>22365</v>
      </c>
      <c r="Q141" s="36">
        <v>22136</v>
      </c>
      <c r="R141" s="36">
        <v>30142</v>
      </c>
      <c r="S141" s="36">
        <v>42488</v>
      </c>
      <c r="T141" s="36">
        <v>20000</v>
      </c>
      <c r="U141" s="36">
        <v>41001</v>
      </c>
      <c r="V141" s="36">
        <v>17661</v>
      </c>
      <c r="W141" s="36">
        <v>34403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61</v>
      </c>
      <c r="S145" s="52">
        <v>65</v>
      </c>
      <c r="T145" s="52">
        <v>98</v>
      </c>
      <c r="U145" s="52">
        <v>116</v>
      </c>
      <c r="V145" s="52">
        <v>130</v>
      </c>
      <c r="W145" s="52">
        <v>66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2</v>
      </c>
      <c r="T147" s="52">
        <v>5</v>
      </c>
      <c r="U147" s="52">
        <v>6</v>
      </c>
      <c r="V147" s="52">
        <v>10</v>
      </c>
      <c r="W147" s="52">
        <v>8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9</v>
      </c>
      <c r="U149" s="52">
        <v>3</v>
      </c>
      <c r="V149" s="52">
        <v>1</v>
      </c>
      <c r="W149" s="52">
        <v>1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61</v>
      </c>
      <c r="S153" s="52">
        <v>63</v>
      </c>
      <c r="T153" s="52">
        <v>89</v>
      </c>
      <c r="U153" s="52">
        <v>115</v>
      </c>
      <c r="V153" s="52">
        <v>136</v>
      </c>
      <c r="W153" s="52">
        <v>81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24</v>
      </c>
      <c r="S158" s="52">
        <v>25</v>
      </c>
      <c r="T158" s="52">
        <v>64</v>
      </c>
      <c r="U158" s="52">
        <v>47</v>
      </c>
      <c r="V158" s="52">
        <v>88</v>
      </c>
      <c r="W158" s="52">
        <v>29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37</v>
      </c>
      <c r="S159" s="36">
        <v>40</v>
      </c>
      <c r="T159" s="36">
        <v>34</v>
      </c>
      <c r="U159" s="36">
        <v>71</v>
      </c>
      <c r="V159" s="36">
        <v>49</v>
      </c>
      <c r="W159" s="36">
        <v>46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</v>
      </c>
      <c r="D163" s="52">
        <v>12</v>
      </c>
      <c r="E163" s="52">
        <v>17</v>
      </c>
      <c r="F163" s="52">
        <v>29</v>
      </c>
      <c r="G163" s="52">
        <v>49</v>
      </c>
      <c r="H163" s="52">
        <v>82</v>
      </c>
      <c r="I163" s="52">
        <v>97</v>
      </c>
      <c r="J163" s="52">
        <v>55</v>
      </c>
      <c r="K163" s="52">
        <v>42</v>
      </c>
      <c r="L163" s="52">
        <v>213</v>
      </c>
      <c r="M163" s="52">
        <v>402</v>
      </c>
      <c r="N163" s="52">
        <v>1035</v>
      </c>
      <c r="O163" s="52">
        <v>690</v>
      </c>
      <c r="P163" s="52">
        <v>70</v>
      </c>
      <c r="Q163" s="52">
        <v>48</v>
      </c>
      <c r="R163" s="52">
        <v>0</v>
      </c>
      <c r="S163" s="52">
        <v>214</v>
      </c>
      <c r="T163" s="52">
        <v>190</v>
      </c>
      <c r="U163" s="52">
        <v>270</v>
      </c>
      <c r="V163" s="52">
        <v>302</v>
      </c>
      <c r="W163" s="52">
        <v>303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1</v>
      </c>
      <c r="L165" s="52">
        <v>2</v>
      </c>
      <c r="M165" s="52">
        <v>5</v>
      </c>
      <c r="N165" s="52">
        <v>13</v>
      </c>
      <c r="O165" s="52">
        <v>19</v>
      </c>
      <c r="P165" s="52">
        <v>19</v>
      </c>
      <c r="Q165" s="52">
        <v>11</v>
      </c>
      <c r="R165" s="52">
        <v>3</v>
      </c>
      <c r="S165" s="52">
        <v>6</v>
      </c>
      <c r="T165" s="52">
        <v>9</v>
      </c>
      <c r="U165" s="52">
        <v>16</v>
      </c>
      <c r="V165" s="52">
        <v>21</v>
      </c>
      <c r="W165" s="52">
        <v>23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1</v>
      </c>
      <c r="G167" s="52">
        <v>1</v>
      </c>
      <c r="H167" s="52">
        <v>3</v>
      </c>
      <c r="I167" s="52">
        <v>1</v>
      </c>
      <c r="J167" s="52">
        <v>0</v>
      </c>
      <c r="K167" s="52">
        <v>0</v>
      </c>
      <c r="L167" s="52">
        <v>13</v>
      </c>
      <c r="M167" s="52">
        <v>1</v>
      </c>
      <c r="N167" s="52">
        <v>36</v>
      </c>
      <c r="O167" s="52">
        <v>24</v>
      </c>
      <c r="P167" s="52">
        <v>1</v>
      </c>
      <c r="Q167" s="52">
        <v>0</v>
      </c>
      <c r="R167" s="52">
        <v>0</v>
      </c>
      <c r="S167" s="52">
        <v>16</v>
      </c>
      <c r="T167" s="52">
        <v>59</v>
      </c>
      <c r="U167" s="52">
        <v>24</v>
      </c>
      <c r="V167" s="52">
        <v>15</v>
      </c>
      <c r="W167" s="52">
        <v>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8</v>
      </c>
      <c r="D171" s="52">
        <v>15</v>
      </c>
      <c r="E171" s="52">
        <v>20</v>
      </c>
      <c r="F171" s="52">
        <v>29</v>
      </c>
      <c r="G171" s="52">
        <v>51</v>
      </c>
      <c r="H171" s="52">
        <v>87</v>
      </c>
      <c r="I171" s="52">
        <v>102</v>
      </c>
      <c r="J171" s="52">
        <v>66</v>
      </c>
      <c r="K171" s="52">
        <v>57</v>
      </c>
      <c r="L171" s="52">
        <v>230</v>
      </c>
      <c r="M171" s="52">
        <v>432</v>
      </c>
      <c r="N171" s="52">
        <v>1051</v>
      </c>
      <c r="O171" s="52">
        <v>732</v>
      </c>
      <c r="P171" s="52">
        <v>169</v>
      </c>
      <c r="Q171" s="52">
        <v>165</v>
      </c>
      <c r="R171" s="52">
        <v>139</v>
      </c>
      <c r="S171" s="52">
        <v>518</v>
      </c>
      <c r="T171" s="52">
        <v>558</v>
      </c>
      <c r="U171" s="52">
        <v>739</v>
      </c>
      <c r="V171" s="52">
        <v>795</v>
      </c>
      <c r="W171" s="52">
        <v>550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</v>
      </c>
      <c r="D176" s="52">
        <v>9</v>
      </c>
      <c r="E176" s="52">
        <v>12</v>
      </c>
      <c r="F176" s="52">
        <v>21</v>
      </c>
      <c r="G176" s="52">
        <v>35</v>
      </c>
      <c r="H176" s="52">
        <v>50</v>
      </c>
      <c r="I176" s="52">
        <v>33</v>
      </c>
      <c r="J176" s="52">
        <v>19</v>
      </c>
      <c r="K176" s="52">
        <v>34</v>
      </c>
      <c r="L176" s="52">
        <v>225</v>
      </c>
      <c r="M176" s="52">
        <v>257</v>
      </c>
      <c r="N176" s="52">
        <v>678</v>
      </c>
      <c r="O176" s="52">
        <v>430</v>
      </c>
      <c r="P176" s="52">
        <v>76</v>
      </c>
      <c r="Q176" s="52">
        <v>51</v>
      </c>
      <c r="R176" s="52">
        <v>55</v>
      </c>
      <c r="S176" s="52">
        <v>211</v>
      </c>
      <c r="T176" s="52">
        <v>418</v>
      </c>
      <c r="U176" s="52">
        <v>312</v>
      </c>
      <c r="V176" s="52">
        <v>514</v>
      </c>
      <c r="W176" s="52">
        <v>247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</v>
      </c>
      <c r="D177" s="36">
        <v>7</v>
      </c>
      <c r="E177" s="36">
        <v>7</v>
      </c>
      <c r="F177" s="36">
        <v>10</v>
      </c>
      <c r="G177" s="36">
        <v>17</v>
      </c>
      <c r="H177" s="36">
        <v>38</v>
      </c>
      <c r="I177" s="36">
        <v>67</v>
      </c>
      <c r="J177" s="36">
        <v>51</v>
      </c>
      <c r="K177" s="36">
        <v>22</v>
      </c>
      <c r="L177" s="36">
        <v>20</v>
      </c>
      <c r="M177" s="36">
        <v>178</v>
      </c>
      <c r="N177" s="36">
        <v>405</v>
      </c>
      <c r="O177" s="36">
        <v>333</v>
      </c>
      <c r="P177" s="36">
        <v>87</v>
      </c>
      <c r="Q177" s="36">
        <v>111</v>
      </c>
      <c r="R177" s="36">
        <v>80</v>
      </c>
      <c r="S177" s="36">
        <v>321</v>
      </c>
      <c r="T177" s="36">
        <v>202</v>
      </c>
      <c r="U177" s="36">
        <v>459</v>
      </c>
      <c r="V177" s="36">
        <v>288</v>
      </c>
      <c r="W177" s="36">
        <v>316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235</v>
      </c>
      <c r="D5" s="52">
        <v>274</v>
      </c>
      <c r="E5" s="52">
        <v>144</v>
      </c>
      <c r="F5" s="52">
        <v>293</v>
      </c>
      <c r="G5" s="52">
        <v>354</v>
      </c>
      <c r="H5" s="52">
        <v>357</v>
      </c>
      <c r="I5" s="52">
        <v>343</v>
      </c>
      <c r="J5" s="52">
        <v>505</v>
      </c>
      <c r="K5" s="52">
        <v>459</v>
      </c>
      <c r="L5" s="52">
        <v>364</v>
      </c>
      <c r="M5" s="52">
        <v>304</v>
      </c>
      <c r="N5" s="52">
        <v>180</v>
      </c>
      <c r="O5" s="52">
        <v>0</v>
      </c>
      <c r="P5" s="52">
        <v>0</v>
      </c>
      <c r="Q5" s="52">
        <v>149</v>
      </c>
      <c r="R5" s="52">
        <v>0</v>
      </c>
      <c r="S5" s="52">
        <v>0</v>
      </c>
      <c r="T5" s="52">
        <v>0</v>
      </c>
      <c r="U5" s="52">
        <v>1</v>
      </c>
      <c r="V5" s="52">
        <v>7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1</v>
      </c>
      <c r="G8" s="52">
        <v>1</v>
      </c>
      <c r="H8" s="52">
        <v>2</v>
      </c>
      <c r="I8" s="52">
        <v>4</v>
      </c>
      <c r="J8" s="52">
        <v>8</v>
      </c>
      <c r="K8" s="52">
        <v>7</v>
      </c>
      <c r="L8" s="52">
        <v>8</v>
      </c>
      <c r="M8" s="52">
        <v>8</v>
      </c>
      <c r="N8" s="52">
        <v>4</v>
      </c>
      <c r="O8" s="52">
        <v>0</v>
      </c>
      <c r="P8" s="52">
        <v>0</v>
      </c>
      <c r="Q8" s="52">
        <v>3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129</v>
      </c>
      <c r="D10" s="52">
        <v>136</v>
      </c>
      <c r="E10" s="52">
        <v>72</v>
      </c>
      <c r="F10" s="52">
        <v>140</v>
      </c>
      <c r="G10" s="52">
        <v>97</v>
      </c>
      <c r="H10" s="52">
        <v>83</v>
      </c>
      <c r="I10" s="52">
        <v>196</v>
      </c>
      <c r="J10" s="52">
        <v>326</v>
      </c>
      <c r="K10" s="52">
        <v>440</v>
      </c>
      <c r="L10" s="52">
        <v>199</v>
      </c>
      <c r="M10" s="52">
        <v>88</v>
      </c>
      <c r="N10" s="52">
        <v>38</v>
      </c>
      <c r="O10" s="52">
        <v>0</v>
      </c>
      <c r="P10" s="52">
        <v>0</v>
      </c>
      <c r="Q10" s="52">
        <v>26</v>
      </c>
      <c r="R10" s="52">
        <v>0</v>
      </c>
      <c r="S10" s="52">
        <v>0</v>
      </c>
      <c r="T10" s="52">
        <v>0</v>
      </c>
      <c r="U10" s="52">
        <v>1</v>
      </c>
      <c r="V10" s="52">
        <v>7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7</v>
      </c>
      <c r="D11" s="52">
        <v>4</v>
      </c>
      <c r="E11" s="52">
        <v>2</v>
      </c>
      <c r="F11" s="52">
        <v>6</v>
      </c>
      <c r="G11" s="52">
        <v>8</v>
      </c>
      <c r="H11" s="52">
        <v>9</v>
      </c>
      <c r="I11" s="52">
        <v>2</v>
      </c>
      <c r="J11" s="52">
        <v>1</v>
      </c>
      <c r="K11" s="52">
        <v>0</v>
      </c>
      <c r="L11" s="52">
        <v>11</v>
      </c>
      <c r="M11" s="52">
        <v>0</v>
      </c>
      <c r="N11" s="52">
        <v>5</v>
      </c>
      <c r="O11" s="52">
        <v>0</v>
      </c>
      <c r="P11" s="52">
        <v>0</v>
      </c>
      <c r="Q11" s="52">
        <v>1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99</v>
      </c>
      <c r="D15" s="52">
        <v>134</v>
      </c>
      <c r="E15" s="52">
        <v>70</v>
      </c>
      <c r="F15" s="52">
        <v>147</v>
      </c>
      <c r="G15" s="52">
        <v>249</v>
      </c>
      <c r="H15" s="52">
        <v>265</v>
      </c>
      <c r="I15" s="52">
        <v>145</v>
      </c>
      <c r="J15" s="52">
        <v>178</v>
      </c>
      <c r="K15" s="52">
        <v>19</v>
      </c>
      <c r="L15" s="52">
        <v>154</v>
      </c>
      <c r="M15" s="52">
        <v>216</v>
      </c>
      <c r="N15" s="52">
        <v>137</v>
      </c>
      <c r="O15" s="52">
        <v>0</v>
      </c>
      <c r="P15" s="52">
        <v>0</v>
      </c>
      <c r="Q15" s="52">
        <v>122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1</v>
      </c>
      <c r="K20" s="52">
        <v>1</v>
      </c>
      <c r="L20" s="52">
        <v>1</v>
      </c>
      <c r="M20" s="52">
        <v>1</v>
      </c>
      <c r="N20" s="52">
        <v>1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149</v>
      </c>
      <c r="D21" s="52">
        <v>157</v>
      </c>
      <c r="E21" s="52">
        <v>92</v>
      </c>
      <c r="F21" s="52">
        <v>208</v>
      </c>
      <c r="G21" s="52">
        <v>236</v>
      </c>
      <c r="H21" s="52">
        <v>202</v>
      </c>
      <c r="I21" s="52">
        <v>115</v>
      </c>
      <c r="J21" s="52">
        <v>135</v>
      </c>
      <c r="K21" s="52">
        <v>244</v>
      </c>
      <c r="L21" s="52">
        <v>327</v>
      </c>
      <c r="M21" s="52">
        <v>177</v>
      </c>
      <c r="N21" s="52">
        <v>112</v>
      </c>
      <c r="O21" s="52">
        <v>0</v>
      </c>
      <c r="P21" s="52">
        <v>0</v>
      </c>
      <c r="Q21" s="52">
        <v>52</v>
      </c>
      <c r="R21" s="52">
        <v>0</v>
      </c>
      <c r="S21" s="52">
        <v>0</v>
      </c>
      <c r="T21" s="52">
        <v>0</v>
      </c>
      <c r="U21" s="52">
        <v>0</v>
      </c>
      <c r="V21" s="52">
        <v>4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86</v>
      </c>
      <c r="D22" s="36">
        <v>117</v>
      </c>
      <c r="E22" s="36">
        <v>52</v>
      </c>
      <c r="F22" s="36">
        <v>85</v>
      </c>
      <c r="G22" s="36">
        <v>118</v>
      </c>
      <c r="H22" s="36">
        <v>155</v>
      </c>
      <c r="I22" s="36">
        <v>228</v>
      </c>
      <c r="J22" s="36">
        <v>369</v>
      </c>
      <c r="K22" s="36">
        <v>214</v>
      </c>
      <c r="L22" s="36">
        <v>36</v>
      </c>
      <c r="M22" s="36">
        <v>126</v>
      </c>
      <c r="N22" s="36">
        <v>67</v>
      </c>
      <c r="O22" s="36">
        <v>0</v>
      </c>
      <c r="P22" s="36">
        <v>0</v>
      </c>
      <c r="Q22" s="36">
        <v>97</v>
      </c>
      <c r="R22" s="36">
        <v>0</v>
      </c>
      <c r="S22" s="36">
        <v>0</v>
      </c>
      <c r="T22" s="36">
        <v>0</v>
      </c>
      <c r="U22" s="36">
        <v>1</v>
      </c>
      <c r="V22" s="36">
        <v>3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40</v>
      </c>
      <c r="D26" s="52">
        <v>51</v>
      </c>
      <c r="E26" s="52">
        <v>46</v>
      </c>
      <c r="F26" s="52">
        <v>50</v>
      </c>
      <c r="G26" s="52">
        <v>53</v>
      </c>
      <c r="H26" s="52">
        <v>41</v>
      </c>
      <c r="I26" s="52">
        <v>27</v>
      </c>
      <c r="J26" s="52">
        <v>11</v>
      </c>
      <c r="K26" s="52">
        <v>0</v>
      </c>
      <c r="L26" s="52">
        <v>21</v>
      </c>
      <c r="M26" s="52">
        <v>39</v>
      </c>
      <c r="N26" s="52">
        <v>54</v>
      </c>
      <c r="O26" s="52">
        <v>52</v>
      </c>
      <c r="P26" s="52">
        <v>40</v>
      </c>
      <c r="Q26" s="52">
        <v>58</v>
      </c>
      <c r="R26" s="52">
        <v>27</v>
      </c>
      <c r="S26" s="52">
        <v>12</v>
      </c>
      <c r="T26" s="52">
        <v>10</v>
      </c>
      <c r="U26" s="52">
        <v>25</v>
      </c>
      <c r="V26" s="52">
        <v>53</v>
      </c>
      <c r="W26" s="52">
        <v>37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1</v>
      </c>
      <c r="N29" s="52">
        <v>1</v>
      </c>
      <c r="O29" s="52">
        <v>1</v>
      </c>
      <c r="P29" s="52">
        <v>1</v>
      </c>
      <c r="Q29" s="52">
        <v>1</v>
      </c>
      <c r="R29" s="52">
        <v>1</v>
      </c>
      <c r="S29" s="52">
        <v>0</v>
      </c>
      <c r="T29" s="52">
        <v>0</v>
      </c>
      <c r="U29" s="52">
        <v>1</v>
      </c>
      <c r="V29" s="52">
        <v>3</v>
      </c>
      <c r="W29" s="52">
        <v>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</v>
      </c>
      <c r="D31" s="52">
        <v>1</v>
      </c>
      <c r="E31" s="52">
        <v>2</v>
      </c>
      <c r="F31" s="52">
        <v>2</v>
      </c>
      <c r="G31" s="52">
        <v>2</v>
      </c>
      <c r="H31" s="52">
        <v>1</v>
      </c>
      <c r="I31" s="52">
        <v>0</v>
      </c>
      <c r="J31" s="52">
        <v>0</v>
      </c>
      <c r="K31" s="52">
        <v>0</v>
      </c>
      <c r="L31" s="52">
        <v>1</v>
      </c>
      <c r="M31" s="52">
        <v>0</v>
      </c>
      <c r="N31" s="52">
        <v>2</v>
      </c>
      <c r="O31" s="52">
        <v>2</v>
      </c>
      <c r="P31" s="52">
        <v>1</v>
      </c>
      <c r="Q31" s="52">
        <v>0</v>
      </c>
      <c r="R31" s="52">
        <v>0</v>
      </c>
      <c r="S31" s="52">
        <v>0</v>
      </c>
      <c r="T31" s="52">
        <v>1</v>
      </c>
      <c r="U31" s="52">
        <v>1</v>
      </c>
      <c r="V31" s="52">
        <v>1</v>
      </c>
      <c r="W31" s="52">
        <v>1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37</v>
      </c>
      <c r="D35" s="52">
        <v>50</v>
      </c>
      <c r="E35" s="52">
        <v>44</v>
      </c>
      <c r="F35" s="52">
        <v>48</v>
      </c>
      <c r="G35" s="52">
        <v>51</v>
      </c>
      <c r="H35" s="52">
        <v>40</v>
      </c>
      <c r="I35" s="52">
        <v>27</v>
      </c>
      <c r="J35" s="52">
        <v>11</v>
      </c>
      <c r="K35" s="52">
        <v>0</v>
      </c>
      <c r="L35" s="52">
        <v>20</v>
      </c>
      <c r="M35" s="52">
        <v>39</v>
      </c>
      <c r="N35" s="52">
        <v>52</v>
      </c>
      <c r="O35" s="52">
        <v>50</v>
      </c>
      <c r="P35" s="52">
        <v>39</v>
      </c>
      <c r="Q35" s="52">
        <v>58</v>
      </c>
      <c r="R35" s="52">
        <v>27</v>
      </c>
      <c r="S35" s="52">
        <v>12</v>
      </c>
      <c r="T35" s="52">
        <v>9</v>
      </c>
      <c r="U35" s="52">
        <v>24</v>
      </c>
      <c r="V35" s="52">
        <v>52</v>
      </c>
      <c r="W35" s="52">
        <v>36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25</v>
      </c>
      <c r="D40" s="52">
        <v>29</v>
      </c>
      <c r="E40" s="52">
        <v>30</v>
      </c>
      <c r="F40" s="52">
        <v>35</v>
      </c>
      <c r="G40" s="52">
        <v>35</v>
      </c>
      <c r="H40" s="52">
        <v>23</v>
      </c>
      <c r="I40" s="52">
        <v>9</v>
      </c>
      <c r="J40" s="52">
        <v>3</v>
      </c>
      <c r="K40" s="52">
        <v>0</v>
      </c>
      <c r="L40" s="52">
        <v>19</v>
      </c>
      <c r="M40" s="52">
        <v>23</v>
      </c>
      <c r="N40" s="52">
        <v>34</v>
      </c>
      <c r="O40" s="52">
        <v>29</v>
      </c>
      <c r="P40" s="52">
        <v>19</v>
      </c>
      <c r="Q40" s="52">
        <v>20</v>
      </c>
      <c r="R40" s="52">
        <v>11</v>
      </c>
      <c r="S40" s="52">
        <v>5</v>
      </c>
      <c r="T40" s="52">
        <v>7</v>
      </c>
      <c r="U40" s="52">
        <v>10</v>
      </c>
      <c r="V40" s="52">
        <v>33</v>
      </c>
      <c r="W40" s="52">
        <v>17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15</v>
      </c>
      <c r="D41" s="36">
        <v>22</v>
      </c>
      <c r="E41" s="36">
        <v>16</v>
      </c>
      <c r="F41" s="36">
        <v>15</v>
      </c>
      <c r="G41" s="36">
        <v>18</v>
      </c>
      <c r="H41" s="36">
        <v>18</v>
      </c>
      <c r="I41" s="36">
        <v>18</v>
      </c>
      <c r="J41" s="36">
        <v>8</v>
      </c>
      <c r="K41" s="36">
        <v>0</v>
      </c>
      <c r="L41" s="36">
        <v>2</v>
      </c>
      <c r="M41" s="36">
        <v>16</v>
      </c>
      <c r="N41" s="36">
        <v>20</v>
      </c>
      <c r="O41" s="36">
        <v>23</v>
      </c>
      <c r="P41" s="36">
        <v>21</v>
      </c>
      <c r="Q41" s="36">
        <v>38</v>
      </c>
      <c r="R41" s="36">
        <v>16</v>
      </c>
      <c r="S41" s="36">
        <v>7</v>
      </c>
      <c r="T41" s="36">
        <v>3</v>
      </c>
      <c r="U41" s="36">
        <v>15</v>
      </c>
      <c r="V41" s="36">
        <v>20</v>
      </c>
      <c r="W41" s="36">
        <v>20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121</v>
      </c>
      <c r="D45" s="52">
        <v>43</v>
      </c>
      <c r="E45" s="52">
        <v>59</v>
      </c>
      <c r="F45" s="52">
        <v>161</v>
      </c>
      <c r="G45" s="52">
        <v>258</v>
      </c>
      <c r="H45" s="52">
        <v>312</v>
      </c>
      <c r="I45" s="52">
        <v>487</v>
      </c>
      <c r="J45" s="52">
        <v>840</v>
      </c>
      <c r="K45" s="52">
        <v>1855</v>
      </c>
      <c r="L45" s="52">
        <v>1213</v>
      </c>
      <c r="M45" s="52">
        <v>590</v>
      </c>
      <c r="N45" s="52">
        <v>211</v>
      </c>
      <c r="O45" s="52">
        <v>294</v>
      </c>
      <c r="P45" s="52">
        <v>628</v>
      </c>
      <c r="Q45" s="52">
        <v>1036</v>
      </c>
      <c r="R45" s="52">
        <v>617</v>
      </c>
      <c r="S45" s="52">
        <v>876</v>
      </c>
      <c r="T45" s="52">
        <v>861</v>
      </c>
      <c r="U45" s="52">
        <v>759</v>
      </c>
      <c r="V45" s="52">
        <v>727</v>
      </c>
      <c r="W45" s="52">
        <v>499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1</v>
      </c>
      <c r="H48" s="52">
        <v>2</v>
      </c>
      <c r="I48" s="52">
        <v>5</v>
      </c>
      <c r="J48" s="52">
        <v>13</v>
      </c>
      <c r="K48" s="52">
        <v>28</v>
      </c>
      <c r="L48" s="52">
        <v>28</v>
      </c>
      <c r="M48" s="52">
        <v>16</v>
      </c>
      <c r="N48" s="52">
        <v>5</v>
      </c>
      <c r="O48" s="52">
        <v>8</v>
      </c>
      <c r="P48" s="52">
        <v>15</v>
      </c>
      <c r="Q48" s="52">
        <v>21</v>
      </c>
      <c r="R48" s="52">
        <v>17</v>
      </c>
      <c r="S48" s="52">
        <v>18</v>
      </c>
      <c r="T48" s="52">
        <v>18</v>
      </c>
      <c r="U48" s="52">
        <v>17</v>
      </c>
      <c r="V48" s="52">
        <v>38</v>
      </c>
      <c r="W48" s="52">
        <v>18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114</v>
      </c>
      <c r="D50" s="52">
        <v>39</v>
      </c>
      <c r="E50" s="52">
        <v>55</v>
      </c>
      <c r="F50" s="52">
        <v>153</v>
      </c>
      <c r="G50" s="52">
        <v>248</v>
      </c>
      <c r="H50" s="52">
        <v>297</v>
      </c>
      <c r="I50" s="52">
        <v>472</v>
      </c>
      <c r="J50" s="52">
        <v>661</v>
      </c>
      <c r="K50" s="52">
        <v>1855</v>
      </c>
      <c r="L50" s="52">
        <v>1181</v>
      </c>
      <c r="M50" s="52">
        <v>583</v>
      </c>
      <c r="N50" s="52">
        <v>211</v>
      </c>
      <c r="O50" s="52">
        <v>293</v>
      </c>
      <c r="P50" s="52">
        <v>593</v>
      </c>
      <c r="Q50" s="52">
        <v>927</v>
      </c>
      <c r="R50" s="52">
        <v>520</v>
      </c>
      <c r="S50" s="52">
        <v>854</v>
      </c>
      <c r="T50" s="52">
        <v>814</v>
      </c>
      <c r="U50" s="52">
        <v>551</v>
      </c>
      <c r="V50" s="52">
        <v>653</v>
      </c>
      <c r="W50" s="52">
        <v>498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7</v>
      </c>
      <c r="D54" s="52">
        <v>4</v>
      </c>
      <c r="E54" s="52">
        <v>4</v>
      </c>
      <c r="F54" s="52">
        <v>8</v>
      </c>
      <c r="G54" s="52">
        <v>10</v>
      </c>
      <c r="H54" s="52">
        <v>15</v>
      </c>
      <c r="I54" s="52">
        <v>15</v>
      </c>
      <c r="J54" s="52">
        <v>179</v>
      </c>
      <c r="K54" s="52">
        <v>0</v>
      </c>
      <c r="L54" s="52">
        <v>32</v>
      </c>
      <c r="M54" s="52">
        <v>7</v>
      </c>
      <c r="N54" s="52">
        <v>0</v>
      </c>
      <c r="O54" s="52">
        <v>1</v>
      </c>
      <c r="P54" s="52">
        <v>35</v>
      </c>
      <c r="Q54" s="52">
        <v>109</v>
      </c>
      <c r="R54" s="52">
        <v>97</v>
      </c>
      <c r="S54" s="52">
        <v>22</v>
      </c>
      <c r="T54" s="52">
        <v>47</v>
      </c>
      <c r="U54" s="52">
        <v>208</v>
      </c>
      <c r="V54" s="52">
        <v>74</v>
      </c>
      <c r="W54" s="52">
        <v>1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77</v>
      </c>
      <c r="D59" s="52">
        <v>25</v>
      </c>
      <c r="E59" s="52">
        <v>38</v>
      </c>
      <c r="F59" s="52">
        <v>114</v>
      </c>
      <c r="G59" s="52">
        <v>172</v>
      </c>
      <c r="H59" s="52">
        <v>177</v>
      </c>
      <c r="I59" s="52">
        <v>163</v>
      </c>
      <c r="J59" s="52">
        <v>225</v>
      </c>
      <c r="K59" s="52">
        <v>990</v>
      </c>
      <c r="L59" s="52">
        <v>1092</v>
      </c>
      <c r="M59" s="52">
        <v>345</v>
      </c>
      <c r="N59" s="52">
        <v>132</v>
      </c>
      <c r="O59" s="52">
        <v>166</v>
      </c>
      <c r="P59" s="52">
        <v>297</v>
      </c>
      <c r="Q59" s="52">
        <v>359</v>
      </c>
      <c r="R59" s="52">
        <v>262</v>
      </c>
      <c r="S59" s="52">
        <v>357</v>
      </c>
      <c r="T59" s="52">
        <v>575</v>
      </c>
      <c r="U59" s="52">
        <v>311</v>
      </c>
      <c r="V59" s="52">
        <v>459</v>
      </c>
      <c r="W59" s="52">
        <v>225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44</v>
      </c>
      <c r="D60" s="36">
        <v>18</v>
      </c>
      <c r="E60" s="36">
        <v>21</v>
      </c>
      <c r="F60" s="36">
        <v>47</v>
      </c>
      <c r="G60" s="36">
        <v>86</v>
      </c>
      <c r="H60" s="36">
        <v>135</v>
      </c>
      <c r="I60" s="36">
        <v>324</v>
      </c>
      <c r="J60" s="36">
        <v>615</v>
      </c>
      <c r="K60" s="36">
        <v>865</v>
      </c>
      <c r="L60" s="36">
        <v>121</v>
      </c>
      <c r="M60" s="36">
        <v>245</v>
      </c>
      <c r="N60" s="36">
        <v>79</v>
      </c>
      <c r="O60" s="36">
        <v>128</v>
      </c>
      <c r="P60" s="36">
        <v>331</v>
      </c>
      <c r="Q60" s="36">
        <v>677</v>
      </c>
      <c r="R60" s="36">
        <v>355</v>
      </c>
      <c r="S60" s="36">
        <v>519</v>
      </c>
      <c r="T60" s="36">
        <v>286</v>
      </c>
      <c r="U60" s="36">
        <v>448</v>
      </c>
      <c r="V60" s="36">
        <v>268</v>
      </c>
      <c r="W60" s="36">
        <v>274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1573</v>
      </c>
      <c r="D64" s="52">
        <v>2289</v>
      </c>
      <c r="E64" s="52">
        <v>2459</v>
      </c>
      <c r="F64" s="52">
        <v>2540</v>
      </c>
      <c r="G64" s="52">
        <v>2124</v>
      </c>
      <c r="H64" s="52">
        <v>2469</v>
      </c>
      <c r="I64" s="52">
        <v>1774</v>
      </c>
      <c r="J64" s="52">
        <v>1846</v>
      </c>
      <c r="K64" s="52">
        <v>2065</v>
      </c>
      <c r="L64" s="52">
        <v>1691</v>
      </c>
      <c r="M64" s="52">
        <v>1167</v>
      </c>
      <c r="N64" s="52">
        <v>1344</v>
      </c>
      <c r="O64" s="52">
        <v>1394</v>
      </c>
      <c r="P64" s="52">
        <v>3224</v>
      </c>
      <c r="Q64" s="52">
        <v>5023</v>
      </c>
      <c r="R64" s="52">
        <v>3448</v>
      </c>
      <c r="S64" s="52">
        <v>3875</v>
      </c>
      <c r="T64" s="52">
        <v>3304</v>
      </c>
      <c r="U64" s="52">
        <v>2415</v>
      </c>
      <c r="V64" s="52">
        <v>2878</v>
      </c>
      <c r="W64" s="52">
        <v>1646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1</v>
      </c>
      <c r="E67" s="52">
        <v>3</v>
      </c>
      <c r="F67" s="52">
        <v>5</v>
      </c>
      <c r="G67" s="52">
        <v>6</v>
      </c>
      <c r="H67" s="52">
        <v>18</v>
      </c>
      <c r="I67" s="52">
        <v>20</v>
      </c>
      <c r="J67" s="52">
        <v>29</v>
      </c>
      <c r="K67" s="52">
        <v>32</v>
      </c>
      <c r="L67" s="52">
        <v>39</v>
      </c>
      <c r="M67" s="52">
        <v>31</v>
      </c>
      <c r="N67" s="52">
        <v>32</v>
      </c>
      <c r="O67" s="52">
        <v>39</v>
      </c>
      <c r="P67" s="52">
        <v>75</v>
      </c>
      <c r="Q67" s="52">
        <v>104</v>
      </c>
      <c r="R67" s="52">
        <v>94</v>
      </c>
      <c r="S67" s="52">
        <v>81</v>
      </c>
      <c r="T67" s="52">
        <v>68</v>
      </c>
      <c r="U67" s="52">
        <v>55</v>
      </c>
      <c r="V67" s="52">
        <v>150</v>
      </c>
      <c r="W67" s="52">
        <v>59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1482</v>
      </c>
      <c r="D69" s="52">
        <v>2183</v>
      </c>
      <c r="E69" s="52">
        <v>2352</v>
      </c>
      <c r="F69" s="52">
        <v>2434</v>
      </c>
      <c r="G69" s="52">
        <v>2026</v>
      </c>
      <c r="H69" s="52">
        <v>2335</v>
      </c>
      <c r="I69" s="52">
        <v>1698</v>
      </c>
      <c r="J69" s="52">
        <v>1564</v>
      </c>
      <c r="K69" s="52">
        <v>1702</v>
      </c>
      <c r="L69" s="52">
        <v>1691</v>
      </c>
      <c r="M69" s="52">
        <v>1167</v>
      </c>
      <c r="N69" s="52">
        <v>1258</v>
      </c>
      <c r="O69" s="52">
        <v>1394</v>
      </c>
      <c r="P69" s="52">
        <v>3120</v>
      </c>
      <c r="Q69" s="52">
        <v>4729</v>
      </c>
      <c r="R69" s="52">
        <v>3166</v>
      </c>
      <c r="S69" s="52">
        <v>3733</v>
      </c>
      <c r="T69" s="52">
        <v>3241</v>
      </c>
      <c r="U69" s="52">
        <v>2320</v>
      </c>
      <c r="V69" s="52">
        <v>2644</v>
      </c>
      <c r="W69" s="52">
        <v>1534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91</v>
      </c>
      <c r="D73" s="52">
        <v>106</v>
      </c>
      <c r="E73" s="52">
        <v>107</v>
      </c>
      <c r="F73" s="52">
        <v>106</v>
      </c>
      <c r="G73" s="52">
        <v>98</v>
      </c>
      <c r="H73" s="52">
        <v>134</v>
      </c>
      <c r="I73" s="52">
        <v>76</v>
      </c>
      <c r="J73" s="52">
        <v>282</v>
      </c>
      <c r="K73" s="52">
        <v>363</v>
      </c>
      <c r="L73" s="52">
        <v>0</v>
      </c>
      <c r="M73" s="52">
        <v>0</v>
      </c>
      <c r="N73" s="52">
        <v>86</v>
      </c>
      <c r="O73" s="52">
        <v>0</v>
      </c>
      <c r="P73" s="52">
        <v>104</v>
      </c>
      <c r="Q73" s="52">
        <v>294</v>
      </c>
      <c r="R73" s="52">
        <v>282</v>
      </c>
      <c r="S73" s="52">
        <v>142</v>
      </c>
      <c r="T73" s="52">
        <v>63</v>
      </c>
      <c r="U73" s="52">
        <v>95</v>
      </c>
      <c r="V73" s="52">
        <v>234</v>
      </c>
      <c r="W73" s="52">
        <v>112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1556</v>
      </c>
      <c r="D78" s="52">
        <v>2010</v>
      </c>
      <c r="E78" s="52">
        <v>2096</v>
      </c>
      <c r="F78" s="52">
        <v>2179</v>
      </c>
      <c r="G78" s="52">
        <v>1986</v>
      </c>
      <c r="H78" s="52">
        <v>2290</v>
      </c>
      <c r="I78" s="52">
        <v>1648</v>
      </c>
      <c r="J78" s="52">
        <v>1674</v>
      </c>
      <c r="K78" s="52">
        <v>1834</v>
      </c>
      <c r="L78" s="52">
        <v>1619</v>
      </c>
      <c r="M78" s="52">
        <v>1151</v>
      </c>
      <c r="N78" s="52">
        <v>1104</v>
      </c>
      <c r="O78" s="52">
        <v>1329</v>
      </c>
      <c r="P78" s="52">
        <v>2981</v>
      </c>
      <c r="Q78" s="52">
        <v>4713</v>
      </c>
      <c r="R78" s="52">
        <v>3213</v>
      </c>
      <c r="S78" s="52">
        <v>3674</v>
      </c>
      <c r="T78" s="52">
        <v>3128</v>
      </c>
      <c r="U78" s="52">
        <v>2365</v>
      </c>
      <c r="V78" s="52">
        <v>2326</v>
      </c>
      <c r="W78" s="52">
        <v>1512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17</v>
      </c>
      <c r="D79" s="36">
        <v>279</v>
      </c>
      <c r="E79" s="36">
        <v>363</v>
      </c>
      <c r="F79" s="36">
        <v>361</v>
      </c>
      <c r="G79" s="36">
        <v>138</v>
      </c>
      <c r="H79" s="36">
        <v>179</v>
      </c>
      <c r="I79" s="36">
        <v>126</v>
      </c>
      <c r="J79" s="36">
        <v>172</v>
      </c>
      <c r="K79" s="36">
        <v>231</v>
      </c>
      <c r="L79" s="36">
        <v>72</v>
      </c>
      <c r="M79" s="36">
        <v>16</v>
      </c>
      <c r="N79" s="36">
        <v>240</v>
      </c>
      <c r="O79" s="36">
        <v>65</v>
      </c>
      <c r="P79" s="36">
        <v>243</v>
      </c>
      <c r="Q79" s="36">
        <v>310</v>
      </c>
      <c r="R79" s="36">
        <v>235</v>
      </c>
      <c r="S79" s="36">
        <v>201</v>
      </c>
      <c r="T79" s="36">
        <v>176</v>
      </c>
      <c r="U79" s="36">
        <v>50</v>
      </c>
      <c r="V79" s="36">
        <v>552</v>
      </c>
      <c r="W79" s="36">
        <v>134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10070</v>
      </c>
      <c r="D83" s="52">
        <v>11305</v>
      </c>
      <c r="E83" s="52">
        <v>13242</v>
      </c>
      <c r="F83" s="52">
        <v>14324</v>
      </c>
      <c r="G83" s="52">
        <v>12199</v>
      </c>
      <c r="H83" s="52">
        <v>9325</v>
      </c>
      <c r="I83" s="52">
        <v>10722</v>
      </c>
      <c r="J83" s="52">
        <v>10295</v>
      </c>
      <c r="K83" s="52">
        <v>12611</v>
      </c>
      <c r="L83" s="52">
        <v>9266</v>
      </c>
      <c r="M83" s="52">
        <v>7709</v>
      </c>
      <c r="N83" s="52">
        <v>9642</v>
      </c>
      <c r="O83" s="52">
        <v>8889</v>
      </c>
      <c r="P83" s="52">
        <v>8061</v>
      </c>
      <c r="Q83" s="52">
        <v>9536</v>
      </c>
      <c r="R83" s="52">
        <v>8071</v>
      </c>
      <c r="S83" s="52">
        <v>14613</v>
      </c>
      <c r="T83" s="52">
        <v>12674</v>
      </c>
      <c r="U83" s="52">
        <v>9397</v>
      </c>
      <c r="V83" s="52">
        <v>7920</v>
      </c>
      <c r="W83" s="52">
        <v>6255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</v>
      </c>
      <c r="D86" s="52">
        <v>5</v>
      </c>
      <c r="E86" s="52">
        <v>14</v>
      </c>
      <c r="F86" s="52">
        <v>26</v>
      </c>
      <c r="G86" s="52">
        <v>34</v>
      </c>
      <c r="H86" s="52">
        <v>68</v>
      </c>
      <c r="I86" s="52">
        <v>119</v>
      </c>
      <c r="J86" s="52">
        <v>162</v>
      </c>
      <c r="K86" s="52">
        <v>193</v>
      </c>
      <c r="L86" s="52">
        <v>214</v>
      </c>
      <c r="M86" s="52">
        <v>205</v>
      </c>
      <c r="N86" s="52">
        <v>231</v>
      </c>
      <c r="O86" s="52">
        <v>249</v>
      </c>
      <c r="P86" s="52">
        <v>187</v>
      </c>
      <c r="Q86" s="52">
        <v>198</v>
      </c>
      <c r="R86" s="52">
        <v>219</v>
      </c>
      <c r="S86" s="52">
        <v>305</v>
      </c>
      <c r="T86" s="52">
        <v>263</v>
      </c>
      <c r="U86" s="52">
        <v>215</v>
      </c>
      <c r="V86" s="52">
        <v>414</v>
      </c>
      <c r="W86" s="52">
        <v>224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6592</v>
      </c>
      <c r="D88" s="52">
        <v>5789</v>
      </c>
      <c r="E88" s="52">
        <v>7178</v>
      </c>
      <c r="F88" s="52">
        <v>7183</v>
      </c>
      <c r="G88" s="52">
        <v>4262</v>
      </c>
      <c r="H88" s="52">
        <v>1153</v>
      </c>
      <c r="I88" s="52">
        <v>5810</v>
      </c>
      <c r="J88" s="52">
        <v>6065</v>
      </c>
      <c r="K88" s="52">
        <v>6957</v>
      </c>
      <c r="L88" s="52">
        <v>5939</v>
      </c>
      <c r="M88" s="52">
        <v>7411</v>
      </c>
      <c r="N88" s="52">
        <v>6076</v>
      </c>
      <c r="O88" s="52">
        <v>5191</v>
      </c>
      <c r="P88" s="52">
        <v>1271</v>
      </c>
      <c r="Q88" s="52">
        <v>3157</v>
      </c>
      <c r="R88" s="52">
        <v>3227</v>
      </c>
      <c r="S88" s="52">
        <v>9950</v>
      </c>
      <c r="T88" s="52">
        <v>11385</v>
      </c>
      <c r="U88" s="52">
        <v>6649</v>
      </c>
      <c r="V88" s="52">
        <v>2048</v>
      </c>
      <c r="W88" s="52">
        <v>1596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231</v>
      </c>
      <c r="D92" s="52">
        <v>144</v>
      </c>
      <c r="E92" s="52">
        <v>209</v>
      </c>
      <c r="F92" s="52">
        <v>289</v>
      </c>
      <c r="G92" s="52">
        <v>260</v>
      </c>
      <c r="H92" s="52">
        <v>262</v>
      </c>
      <c r="I92" s="52">
        <v>72</v>
      </c>
      <c r="J92" s="52">
        <v>22</v>
      </c>
      <c r="K92" s="52">
        <v>93</v>
      </c>
      <c r="L92" s="52">
        <v>217</v>
      </c>
      <c r="M92" s="52">
        <v>1</v>
      </c>
      <c r="N92" s="52">
        <v>125</v>
      </c>
      <c r="O92" s="52">
        <v>135</v>
      </c>
      <c r="P92" s="52">
        <v>145</v>
      </c>
      <c r="Q92" s="52">
        <v>54</v>
      </c>
      <c r="R92" s="52">
        <v>72</v>
      </c>
      <c r="S92" s="52">
        <v>163</v>
      </c>
      <c r="T92" s="52">
        <v>129</v>
      </c>
      <c r="U92" s="52">
        <v>105</v>
      </c>
      <c r="V92" s="52">
        <v>136</v>
      </c>
      <c r="W92" s="52">
        <v>89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3247</v>
      </c>
      <c r="D96" s="52">
        <v>5372</v>
      </c>
      <c r="E96" s="52">
        <v>5855</v>
      </c>
      <c r="F96" s="52">
        <v>6852</v>
      </c>
      <c r="G96" s="52">
        <v>7677</v>
      </c>
      <c r="H96" s="52">
        <v>7910</v>
      </c>
      <c r="I96" s="52">
        <v>4840</v>
      </c>
      <c r="J96" s="52">
        <v>4208</v>
      </c>
      <c r="K96" s="52">
        <v>5561</v>
      </c>
      <c r="L96" s="52">
        <v>3110</v>
      </c>
      <c r="M96" s="52">
        <v>297</v>
      </c>
      <c r="N96" s="52">
        <v>3441</v>
      </c>
      <c r="O96" s="52">
        <v>3563</v>
      </c>
      <c r="P96" s="52">
        <v>6645</v>
      </c>
      <c r="Q96" s="52">
        <v>6325</v>
      </c>
      <c r="R96" s="52">
        <v>4772</v>
      </c>
      <c r="S96" s="52">
        <v>4500</v>
      </c>
      <c r="T96" s="52">
        <v>1160</v>
      </c>
      <c r="U96" s="52">
        <v>2643</v>
      </c>
      <c r="V96" s="52">
        <v>5736</v>
      </c>
      <c r="W96" s="52">
        <v>4570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9099</v>
      </c>
      <c r="D101" s="52">
        <v>10244</v>
      </c>
      <c r="E101" s="52">
        <v>11782</v>
      </c>
      <c r="F101" s="52">
        <v>9708</v>
      </c>
      <c r="G101" s="52">
        <v>6344</v>
      </c>
      <c r="H101" s="52">
        <v>3880</v>
      </c>
      <c r="I101" s="52">
        <v>6204</v>
      </c>
      <c r="J101" s="52">
        <v>10144</v>
      </c>
      <c r="K101" s="52">
        <v>12296</v>
      </c>
      <c r="L101" s="52">
        <v>8697</v>
      </c>
      <c r="M101" s="52">
        <v>7316</v>
      </c>
      <c r="N101" s="52">
        <v>7468</v>
      </c>
      <c r="O101" s="52">
        <v>4451</v>
      </c>
      <c r="P101" s="52">
        <v>4453</v>
      </c>
      <c r="Q101" s="52">
        <v>5458</v>
      </c>
      <c r="R101" s="52">
        <v>7923</v>
      </c>
      <c r="S101" s="52">
        <v>10340</v>
      </c>
      <c r="T101" s="52">
        <v>10985</v>
      </c>
      <c r="U101" s="52">
        <v>6886</v>
      </c>
      <c r="V101" s="52">
        <v>7733</v>
      </c>
      <c r="W101" s="52">
        <v>5864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617</v>
      </c>
      <c r="D102" s="52">
        <v>608</v>
      </c>
      <c r="E102" s="52">
        <v>937</v>
      </c>
      <c r="F102" s="52">
        <v>3272</v>
      </c>
      <c r="G102" s="52">
        <v>3896</v>
      </c>
      <c r="H102" s="52">
        <v>3088</v>
      </c>
      <c r="I102" s="52">
        <v>1513</v>
      </c>
      <c r="J102" s="52">
        <v>40</v>
      </c>
      <c r="K102" s="52">
        <v>168</v>
      </c>
      <c r="L102" s="52">
        <v>512</v>
      </c>
      <c r="M102" s="52">
        <v>230</v>
      </c>
      <c r="N102" s="52">
        <v>1359</v>
      </c>
      <c r="O102" s="52">
        <v>2507</v>
      </c>
      <c r="P102" s="52">
        <v>1705</v>
      </c>
      <c r="Q102" s="52">
        <v>1412</v>
      </c>
      <c r="R102" s="52">
        <v>63</v>
      </c>
      <c r="S102" s="52">
        <v>1742</v>
      </c>
      <c r="T102" s="52">
        <v>1128</v>
      </c>
      <c r="U102" s="52">
        <v>1030</v>
      </c>
      <c r="V102" s="52">
        <v>118</v>
      </c>
      <c r="W102" s="52">
        <v>177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354</v>
      </c>
      <c r="D103" s="36">
        <v>453</v>
      </c>
      <c r="E103" s="36">
        <v>523</v>
      </c>
      <c r="F103" s="36">
        <v>1344</v>
      </c>
      <c r="G103" s="36">
        <v>1959</v>
      </c>
      <c r="H103" s="36">
        <v>2357</v>
      </c>
      <c r="I103" s="36">
        <v>3005</v>
      </c>
      <c r="J103" s="36">
        <v>111</v>
      </c>
      <c r="K103" s="36">
        <v>147</v>
      </c>
      <c r="L103" s="36">
        <v>57</v>
      </c>
      <c r="M103" s="36">
        <v>163</v>
      </c>
      <c r="N103" s="36">
        <v>815</v>
      </c>
      <c r="O103" s="36">
        <v>1931</v>
      </c>
      <c r="P103" s="36">
        <v>1903</v>
      </c>
      <c r="Q103" s="36">
        <v>2666</v>
      </c>
      <c r="R103" s="36">
        <v>85</v>
      </c>
      <c r="S103" s="36">
        <v>2531</v>
      </c>
      <c r="T103" s="36">
        <v>561</v>
      </c>
      <c r="U103" s="36">
        <v>1481</v>
      </c>
      <c r="V103" s="36">
        <v>69</v>
      </c>
      <c r="W103" s="36">
        <v>214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8819</v>
      </c>
      <c r="D126" s="52">
        <v>6371</v>
      </c>
      <c r="E126" s="52">
        <v>7480</v>
      </c>
      <c r="F126" s="52">
        <v>5710</v>
      </c>
      <c r="G126" s="52">
        <v>6681</v>
      </c>
      <c r="H126" s="52">
        <v>7943</v>
      </c>
      <c r="I126" s="52">
        <v>6739</v>
      </c>
      <c r="J126" s="52">
        <v>9556</v>
      </c>
      <c r="K126" s="52">
        <v>15012</v>
      </c>
      <c r="L126" s="52">
        <v>7704</v>
      </c>
      <c r="M126" s="52">
        <v>10117</v>
      </c>
      <c r="N126" s="52">
        <v>8304</v>
      </c>
      <c r="O126" s="52">
        <v>9045</v>
      </c>
      <c r="P126" s="52">
        <v>9047</v>
      </c>
      <c r="Q126" s="52">
        <v>3927</v>
      </c>
      <c r="R126" s="52">
        <v>7122</v>
      </c>
      <c r="S126" s="52">
        <v>15568</v>
      </c>
      <c r="T126" s="52">
        <v>10572</v>
      </c>
      <c r="U126" s="52">
        <v>12407</v>
      </c>
      <c r="V126" s="52">
        <v>8164</v>
      </c>
      <c r="W126" s="52">
        <v>10927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</v>
      </c>
      <c r="D129" s="52">
        <v>3</v>
      </c>
      <c r="E129" s="52">
        <v>8</v>
      </c>
      <c r="F129" s="52">
        <v>10</v>
      </c>
      <c r="G129" s="52">
        <v>19</v>
      </c>
      <c r="H129" s="52">
        <v>57</v>
      </c>
      <c r="I129" s="52">
        <v>75</v>
      </c>
      <c r="J129" s="52">
        <v>151</v>
      </c>
      <c r="K129" s="52">
        <v>230</v>
      </c>
      <c r="L129" s="52">
        <v>178</v>
      </c>
      <c r="M129" s="52">
        <v>269</v>
      </c>
      <c r="N129" s="52">
        <v>199</v>
      </c>
      <c r="O129" s="52">
        <v>254</v>
      </c>
      <c r="P129" s="52">
        <v>210</v>
      </c>
      <c r="Q129" s="52">
        <v>81</v>
      </c>
      <c r="R129" s="52">
        <v>193</v>
      </c>
      <c r="S129" s="52">
        <v>325</v>
      </c>
      <c r="T129" s="52">
        <v>219</v>
      </c>
      <c r="U129" s="52">
        <v>283</v>
      </c>
      <c r="V129" s="52">
        <v>427</v>
      </c>
      <c r="W129" s="52">
        <v>392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7597</v>
      </c>
      <c r="D131" s="52">
        <v>6159</v>
      </c>
      <c r="E131" s="52">
        <v>6641</v>
      </c>
      <c r="F131" s="52">
        <v>5710</v>
      </c>
      <c r="G131" s="52">
        <v>6681</v>
      </c>
      <c r="H131" s="52">
        <v>3617</v>
      </c>
      <c r="I131" s="52">
        <v>5394</v>
      </c>
      <c r="J131" s="52">
        <v>8087</v>
      </c>
      <c r="K131" s="52">
        <v>13230</v>
      </c>
      <c r="L131" s="52">
        <v>7704</v>
      </c>
      <c r="M131" s="52">
        <v>9747</v>
      </c>
      <c r="N131" s="52">
        <v>8304</v>
      </c>
      <c r="O131" s="52">
        <v>9045</v>
      </c>
      <c r="P131" s="52">
        <v>9047</v>
      </c>
      <c r="Q131" s="52">
        <v>3927</v>
      </c>
      <c r="R131" s="52">
        <v>7122</v>
      </c>
      <c r="S131" s="52">
        <v>14382</v>
      </c>
      <c r="T131" s="52">
        <v>8162</v>
      </c>
      <c r="U131" s="52">
        <v>10125</v>
      </c>
      <c r="V131" s="52">
        <v>6135</v>
      </c>
      <c r="W131" s="52">
        <v>10927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1222</v>
      </c>
      <c r="D135" s="52">
        <v>212</v>
      </c>
      <c r="E135" s="52">
        <v>839</v>
      </c>
      <c r="F135" s="52">
        <v>0</v>
      </c>
      <c r="G135" s="52">
        <v>0</v>
      </c>
      <c r="H135" s="52">
        <v>4326</v>
      </c>
      <c r="I135" s="52">
        <v>1345</v>
      </c>
      <c r="J135" s="52">
        <v>1469</v>
      </c>
      <c r="K135" s="52">
        <v>1782</v>
      </c>
      <c r="L135" s="52">
        <v>0</v>
      </c>
      <c r="M135" s="52">
        <v>370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1186</v>
      </c>
      <c r="T135" s="52">
        <v>2410</v>
      </c>
      <c r="U135" s="52">
        <v>2282</v>
      </c>
      <c r="V135" s="52">
        <v>2029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5604</v>
      </c>
      <c r="D140" s="52">
        <v>3654</v>
      </c>
      <c r="E140" s="52">
        <v>4798</v>
      </c>
      <c r="F140" s="52">
        <v>4047</v>
      </c>
      <c r="G140" s="52">
        <v>4446</v>
      </c>
      <c r="H140" s="52">
        <v>4505</v>
      </c>
      <c r="I140" s="52">
        <v>2256</v>
      </c>
      <c r="J140" s="52">
        <v>2559</v>
      </c>
      <c r="K140" s="52">
        <v>8010</v>
      </c>
      <c r="L140" s="52">
        <v>6938</v>
      </c>
      <c r="M140" s="52">
        <v>5916</v>
      </c>
      <c r="N140" s="52">
        <v>5191</v>
      </c>
      <c r="O140" s="52">
        <v>5110</v>
      </c>
      <c r="P140" s="52">
        <v>4275</v>
      </c>
      <c r="Q140" s="52">
        <v>1359</v>
      </c>
      <c r="R140" s="52">
        <v>3030</v>
      </c>
      <c r="S140" s="52">
        <v>6346</v>
      </c>
      <c r="T140" s="52">
        <v>7059</v>
      </c>
      <c r="U140" s="52">
        <v>5089</v>
      </c>
      <c r="V140" s="52">
        <v>5159</v>
      </c>
      <c r="W140" s="52">
        <v>4933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3215</v>
      </c>
      <c r="D141" s="36">
        <v>2717</v>
      </c>
      <c r="E141" s="36">
        <v>2682</v>
      </c>
      <c r="F141" s="36">
        <v>1663</v>
      </c>
      <c r="G141" s="36">
        <v>2235</v>
      </c>
      <c r="H141" s="36">
        <v>3438</v>
      </c>
      <c r="I141" s="36">
        <v>4483</v>
      </c>
      <c r="J141" s="36">
        <v>6997</v>
      </c>
      <c r="K141" s="36">
        <v>7002</v>
      </c>
      <c r="L141" s="36">
        <v>766</v>
      </c>
      <c r="M141" s="36">
        <v>4201</v>
      </c>
      <c r="N141" s="36">
        <v>3113</v>
      </c>
      <c r="O141" s="36">
        <v>3935</v>
      </c>
      <c r="P141" s="36">
        <v>4772</v>
      </c>
      <c r="Q141" s="36">
        <v>2568</v>
      </c>
      <c r="R141" s="36">
        <v>4092</v>
      </c>
      <c r="S141" s="36">
        <v>9222</v>
      </c>
      <c r="T141" s="36">
        <v>3513</v>
      </c>
      <c r="U141" s="36">
        <v>7318</v>
      </c>
      <c r="V141" s="36">
        <v>3005</v>
      </c>
      <c r="W141" s="36">
        <v>5994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24</v>
      </c>
      <c r="S145" s="52">
        <v>26</v>
      </c>
      <c r="T145" s="52">
        <v>34</v>
      </c>
      <c r="U145" s="52">
        <v>38</v>
      </c>
      <c r="V145" s="52">
        <v>50</v>
      </c>
      <c r="W145" s="52">
        <v>18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1</v>
      </c>
      <c r="T147" s="52">
        <v>2</v>
      </c>
      <c r="U147" s="52">
        <v>2</v>
      </c>
      <c r="V147" s="52">
        <v>4</v>
      </c>
      <c r="W147" s="52">
        <v>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1</v>
      </c>
      <c r="T149" s="52">
        <v>3</v>
      </c>
      <c r="U149" s="52">
        <v>1</v>
      </c>
      <c r="V149" s="52">
        <v>1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24</v>
      </c>
      <c r="S153" s="52">
        <v>25</v>
      </c>
      <c r="T153" s="52">
        <v>31</v>
      </c>
      <c r="U153" s="52">
        <v>37</v>
      </c>
      <c r="V153" s="52">
        <v>49</v>
      </c>
      <c r="W153" s="52">
        <v>18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10</v>
      </c>
      <c r="S158" s="52">
        <v>11</v>
      </c>
      <c r="T158" s="52">
        <v>23</v>
      </c>
      <c r="U158" s="52">
        <v>16</v>
      </c>
      <c r="V158" s="52">
        <v>32</v>
      </c>
      <c r="W158" s="52">
        <v>8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14</v>
      </c>
      <c r="S159" s="36">
        <v>15</v>
      </c>
      <c r="T159" s="36">
        <v>11</v>
      </c>
      <c r="U159" s="36">
        <v>22</v>
      </c>
      <c r="V159" s="36">
        <v>18</v>
      </c>
      <c r="W159" s="36">
        <v>10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</v>
      </c>
      <c r="D163" s="52">
        <v>3</v>
      </c>
      <c r="E163" s="52">
        <v>5</v>
      </c>
      <c r="F163" s="52">
        <v>9</v>
      </c>
      <c r="G163" s="52">
        <v>15</v>
      </c>
      <c r="H163" s="52">
        <v>30</v>
      </c>
      <c r="I163" s="52">
        <v>29</v>
      </c>
      <c r="J163" s="52">
        <v>16</v>
      </c>
      <c r="K163" s="52">
        <v>15</v>
      </c>
      <c r="L163" s="52">
        <v>64</v>
      </c>
      <c r="M163" s="52">
        <v>96</v>
      </c>
      <c r="N163" s="52">
        <v>243</v>
      </c>
      <c r="O163" s="52">
        <v>173</v>
      </c>
      <c r="P163" s="52">
        <v>38</v>
      </c>
      <c r="Q163" s="52">
        <v>27</v>
      </c>
      <c r="R163" s="52">
        <v>0</v>
      </c>
      <c r="S163" s="52">
        <v>87</v>
      </c>
      <c r="T163" s="52">
        <v>66</v>
      </c>
      <c r="U163" s="52">
        <v>88</v>
      </c>
      <c r="V163" s="52">
        <v>116</v>
      </c>
      <c r="W163" s="52">
        <v>85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2</v>
      </c>
      <c r="M165" s="52">
        <v>3</v>
      </c>
      <c r="N165" s="52">
        <v>8</v>
      </c>
      <c r="O165" s="52">
        <v>6</v>
      </c>
      <c r="P165" s="52">
        <v>2</v>
      </c>
      <c r="Q165" s="52">
        <v>1</v>
      </c>
      <c r="R165" s="52">
        <v>0</v>
      </c>
      <c r="S165" s="52">
        <v>5</v>
      </c>
      <c r="T165" s="52">
        <v>4</v>
      </c>
      <c r="U165" s="52">
        <v>6</v>
      </c>
      <c r="V165" s="52">
        <v>9</v>
      </c>
      <c r="W165" s="52">
        <v>7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1</v>
      </c>
      <c r="I167" s="52">
        <v>0</v>
      </c>
      <c r="J167" s="52">
        <v>0</v>
      </c>
      <c r="K167" s="52">
        <v>0</v>
      </c>
      <c r="L167" s="52">
        <v>4</v>
      </c>
      <c r="M167" s="52">
        <v>0</v>
      </c>
      <c r="N167" s="52">
        <v>8</v>
      </c>
      <c r="O167" s="52">
        <v>6</v>
      </c>
      <c r="P167" s="52">
        <v>1</v>
      </c>
      <c r="Q167" s="52">
        <v>0</v>
      </c>
      <c r="R167" s="52">
        <v>0</v>
      </c>
      <c r="S167" s="52">
        <v>3</v>
      </c>
      <c r="T167" s="52">
        <v>7</v>
      </c>
      <c r="U167" s="52">
        <v>3</v>
      </c>
      <c r="V167" s="52">
        <v>3</v>
      </c>
      <c r="W167" s="52">
        <v>2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</v>
      </c>
      <c r="D171" s="52">
        <v>3</v>
      </c>
      <c r="E171" s="52">
        <v>5</v>
      </c>
      <c r="F171" s="52">
        <v>9</v>
      </c>
      <c r="G171" s="52">
        <v>15</v>
      </c>
      <c r="H171" s="52">
        <v>29</v>
      </c>
      <c r="I171" s="52">
        <v>29</v>
      </c>
      <c r="J171" s="52">
        <v>16</v>
      </c>
      <c r="K171" s="52">
        <v>15</v>
      </c>
      <c r="L171" s="52">
        <v>60</v>
      </c>
      <c r="M171" s="52">
        <v>96</v>
      </c>
      <c r="N171" s="52">
        <v>235</v>
      </c>
      <c r="O171" s="52">
        <v>167</v>
      </c>
      <c r="P171" s="52">
        <v>37</v>
      </c>
      <c r="Q171" s="52">
        <v>27</v>
      </c>
      <c r="R171" s="52">
        <v>0</v>
      </c>
      <c r="S171" s="52">
        <v>84</v>
      </c>
      <c r="T171" s="52">
        <v>59</v>
      </c>
      <c r="U171" s="52">
        <v>85</v>
      </c>
      <c r="V171" s="52">
        <v>113</v>
      </c>
      <c r="W171" s="52">
        <v>83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</v>
      </c>
      <c r="D176" s="52">
        <v>2</v>
      </c>
      <c r="E176" s="52">
        <v>3</v>
      </c>
      <c r="F176" s="52">
        <v>6</v>
      </c>
      <c r="G176" s="52">
        <v>10</v>
      </c>
      <c r="H176" s="52">
        <v>17</v>
      </c>
      <c r="I176" s="52">
        <v>10</v>
      </c>
      <c r="J176" s="52">
        <v>4</v>
      </c>
      <c r="K176" s="52">
        <v>8</v>
      </c>
      <c r="L176" s="52">
        <v>58</v>
      </c>
      <c r="M176" s="52">
        <v>56</v>
      </c>
      <c r="N176" s="52">
        <v>152</v>
      </c>
      <c r="O176" s="52">
        <v>98</v>
      </c>
      <c r="P176" s="52">
        <v>18</v>
      </c>
      <c r="Q176" s="52">
        <v>9</v>
      </c>
      <c r="R176" s="52">
        <v>0</v>
      </c>
      <c r="S176" s="52">
        <v>35</v>
      </c>
      <c r="T176" s="52">
        <v>44</v>
      </c>
      <c r="U176" s="52">
        <v>36</v>
      </c>
      <c r="V176" s="52">
        <v>73</v>
      </c>
      <c r="W176" s="52">
        <v>38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1</v>
      </c>
      <c r="E177" s="36">
        <v>2</v>
      </c>
      <c r="F177" s="36">
        <v>3</v>
      </c>
      <c r="G177" s="36">
        <v>5</v>
      </c>
      <c r="H177" s="36">
        <v>13</v>
      </c>
      <c r="I177" s="36">
        <v>19</v>
      </c>
      <c r="J177" s="36">
        <v>12</v>
      </c>
      <c r="K177" s="36">
        <v>7</v>
      </c>
      <c r="L177" s="36">
        <v>6</v>
      </c>
      <c r="M177" s="36">
        <v>40</v>
      </c>
      <c r="N177" s="36">
        <v>91</v>
      </c>
      <c r="O177" s="36">
        <v>75</v>
      </c>
      <c r="P177" s="36">
        <v>20</v>
      </c>
      <c r="Q177" s="36">
        <v>18</v>
      </c>
      <c r="R177" s="36">
        <v>0</v>
      </c>
      <c r="S177" s="36">
        <v>52</v>
      </c>
      <c r="T177" s="36">
        <v>22</v>
      </c>
      <c r="U177" s="36">
        <v>52</v>
      </c>
      <c r="V177" s="36">
        <v>43</v>
      </c>
      <c r="W177" s="36">
        <v>47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541</v>
      </c>
      <c r="D5" s="52">
        <v>634</v>
      </c>
      <c r="E5" s="52">
        <v>298</v>
      </c>
      <c r="F5" s="52">
        <v>614</v>
      </c>
      <c r="G5" s="52">
        <v>800</v>
      </c>
      <c r="H5" s="52">
        <v>604</v>
      </c>
      <c r="I5" s="52">
        <v>777</v>
      </c>
      <c r="J5" s="52">
        <v>1186</v>
      </c>
      <c r="K5" s="52">
        <v>815</v>
      </c>
      <c r="L5" s="52">
        <v>847</v>
      </c>
      <c r="M5" s="52">
        <v>961</v>
      </c>
      <c r="N5" s="52">
        <v>589</v>
      </c>
      <c r="O5" s="52">
        <v>0</v>
      </c>
      <c r="P5" s="52">
        <v>0</v>
      </c>
      <c r="Q5" s="52">
        <v>114</v>
      </c>
      <c r="R5" s="52">
        <v>0</v>
      </c>
      <c r="S5" s="52">
        <v>0</v>
      </c>
      <c r="T5" s="52">
        <v>0</v>
      </c>
      <c r="U5" s="52">
        <v>4</v>
      </c>
      <c r="V5" s="52">
        <v>12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1</v>
      </c>
      <c r="H8" s="52">
        <v>7</v>
      </c>
      <c r="I8" s="52">
        <v>8</v>
      </c>
      <c r="J8" s="52">
        <v>8</v>
      </c>
      <c r="K8" s="52">
        <v>5</v>
      </c>
      <c r="L8" s="52">
        <v>6</v>
      </c>
      <c r="M8" s="52">
        <v>7</v>
      </c>
      <c r="N8" s="52">
        <v>9</v>
      </c>
      <c r="O8" s="52">
        <v>10</v>
      </c>
      <c r="P8" s="52">
        <v>4</v>
      </c>
      <c r="Q8" s="52">
        <v>0</v>
      </c>
      <c r="R8" s="52">
        <v>4</v>
      </c>
      <c r="S8" s="52">
        <v>4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803</v>
      </c>
      <c r="D10" s="52">
        <f>RES_hhdet_in!D10-RES_hhdet_in_new!D10</f>
        <v>819</v>
      </c>
      <c r="E10" s="52">
        <f>RES_hhdet_in!E10-RES_hhdet_in_new!E10</f>
        <v>662</v>
      </c>
      <c r="F10" s="52">
        <f>RES_hhdet_in!F10-RES_hhdet_in_new!F10</f>
        <v>816</v>
      </c>
      <c r="G10" s="52">
        <f>RES_hhdet_in!G10-RES_hhdet_in_new!G10</f>
        <v>776</v>
      </c>
      <c r="H10" s="52">
        <f>RES_hhdet_in!H10-RES_hhdet_in_new!H10</f>
        <v>741</v>
      </c>
      <c r="I10" s="52">
        <f>RES_hhdet_in!I10-RES_hhdet_in_new!I10</f>
        <v>585</v>
      </c>
      <c r="J10" s="52">
        <f>RES_hhdet_in!J10-RES_hhdet_in_new!J10</f>
        <v>997</v>
      </c>
      <c r="K10" s="52">
        <f>RES_hhdet_in!K10-RES_hhdet_in_new!K10</f>
        <v>1147</v>
      </c>
      <c r="L10" s="52">
        <f>RES_hhdet_in!L10-RES_hhdet_in_new!L10</f>
        <v>826</v>
      </c>
      <c r="M10" s="52">
        <f>RES_hhdet_in!M10-RES_hhdet_in_new!M10</f>
        <v>981</v>
      </c>
      <c r="N10" s="52">
        <f>RES_hhdet_in!N10-RES_hhdet_in_new!N10</f>
        <v>1508</v>
      </c>
      <c r="O10" s="52">
        <f>RES_hhdet_in!O10-RES_hhdet_in_new!O10</f>
        <v>1193</v>
      </c>
      <c r="P10" s="52">
        <f>RES_hhdet_in!P10-RES_hhdet_in_new!P10</f>
        <v>413</v>
      </c>
      <c r="Q10" s="52">
        <f>RES_hhdet_in!Q10-RES_hhdet_in_new!Q10</f>
        <v>262</v>
      </c>
      <c r="R10" s="52">
        <f>RES_hhdet_in!R10-RES_hhdet_in_new!R10</f>
        <v>573</v>
      </c>
      <c r="S10" s="52">
        <f>RES_hhdet_in!S10-RES_hhdet_in_new!S10</f>
        <v>943</v>
      </c>
      <c r="T10" s="52">
        <f>RES_hhdet_in!T10-RES_hhdet_in_new!T10</f>
        <v>925</v>
      </c>
      <c r="U10" s="52">
        <f>RES_hhdet_in!U10-RES_hhdet_in_new!U10</f>
        <v>687</v>
      </c>
      <c r="V10" s="52">
        <f>RES_hhdet_in!V10-RES_hhdet_in_new!V10</f>
        <v>474</v>
      </c>
      <c r="W10" s="52">
        <f>RES_hhdet_in!W10-RES_hhdet_in_new!W10</f>
        <v>249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16</v>
      </c>
      <c r="D11" s="52">
        <f>RES_hhdet_in!D11-RES_hhdet_in_new!D11</f>
        <v>8</v>
      </c>
      <c r="E11" s="52">
        <f>RES_hhdet_in!E11-RES_hhdet_in_new!E11</f>
        <v>5</v>
      </c>
      <c r="F11" s="52">
        <f>RES_hhdet_in!F11-RES_hhdet_in_new!F11</f>
        <v>13</v>
      </c>
      <c r="G11" s="52">
        <f>RES_hhdet_in!G11-RES_hhdet_in_new!G11</f>
        <v>19</v>
      </c>
      <c r="H11" s="52">
        <f>RES_hhdet_in!H11-RES_hhdet_in_new!H11</f>
        <v>15</v>
      </c>
      <c r="I11" s="52">
        <f>RES_hhdet_in!I11-RES_hhdet_in_new!I11</f>
        <v>5</v>
      </c>
      <c r="J11" s="52">
        <f>RES_hhdet_in!J11-RES_hhdet_in_new!J11</f>
        <v>2</v>
      </c>
      <c r="K11" s="52">
        <f>RES_hhdet_in!K11-RES_hhdet_in_new!K11</f>
        <v>1</v>
      </c>
      <c r="L11" s="52">
        <f>RES_hhdet_in!L11-RES_hhdet_in_new!L11</f>
        <v>27</v>
      </c>
      <c r="M11" s="52">
        <f>RES_hhdet_in!M11-RES_hhdet_in_new!M11</f>
        <v>1</v>
      </c>
      <c r="N11" s="52">
        <f>RES_hhdet_in!N11-RES_hhdet_in_new!N11</f>
        <v>48</v>
      </c>
      <c r="O11" s="52">
        <f>RES_hhdet_in!O11-RES_hhdet_in_new!O11</f>
        <v>1</v>
      </c>
      <c r="P11" s="52">
        <f>RES_hhdet_in!P11-RES_hhdet_in_new!P11</f>
        <v>5</v>
      </c>
      <c r="Q11" s="52">
        <f>RES_hhdet_in!Q11-RES_hhdet_in_new!Q11</f>
        <v>2</v>
      </c>
      <c r="R11" s="52">
        <f>RES_hhdet_in!R11-RES_hhdet_in_new!R11</f>
        <v>2</v>
      </c>
      <c r="S11" s="52">
        <f>RES_hhdet_in!S11-RES_hhdet_in_new!S11</f>
        <v>2</v>
      </c>
      <c r="T11" s="52">
        <f>RES_hhdet_in!T11-RES_hhdet_in_new!T11</f>
        <v>0</v>
      </c>
      <c r="U11" s="52">
        <f>RES_hhdet_in!U11-RES_hhdet_in_new!U11</f>
        <v>3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228</v>
      </c>
      <c r="D15" s="52">
        <f>RES_hhdet_in!D15-RES_hhdet_in_new!D15</f>
        <v>313</v>
      </c>
      <c r="E15" s="52">
        <f>RES_hhdet_in!E15-RES_hhdet_in_new!E15</f>
        <v>145</v>
      </c>
      <c r="F15" s="52">
        <f>RES_hhdet_in!F15-RES_hhdet_in_new!F15</f>
        <v>308</v>
      </c>
      <c r="G15" s="52">
        <f>RES_hhdet_in!G15-RES_hhdet_in_new!G15</f>
        <v>561</v>
      </c>
      <c r="H15" s="52">
        <f>RES_hhdet_in!H15-RES_hhdet_in_new!H15</f>
        <v>448</v>
      </c>
      <c r="I15" s="52">
        <f>RES_hhdet_in!I15-RES_hhdet_in_new!I15</f>
        <v>333</v>
      </c>
      <c r="J15" s="52">
        <f>RES_hhdet_in!J15-RES_hhdet_in_new!J15</f>
        <v>423</v>
      </c>
      <c r="K15" s="52">
        <f>RES_hhdet_in!K15-RES_hhdet_in_new!K15</f>
        <v>33</v>
      </c>
      <c r="L15" s="52">
        <f>RES_hhdet_in!L15-RES_hhdet_in_new!L15</f>
        <v>405</v>
      </c>
      <c r="M15" s="52">
        <f>RES_hhdet_in!M15-RES_hhdet_in_new!M15</f>
        <v>879</v>
      </c>
      <c r="N15" s="52">
        <f>RES_hhdet_in!N15-RES_hhdet_in_new!N15</f>
        <v>1422</v>
      </c>
      <c r="O15" s="52">
        <f>RES_hhdet_in!O15-RES_hhdet_in_new!O15</f>
        <v>43</v>
      </c>
      <c r="P15" s="52">
        <f>RES_hhdet_in!P15-RES_hhdet_in_new!P15</f>
        <v>216</v>
      </c>
      <c r="Q15" s="52">
        <f>RES_hhdet_in!Q15-RES_hhdet_in_new!Q15</f>
        <v>415</v>
      </c>
      <c r="R15" s="52">
        <f>RES_hhdet_in!R15-RES_hhdet_in_new!R15</f>
        <v>249</v>
      </c>
      <c r="S15" s="52">
        <f>RES_hhdet_in!S15-RES_hhdet_in_new!S15</f>
        <v>80</v>
      </c>
      <c r="T15" s="52">
        <f>RES_hhdet_in!T15-RES_hhdet_in_new!T15</f>
        <v>0</v>
      </c>
      <c r="U15" s="52">
        <f>RES_hhdet_in!U15-RES_hhdet_in_new!U15</f>
        <v>72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8</v>
      </c>
      <c r="D20" s="52">
        <v>6</v>
      </c>
      <c r="E20" s="52">
        <v>6</v>
      </c>
      <c r="F20" s="52">
        <v>5</v>
      </c>
      <c r="G20" s="52">
        <v>8</v>
      </c>
      <c r="H20" s="52">
        <v>8</v>
      </c>
      <c r="I20" s="52">
        <v>4</v>
      </c>
      <c r="J20" s="52">
        <v>4</v>
      </c>
      <c r="K20" s="52">
        <v>6</v>
      </c>
      <c r="L20" s="52">
        <v>7</v>
      </c>
      <c r="M20" s="52">
        <v>4</v>
      </c>
      <c r="N20" s="52">
        <v>5</v>
      </c>
      <c r="O20" s="52">
        <v>10</v>
      </c>
      <c r="P20" s="52">
        <v>0</v>
      </c>
      <c r="Q20" s="52">
        <v>2</v>
      </c>
      <c r="R20" s="52">
        <v>4</v>
      </c>
      <c r="S20" s="52">
        <v>3</v>
      </c>
      <c r="T20" s="52">
        <v>0</v>
      </c>
      <c r="U20" s="52">
        <v>1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1171</v>
      </c>
      <c r="D21" s="52">
        <v>1114</v>
      </c>
      <c r="E21" s="52">
        <v>1046</v>
      </c>
      <c r="F21" s="52">
        <v>1435</v>
      </c>
      <c r="G21" s="52">
        <v>1564</v>
      </c>
      <c r="H21" s="52">
        <v>1361</v>
      </c>
      <c r="I21" s="52">
        <v>452</v>
      </c>
      <c r="J21" s="52">
        <v>443</v>
      </c>
      <c r="K21" s="52">
        <v>825</v>
      </c>
      <c r="L21" s="52">
        <v>1442</v>
      </c>
      <c r="M21" s="52">
        <v>1003</v>
      </c>
      <c r="N21" s="52">
        <v>976</v>
      </c>
      <c r="O21" s="52">
        <v>508</v>
      </c>
      <c r="P21" s="52">
        <v>427</v>
      </c>
      <c r="Q21" s="52">
        <v>487</v>
      </c>
      <c r="R21" s="52">
        <v>486</v>
      </c>
      <c r="S21" s="52">
        <v>245</v>
      </c>
      <c r="T21" s="52">
        <v>171</v>
      </c>
      <c r="U21" s="52">
        <v>95</v>
      </c>
      <c r="V21" s="52">
        <v>78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671</v>
      </c>
      <c r="D22" s="36">
        <v>827</v>
      </c>
      <c r="E22" s="36">
        <v>585</v>
      </c>
      <c r="F22" s="36">
        <v>590</v>
      </c>
      <c r="G22" s="36">
        <v>786</v>
      </c>
      <c r="H22" s="36">
        <v>1034</v>
      </c>
      <c r="I22" s="36">
        <v>904</v>
      </c>
      <c r="J22" s="36">
        <v>1211</v>
      </c>
      <c r="K22" s="36">
        <v>715</v>
      </c>
      <c r="L22" s="36">
        <v>157</v>
      </c>
      <c r="M22" s="36">
        <v>712</v>
      </c>
      <c r="N22" s="36">
        <v>580</v>
      </c>
      <c r="O22" s="36">
        <v>379</v>
      </c>
      <c r="P22" s="36">
        <v>486</v>
      </c>
      <c r="Q22" s="36">
        <v>928</v>
      </c>
      <c r="R22" s="36">
        <v>668</v>
      </c>
      <c r="S22" s="36">
        <v>366</v>
      </c>
      <c r="T22" s="36">
        <v>82</v>
      </c>
      <c r="U22" s="36">
        <v>136</v>
      </c>
      <c r="V22" s="36">
        <v>41</v>
      </c>
      <c r="W22" s="36">
        <v>1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95</v>
      </c>
      <c r="D26" s="52">
        <v>119</v>
      </c>
      <c r="E26" s="52">
        <v>96</v>
      </c>
      <c r="F26" s="52">
        <v>107</v>
      </c>
      <c r="G26" s="52">
        <v>120</v>
      </c>
      <c r="H26" s="52">
        <v>70</v>
      </c>
      <c r="I26" s="52">
        <v>63</v>
      </c>
      <c r="J26" s="52">
        <v>26</v>
      </c>
      <c r="K26" s="52">
        <v>0</v>
      </c>
      <c r="L26" s="52">
        <v>52</v>
      </c>
      <c r="M26" s="52">
        <v>127</v>
      </c>
      <c r="N26" s="52">
        <v>178</v>
      </c>
      <c r="O26" s="52">
        <v>158</v>
      </c>
      <c r="P26" s="52">
        <v>35</v>
      </c>
      <c r="Q26" s="52">
        <v>44</v>
      </c>
      <c r="R26" s="52">
        <v>41</v>
      </c>
      <c r="S26" s="52">
        <v>19</v>
      </c>
      <c r="T26" s="52">
        <v>19</v>
      </c>
      <c r="U26" s="52">
        <v>53</v>
      </c>
      <c r="V26" s="52">
        <v>86</v>
      </c>
      <c r="W26" s="52">
        <v>95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2</v>
      </c>
      <c r="P29" s="52">
        <v>2</v>
      </c>
      <c r="Q29" s="52">
        <v>2</v>
      </c>
      <c r="R29" s="52">
        <v>3</v>
      </c>
      <c r="S29" s="52">
        <v>3</v>
      </c>
      <c r="T29" s="52">
        <v>1</v>
      </c>
      <c r="U29" s="52">
        <v>0</v>
      </c>
      <c r="V29" s="52">
        <v>1</v>
      </c>
      <c r="W29" s="52">
        <v>3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16</v>
      </c>
      <c r="D31" s="52">
        <f>RES_hhdet_in!D31-RES_hhdet_in_new!D31</f>
        <v>7</v>
      </c>
      <c r="E31" s="52">
        <f>RES_hhdet_in!E31-RES_hhdet_in_new!E31</f>
        <v>8</v>
      </c>
      <c r="F31" s="52">
        <f>RES_hhdet_in!F31-RES_hhdet_in_new!F31</f>
        <v>11</v>
      </c>
      <c r="G31" s="52">
        <f>RES_hhdet_in!G31-RES_hhdet_in_new!G31</f>
        <v>10</v>
      </c>
      <c r="H31" s="52">
        <f>RES_hhdet_in!H31-RES_hhdet_in_new!H31</f>
        <v>8</v>
      </c>
      <c r="I31" s="52">
        <f>RES_hhdet_in!I31-RES_hhdet_in_new!I31</f>
        <v>2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11</v>
      </c>
      <c r="M31" s="52">
        <f>RES_hhdet_in!M31-RES_hhdet_in_new!M31</f>
        <v>0</v>
      </c>
      <c r="N31" s="52">
        <f>RES_hhdet_in!N31-RES_hhdet_in_new!N31</f>
        <v>9</v>
      </c>
      <c r="O31" s="52">
        <f>RES_hhdet_in!O31-RES_hhdet_in_new!O31</f>
        <v>8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2</v>
      </c>
      <c r="T31" s="52">
        <f>RES_hhdet_in!T31-RES_hhdet_in_new!T31</f>
        <v>16</v>
      </c>
      <c r="U31" s="52">
        <f>RES_hhdet_in!U31-RES_hhdet_in_new!U31</f>
        <v>4</v>
      </c>
      <c r="V31" s="52">
        <f>RES_hhdet_in!V31-RES_hhdet_in_new!V31</f>
        <v>2</v>
      </c>
      <c r="W31" s="52">
        <f>RES_hhdet_in!W31-RES_hhdet_in_new!W31</f>
        <v>2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236</v>
      </c>
      <c r="D35" s="52">
        <f>RES_hhdet_in!D35-RES_hhdet_in_new!D35</f>
        <v>268</v>
      </c>
      <c r="E35" s="52">
        <f>RES_hhdet_in!E35-RES_hhdet_in_new!E35</f>
        <v>249</v>
      </c>
      <c r="F35" s="52">
        <f>RES_hhdet_in!F35-RES_hhdet_in_new!F35</f>
        <v>268</v>
      </c>
      <c r="G35" s="52">
        <f>RES_hhdet_in!G35-RES_hhdet_in_new!G35</f>
        <v>301</v>
      </c>
      <c r="H35" s="52">
        <f>RES_hhdet_in!H35-RES_hhdet_in_new!H35</f>
        <v>286</v>
      </c>
      <c r="I35" s="52">
        <f>RES_hhdet_in!I35-RES_hhdet_in_new!I35</f>
        <v>154</v>
      </c>
      <c r="J35" s="52">
        <f>RES_hhdet_in!J35-RES_hhdet_in_new!J35</f>
        <v>114</v>
      </c>
      <c r="K35" s="52">
        <f>RES_hhdet_in!K35-RES_hhdet_in_new!K35</f>
        <v>131</v>
      </c>
      <c r="L35" s="52">
        <f>RES_hhdet_in!L35-RES_hhdet_in_new!L35</f>
        <v>173</v>
      </c>
      <c r="M35" s="52">
        <f>RES_hhdet_in!M35-RES_hhdet_in_new!M35</f>
        <v>258</v>
      </c>
      <c r="N35" s="52">
        <f>RES_hhdet_in!N35-RES_hhdet_in_new!N35</f>
        <v>284</v>
      </c>
      <c r="O35" s="52">
        <f>RES_hhdet_in!O35-RES_hhdet_in_new!O35</f>
        <v>256</v>
      </c>
      <c r="P35" s="52">
        <f>RES_hhdet_in!P35-RES_hhdet_in_new!P35</f>
        <v>112</v>
      </c>
      <c r="Q35" s="52">
        <f>RES_hhdet_in!Q35-RES_hhdet_in_new!Q35</f>
        <v>106</v>
      </c>
      <c r="R35" s="52">
        <f>RES_hhdet_in!R35-RES_hhdet_in_new!R35</f>
        <v>120</v>
      </c>
      <c r="S35" s="52">
        <f>RES_hhdet_in!S35-RES_hhdet_in_new!S35</f>
        <v>121</v>
      </c>
      <c r="T35" s="52">
        <f>RES_hhdet_in!T35-RES_hhdet_in_new!T35</f>
        <v>137</v>
      </c>
      <c r="U35" s="52">
        <f>RES_hhdet_in!U35-RES_hhdet_in_new!U35</f>
        <v>216</v>
      </c>
      <c r="V35" s="52">
        <f>RES_hhdet_in!V35-RES_hhdet_in_new!V35</f>
        <v>241</v>
      </c>
      <c r="W35" s="52">
        <f>RES_hhdet_in!W35-RES_hhdet_in_new!W35</f>
        <v>209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160</v>
      </c>
      <c r="D40" s="52">
        <v>157</v>
      </c>
      <c r="E40" s="52">
        <v>166</v>
      </c>
      <c r="F40" s="52">
        <v>195</v>
      </c>
      <c r="G40" s="52">
        <v>209</v>
      </c>
      <c r="H40" s="52">
        <v>168</v>
      </c>
      <c r="I40" s="52">
        <v>51</v>
      </c>
      <c r="J40" s="52">
        <v>29</v>
      </c>
      <c r="K40" s="52">
        <v>71</v>
      </c>
      <c r="L40" s="52">
        <v>168</v>
      </c>
      <c r="M40" s="52">
        <v>146</v>
      </c>
      <c r="N40" s="52">
        <v>187</v>
      </c>
      <c r="O40" s="52">
        <v>150</v>
      </c>
      <c r="P40" s="52">
        <v>50</v>
      </c>
      <c r="Q40" s="52">
        <v>36</v>
      </c>
      <c r="R40" s="52">
        <v>50</v>
      </c>
      <c r="S40" s="52">
        <v>44</v>
      </c>
      <c r="T40" s="52">
        <v>105</v>
      </c>
      <c r="U40" s="52">
        <v>84</v>
      </c>
      <c r="V40" s="52">
        <v>157</v>
      </c>
      <c r="W40" s="52">
        <v>87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92</v>
      </c>
      <c r="D41" s="36">
        <v>118</v>
      </c>
      <c r="E41" s="36">
        <v>92</v>
      </c>
      <c r="F41" s="36">
        <v>81</v>
      </c>
      <c r="G41" s="36">
        <v>106</v>
      </c>
      <c r="H41" s="36">
        <v>127</v>
      </c>
      <c r="I41" s="36">
        <v>103</v>
      </c>
      <c r="J41" s="36">
        <v>82</v>
      </c>
      <c r="K41" s="36">
        <v>63</v>
      </c>
      <c r="L41" s="36">
        <v>16</v>
      </c>
      <c r="M41" s="36">
        <v>105</v>
      </c>
      <c r="N41" s="36">
        <v>108</v>
      </c>
      <c r="O41" s="36">
        <v>112</v>
      </c>
      <c r="P41" s="36">
        <v>65</v>
      </c>
      <c r="Q41" s="36">
        <v>66</v>
      </c>
      <c r="R41" s="36">
        <v>73</v>
      </c>
      <c r="S41" s="36">
        <v>73</v>
      </c>
      <c r="T41" s="36">
        <v>51</v>
      </c>
      <c r="U41" s="36">
        <v>131</v>
      </c>
      <c r="V41" s="36">
        <v>83</v>
      </c>
      <c r="W41" s="36">
        <v>123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279</v>
      </c>
      <c r="D45" s="52">
        <v>100</v>
      </c>
      <c r="E45" s="52">
        <v>123</v>
      </c>
      <c r="F45" s="52">
        <v>340</v>
      </c>
      <c r="G45" s="52">
        <v>584</v>
      </c>
      <c r="H45" s="52">
        <v>528</v>
      </c>
      <c r="I45" s="52">
        <v>1100</v>
      </c>
      <c r="J45" s="52">
        <v>1972</v>
      </c>
      <c r="K45" s="52">
        <v>3293</v>
      </c>
      <c r="L45" s="52">
        <v>2823</v>
      </c>
      <c r="M45" s="52">
        <v>1862</v>
      </c>
      <c r="N45" s="52">
        <v>690</v>
      </c>
      <c r="O45" s="52">
        <v>875</v>
      </c>
      <c r="P45" s="52">
        <v>528</v>
      </c>
      <c r="Q45" s="52">
        <v>784</v>
      </c>
      <c r="R45" s="52">
        <v>915</v>
      </c>
      <c r="S45" s="52">
        <v>1260</v>
      </c>
      <c r="T45" s="52">
        <v>1609</v>
      </c>
      <c r="U45" s="52">
        <v>1558</v>
      </c>
      <c r="V45" s="52">
        <v>1162</v>
      </c>
      <c r="W45" s="52">
        <v>1279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4</v>
      </c>
      <c r="I48" s="52">
        <v>6</v>
      </c>
      <c r="J48" s="52">
        <v>10</v>
      </c>
      <c r="K48" s="52">
        <v>8</v>
      </c>
      <c r="L48" s="52">
        <v>16</v>
      </c>
      <c r="M48" s="52">
        <v>27</v>
      </c>
      <c r="N48" s="52">
        <v>27</v>
      </c>
      <c r="O48" s="52">
        <v>16</v>
      </c>
      <c r="P48" s="52">
        <v>10</v>
      </c>
      <c r="Q48" s="52">
        <v>21</v>
      </c>
      <c r="R48" s="52">
        <v>43</v>
      </c>
      <c r="S48" s="52">
        <v>50</v>
      </c>
      <c r="T48" s="52">
        <v>34</v>
      </c>
      <c r="U48" s="52">
        <v>38</v>
      </c>
      <c r="V48" s="52">
        <v>52</v>
      </c>
      <c r="W48" s="52">
        <v>55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272</v>
      </c>
      <c r="D50" s="52">
        <f>RES_hhdet_in!D50-RES_hhdet_in_new!D50</f>
        <v>102</v>
      </c>
      <c r="E50" s="52">
        <f>RES_hhdet_in!E50-RES_hhdet_in_new!E50</f>
        <v>125</v>
      </c>
      <c r="F50" s="52">
        <f>RES_hhdet_in!F50-RES_hhdet_in_new!F50</f>
        <v>337</v>
      </c>
      <c r="G50" s="52">
        <f>RES_hhdet_in!G50-RES_hhdet_in_new!G50</f>
        <v>573</v>
      </c>
      <c r="H50" s="52">
        <f>RES_hhdet_in!H50-RES_hhdet_in_new!H50</f>
        <v>514</v>
      </c>
      <c r="I50" s="52">
        <f>RES_hhdet_in!I50-RES_hhdet_in_new!I50</f>
        <v>1077</v>
      </c>
      <c r="J50" s="52">
        <f>RES_hhdet_in!J50-RES_hhdet_in_new!J50</f>
        <v>1566</v>
      </c>
      <c r="K50" s="52">
        <f>RES_hhdet_in!K50-RES_hhdet_in_new!K50</f>
        <v>3663</v>
      </c>
      <c r="L50" s="52">
        <f>RES_hhdet_in!L50-RES_hhdet_in_new!L50</f>
        <v>2749</v>
      </c>
      <c r="M50" s="52">
        <f>RES_hhdet_in!M50-RES_hhdet_in_new!M50</f>
        <v>1844</v>
      </c>
      <c r="N50" s="52">
        <f>RES_hhdet_in!N50-RES_hhdet_in_new!N50</f>
        <v>695</v>
      </c>
      <c r="O50" s="52">
        <f>RES_hhdet_in!O50-RES_hhdet_in_new!O50</f>
        <v>877</v>
      </c>
      <c r="P50" s="52">
        <f>RES_hhdet_in!P50-RES_hhdet_in_new!P50</f>
        <v>520</v>
      </c>
      <c r="Q50" s="52">
        <f>RES_hhdet_in!Q50-RES_hhdet_in_new!Q50</f>
        <v>816</v>
      </c>
      <c r="R50" s="52">
        <f>RES_hhdet_in!R50-RES_hhdet_in_new!R50</f>
        <v>997</v>
      </c>
      <c r="S50" s="52">
        <f>RES_hhdet_in!S50-RES_hhdet_in_new!S50</f>
        <v>1262</v>
      </c>
      <c r="T50" s="52">
        <f>RES_hhdet_in!T50-RES_hhdet_in_new!T50</f>
        <v>1568</v>
      </c>
      <c r="U50" s="52">
        <f>RES_hhdet_in!U50-RES_hhdet_in_new!U50</f>
        <v>1172</v>
      </c>
      <c r="V50" s="52">
        <f>RES_hhdet_in!V50-RES_hhdet_in_new!V50</f>
        <v>1088</v>
      </c>
      <c r="W50" s="52">
        <f>RES_hhdet_in!W50-RES_hhdet_in_new!W50</f>
        <v>1622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17</v>
      </c>
      <c r="D54" s="52">
        <f>RES_hhdet_in!D54-RES_hhdet_in_new!D54</f>
        <v>9</v>
      </c>
      <c r="E54" s="52">
        <f>RES_hhdet_in!E54-RES_hhdet_in_new!E54</f>
        <v>8</v>
      </c>
      <c r="F54" s="52">
        <f>RES_hhdet_in!F54-RES_hhdet_in_new!F54</f>
        <v>16</v>
      </c>
      <c r="G54" s="52">
        <f>RES_hhdet_in!G54-RES_hhdet_in_new!G54</f>
        <v>23</v>
      </c>
      <c r="H54" s="52">
        <f>RES_hhdet_in!H54-RES_hhdet_in_new!H54</f>
        <v>25</v>
      </c>
      <c r="I54" s="52">
        <f>RES_hhdet_in!I54-RES_hhdet_in_new!I54</f>
        <v>33</v>
      </c>
      <c r="J54" s="52">
        <f>RES_hhdet_in!J54-RES_hhdet_in_new!J54</f>
        <v>420</v>
      </c>
      <c r="K54" s="52">
        <f>RES_hhdet_in!K54-RES_hhdet_in_new!K54</f>
        <v>0</v>
      </c>
      <c r="L54" s="52">
        <f>RES_hhdet_in!L54-RES_hhdet_in_new!L54</f>
        <v>75</v>
      </c>
      <c r="M54" s="52">
        <f>RES_hhdet_in!M54-RES_hhdet_in_new!M54</f>
        <v>20</v>
      </c>
      <c r="N54" s="52">
        <f>RES_hhdet_in!N54-RES_hhdet_in_new!N54</f>
        <v>0</v>
      </c>
      <c r="O54" s="52">
        <f>RES_hhdet_in!O54-RES_hhdet_in_new!O54</f>
        <v>3</v>
      </c>
      <c r="P54" s="52">
        <f>RES_hhdet_in!P54-RES_hhdet_in_new!P54</f>
        <v>28</v>
      </c>
      <c r="Q54" s="52">
        <f>RES_hhdet_in!Q54-RES_hhdet_in_new!Q54</f>
        <v>83</v>
      </c>
      <c r="R54" s="52">
        <f>RES_hhdet_in!R54-RES_hhdet_in_new!R54</f>
        <v>152</v>
      </c>
      <c r="S54" s="52">
        <f>RES_hhdet_in!S54-RES_hhdet_in_new!S54</f>
        <v>30</v>
      </c>
      <c r="T54" s="52">
        <f>RES_hhdet_in!T54-RES_hhdet_in_new!T54</f>
        <v>90</v>
      </c>
      <c r="U54" s="52">
        <f>RES_hhdet_in!U54-RES_hhdet_in_new!U54</f>
        <v>425</v>
      </c>
      <c r="V54" s="52">
        <f>RES_hhdet_in!V54-RES_hhdet_in_new!V54</f>
        <v>119</v>
      </c>
      <c r="W54" s="52">
        <f>RES_hhdet_in!W54-RES_hhdet_in_new!W54</f>
        <v>1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364</v>
      </c>
      <c r="D59" s="52">
        <v>227</v>
      </c>
      <c r="E59" s="52">
        <v>275</v>
      </c>
      <c r="F59" s="52">
        <v>472</v>
      </c>
      <c r="G59" s="52">
        <v>631</v>
      </c>
      <c r="H59" s="52">
        <v>544</v>
      </c>
      <c r="I59" s="52">
        <v>431</v>
      </c>
      <c r="J59" s="52">
        <v>581</v>
      </c>
      <c r="K59" s="52">
        <v>1938</v>
      </c>
      <c r="L59" s="52">
        <v>2896</v>
      </c>
      <c r="M59" s="52">
        <v>1463</v>
      </c>
      <c r="N59" s="52">
        <v>1092</v>
      </c>
      <c r="O59" s="52">
        <v>1341</v>
      </c>
      <c r="P59" s="52">
        <v>1174</v>
      </c>
      <c r="Q59" s="52">
        <v>1098</v>
      </c>
      <c r="R59" s="52">
        <v>1738</v>
      </c>
      <c r="S59" s="52">
        <v>1794</v>
      </c>
      <c r="T59" s="52">
        <v>2580</v>
      </c>
      <c r="U59" s="52">
        <v>1271</v>
      </c>
      <c r="V59" s="52">
        <v>1519</v>
      </c>
      <c r="W59" s="52">
        <v>1252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210</v>
      </c>
      <c r="D60" s="36">
        <v>170</v>
      </c>
      <c r="E60" s="36">
        <v>153</v>
      </c>
      <c r="F60" s="36">
        <v>194</v>
      </c>
      <c r="G60" s="36">
        <v>318</v>
      </c>
      <c r="H60" s="36">
        <v>415</v>
      </c>
      <c r="I60" s="36">
        <v>855</v>
      </c>
      <c r="J60" s="36">
        <v>1595</v>
      </c>
      <c r="K60" s="36">
        <v>1692</v>
      </c>
      <c r="L60" s="36">
        <v>318</v>
      </c>
      <c r="M60" s="36">
        <v>1038</v>
      </c>
      <c r="N60" s="36">
        <v>652</v>
      </c>
      <c r="O60" s="36">
        <v>1025</v>
      </c>
      <c r="P60" s="36">
        <v>1323</v>
      </c>
      <c r="Q60" s="36">
        <v>2097</v>
      </c>
      <c r="R60" s="36">
        <v>2357</v>
      </c>
      <c r="S60" s="36">
        <v>2617</v>
      </c>
      <c r="T60" s="36">
        <v>1279</v>
      </c>
      <c r="U60" s="36">
        <v>1842</v>
      </c>
      <c r="V60" s="36">
        <v>867</v>
      </c>
      <c r="W60" s="36">
        <v>1540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3617</v>
      </c>
      <c r="D64" s="52">
        <v>5287</v>
      </c>
      <c r="E64" s="52">
        <v>5049</v>
      </c>
      <c r="F64" s="52">
        <v>5319</v>
      </c>
      <c r="G64" s="52">
        <v>4792</v>
      </c>
      <c r="H64" s="52">
        <v>4171</v>
      </c>
      <c r="I64" s="52">
        <v>4003</v>
      </c>
      <c r="J64" s="52">
        <v>4328</v>
      </c>
      <c r="K64" s="52">
        <v>3668</v>
      </c>
      <c r="L64" s="52">
        <v>3935</v>
      </c>
      <c r="M64" s="52">
        <v>3681</v>
      </c>
      <c r="N64" s="52">
        <v>4378</v>
      </c>
      <c r="O64" s="52">
        <v>4139</v>
      </c>
      <c r="P64" s="52">
        <v>2709</v>
      </c>
      <c r="Q64" s="52">
        <v>3798</v>
      </c>
      <c r="R64" s="52">
        <v>5112</v>
      </c>
      <c r="S64" s="52">
        <v>5566</v>
      </c>
      <c r="T64" s="52">
        <v>6173</v>
      </c>
      <c r="U64" s="52">
        <v>4957</v>
      </c>
      <c r="V64" s="52">
        <v>4599</v>
      </c>
      <c r="W64" s="52">
        <v>4218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5</v>
      </c>
      <c r="F67" s="52">
        <v>9</v>
      </c>
      <c r="G67" s="52">
        <v>13</v>
      </c>
      <c r="H67" s="52">
        <v>51</v>
      </c>
      <c r="I67" s="52">
        <v>51</v>
      </c>
      <c r="J67" s="52">
        <v>48</v>
      </c>
      <c r="K67" s="52">
        <v>21</v>
      </c>
      <c r="L67" s="52">
        <v>23</v>
      </c>
      <c r="M67" s="52">
        <v>33</v>
      </c>
      <c r="N67" s="52">
        <v>42</v>
      </c>
      <c r="O67" s="52">
        <v>50</v>
      </c>
      <c r="P67" s="52">
        <v>58</v>
      </c>
      <c r="Q67" s="52">
        <v>105</v>
      </c>
      <c r="R67" s="52">
        <v>213</v>
      </c>
      <c r="S67" s="52">
        <v>252</v>
      </c>
      <c r="T67" s="52">
        <v>165</v>
      </c>
      <c r="U67" s="52">
        <v>158</v>
      </c>
      <c r="V67" s="52">
        <v>184</v>
      </c>
      <c r="W67" s="52">
        <v>196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3521</v>
      </c>
      <c r="D69" s="52">
        <f>RES_hhdet_in!D69-RES_hhdet_in_new!D69</f>
        <v>5156</v>
      </c>
      <c r="E69" s="52">
        <f>RES_hhdet_in!E69-RES_hhdet_in_new!E69</f>
        <v>4947</v>
      </c>
      <c r="F69" s="52">
        <f>RES_hhdet_in!F69-RES_hhdet_in_new!F69</f>
        <v>5227</v>
      </c>
      <c r="G69" s="52">
        <f>RES_hhdet_in!G69-RES_hhdet_in_new!G69</f>
        <v>4718</v>
      </c>
      <c r="H69" s="52">
        <f>RES_hhdet_in!H69-RES_hhdet_in_new!H69</f>
        <v>4134</v>
      </c>
      <c r="I69" s="52">
        <f>RES_hhdet_in!I69-RES_hhdet_in_new!I69</f>
        <v>3950</v>
      </c>
      <c r="J69" s="52">
        <f>RES_hhdet_in!J69-RES_hhdet_in_new!J69</f>
        <v>3855</v>
      </c>
      <c r="K69" s="52">
        <f>RES_hhdet_in!K69-RES_hhdet_in_new!K69</f>
        <v>3308</v>
      </c>
      <c r="L69" s="52">
        <f>RES_hhdet_in!L69-RES_hhdet_in_new!L69</f>
        <v>4398</v>
      </c>
      <c r="M69" s="52">
        <f>RES_hhdet_in!M69-RES_hhdet_in_new!M69</f>
        <v>4191</v>
      </c>
      <c r="N69" s="52">
        <f>RES_hhdet_in!N69-RES_hhdet_in_new!N69</f>
        <v>4215</v>
      </c>
      <c r="O69" s="52">
        <f>RES_hhdet_in!O69-RES_hhdet_in_new!O69</f>
        <v>4850</v>
      </c>
      <c r="P69" s="52">
        <f>RES_hhdet_in!P69-RES_hhdet_in_new!P69</f>
        <v>2729</v>
      </c>
      <c r="Q69" s="52">
        <f>RES_hhdet_in!Q69-RES_hhdet_in_new!Q69</f>
        <v>3817</v>
      </c>
      <c r="R69" s="52">
        <f>RES_hhdet_in!R69-RES_hhdet_in_new!R69</f>
        <v>5322</v>
      </c>
      <c r="S69" s="52">
        <f>RES_hhdet_in!S69-RES_hhdet_in_new!S69</f>
        <v>5711</v>
      </c>
      <c r="T69" s="52">
        <f>RES_hhdet_in!T69-RES_hhdet_in_new!T69</f>
        <v>6151</v>
      </c>
      <c r="U69" s="52">
        <f>RES_hhdet_in!U69-RES_hhdet_in_new!U69</f>
        <v>4918</v>
      </c>
      <c r="V69" s="52">
        <f>RES_hhdet_in!V69-RES_hhdet_in_new!V69</f>
        <v>4473</v>
      </c>
      <c r="W69" s="52">
        <f>RES_hhdet_in!W69-RES_hhdet_in_new!W69</f>
        <v>4155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209</v>
      </c>
      <c r="D73" s="52">
        <f>RES_hhdet_in!D73-RES_hhdet_in_new!D73</f>
        <v>244</v>
      </c>
      <c r="E73" s="52">
        <f>RES_hhdet_in!E73-RES_hhdet_in_new!E73</f>
        <v>219</v>
      </c>
      <c r="F73" s="52">
        <f>RES_hhdet_in!F73-RES_hhdet_in_new!F73</f>
        <v>221</v>
      </c>
      <c r="G73" s="52">
        <f>RES_hhdet_in!G73-RES_hhdet_in_new!G73</f>
        <v>221</v>
      </c>
      <c r="H73" s="52">
        <f>RES_hhdet_in!H73-RES_hhdet_in_new!H73</f>
        <v>226</v>
      </c>
      <c r="I73" s="52">
        <f>RES_hhdet_in!I73-RES_hhdet_in_new!I73</f>
        <v>172</v>
      </c>
      <c r="J73" s="52">
        <f>RES_hhdet_in!J73-RES_hhdet_in_new!J73</f>
        <v>660</v>
      </c>
      <c r="K73" s="52">
        <f>RES_hhdet_in!K73-RES_hhdet_in_new!K73</f>
        <v>644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280</v>
      </c>
      <c r="O73" s="52">
        <f>RES_hhdet_in!O73-RES_hhdet_in_new!O73</f>
        <v>0</v>
      </c>
      <c r="P73" s="52">
        <f>RES_hhdet_in!P73-RES_hhdet_in_new!P73</f>
        <v>88</v>
      </c>
      <c r="Q73" s="52">
        <f>RES_hhdet_in!Q73-RES_hhdet_in_new!Q73</f>
        <v>221</v>
      </c>
      <c r="R73" s="52">
        <f>RES_hhdet_in!R73-RES_hhdet_in_new!R73</f>
        <v>418</v>
      </c>
      <c r="S73" s="52">
        <f>RES_hhdet_in!S73-RES_hhdet_in_new!S73</f>
        <v>205</v>
      </c>
      <c r="T73" s="52">
        <f>RES_hhdet_in!T73-RES_hhdet_in_new!T73</f>
        <v>118</v>
      </c>
      <c r="U73" s="52">
        <f>RES_hhdet_in!U73-RES_hhdet_in_new!U73</f>
        <v>194</v>
      </c>
      <c r="V73" s="52">
        <f>RES_hhdet_in!V73-RES_hhdet_in_new!V73</f>
        <v>376</v>
      </c>
      <c r="W73" s="52">
        <f>RES_hhdet_in!W73-RES_hhdet_in_new!W73</f>
        <v>291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6782</v>
      </c>
      <c r="D78" s="52">
        <v>7859</v>
      </c>
      <c r="E78" s="52">
        <v>7632</v>
      </c>
      <c r="F78" s="52">
        <v>8208</v>
      </c>
      <c r="G78" s="52">
        <v>8763</v>
      </c>
      <c r="H78" s="52">
        <v>9237</v>
      </c>
      <c r="I78" s="52">
        <v>6876</v>
      </c>
      <c r="J78" s="52">
        <v>7825</v>
      </c>
      <c r="K78" s="52">
        <v>9109</v>
      </c>
      <c r="L78" s="52">
        <v>10703</v>
      </c>
      <c r="M78" s="52">
        <v>9766</v>
      </c>
      <c r="N78" s="52">
        <v>9433</v>
      </c>
      <c r="O78" s="52">
        <v>9704</v>
      </c>
      <c r="P78" s="52">
        <v>8151</v>
      </c>
      <c r="Q78" s="52">
        <v>8815</v>
      </c>
      <c r="R78" s="52">
        <v>10806</v>
      </c>
      <c r="S78" s="52">
        <v>10939</v>
      </c>
      <c r="T78" s="52">
        <v>11447</v>
      </c>
      <c r="U78" s="52">
        <v>11074</v>
      </c>
      <c r="V78" s="52">
        <v>9359</v>
      </c>
      <c r="W78" s="52">
        <v>10480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38</v>
      </c>
      <c r="D79" s="36">
        <v>645</v>
      </c>
      <c r="E79" s="36">
        <v>745</v>
      </c>
      <c r="F79" s="36">
        <v>755</v>
      </c>
      <c r="G79" s="36">
        <v>312</v>
      </c>
      <c r="H79" s="36">
        <v>304</v>
      </c>
      <c r="I79" s="36">
        <v>299</v>
      </c>
      <c r="J79" s="36">
        <v>480</v>
      </c>
      <c r="K79" s="36">
        <v>618</v>
      </c>
      <c r="L79" s="36">
        <v>271</v>
      </c>
      <c r="M79" s="36">
        <v>75</v>
      </c>
      <c r="N79" s="36">
        <v>1226</v>
      </c>
      <c r="O79" s="36">
        <v>292</v>
      </c>
      <c r="P79" s="36">
        <v>358</v>
      </c>
      <c r="Q79" s="36">
        <v>324</v>
      </c>
      <c r="R79" s="36">
        <v>468</v>
      </c>
      <c r="S79" s="36">
        <v>367</v>
      </c>
      <c r="T79" s="36">
        <v>406</v>
      </c>
      <c r="U79" s="36">
        <v>139</v>
      </c>
      <c r="V79" s="36">
        <v>1216</v>
      </c>
      <c r="W79" s="36">
        <v>520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23141</v>
      </c>
      <c r="D83" s="52">
        <v>26098</v>
      </c>
      <c r="E83" s="52">
        <v>27165</v>
      </c>
      <c r="F83" s="52">
        <v>29982</v>
      </c>
      <c r="G83" s="52">
        <v>27500</v>
      </c>
      <c r="H83" s="52">
        <v>15740</v>
      </c>
      <c r="I83" s="52">
        <v>24180</v>
      </c>
      <c r="J83" s="52">
        <v>24126</v>
      </c>
      <c r="K83" s="52">
        <v>22388</v>
      </c>
      <c r="L83" s="52">
        <v>21535</v>
      </c>
      <c r="M83" s="52">
        <v>24319</v>
      </c>
      <c r="N83" s="52">
        <v>31382</v>
      </c>
      <c r="O83" s="52">
        <v>26389</v>
      </c>
      <c r="P83" s="52">
        <v>6774</v>
      </c>
      <c r="Q83" s="52">
        <v>7204</v>
      </c>
      <c r="R83" s="52">
        <v>11954</v>
      </c>
      <c r="S83" s="52">
        <v>20991</v>
      </c>
      <c r="T83" s="52">
        <v>23676</v>
      </c>
      <c r="U83" s="52">
        <v>19288</v>
      </c>
      <c r="V83" s="52">
        <v>12655</v>
      </c>
      <c r="W83" s="52">
        <v>16028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8</v>
      </c>
      <c r="E86" s="52">
        <v>28</v>
      </c>
      <c r="F86" s="52">
        <v>55</v>
      </c>
      <c r="G86" s="52">
        <v>72</v>
      </c>
      <c r="H86" s="52">
        <v>301</v>
      </c>
      <c r="I86" s="52">
        <v>243</v>
      </c>
      <c r="J86" s="52">
        <v>227</v>
      </c>
      <c r="K86" s="52">
        <v>124</v>
      </c>
      <c r="L86" s="52">
        <v>132</v>
      </c>
      <c r="M86" s="52">
        <v>194</v>
      </c>
      <c r="N86" s="52">
        <v>248</v>
      </c>
      <c r="O86" s="52">
        <v>351</v>
      </c>
      <c r="P86" s="52">
        <v>402</v>
      </c>
      <c r="Q86" s="52">
        <v>381</v>
      </c>
      <c r="R86" s="52">
        <v>454</v>
      </c>
      <c r="S86" s="52">
        <v>525</v>
      </c>
      <c r="T86" s="52">
        <v>513</v>
      </c>
      <c r="U86" s="52">
        <v>600</v>
      </c>
      <c r="V86" s="52">
        <v>713</v>
      </c>
      <c r="W86" s="52">
        <v>655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16929</v>
      </c>
      <c r="D88" s="52">
        <f>RES_hhdet_in!D88-RES_hhdet_in_new!D88</f>
        <v>15163</v>
      </c>
      <c r="E88" s="52">
        <f>RES_hhdet_in!E88-RES_hhdet_in_new!E88</f>
        <v>16679</v>
      </c>
      <c r="F88" s="52">
        <f>RES_hhdet_in!F88-RES_hhdet_in_new!F88</f>
        <v>17448</v>
      </c>
      <c r="G88" s="52">
        <f>RES_hhdet_in!G88-RES_hhdet_in_new!G88</f>
        <v>12996</v>
      </c>
      <c r="H88" s="52">
        <f>RES_hhdet_in!H88-RES_hhdet_in_new!H88</f>
        <v>5990</v>
      </c>
      <c r="I88" s="52">
        <f>RES_hhdet_in!I88-RES_hhdet_in_new!I88</f>
        <v>19036</v>
      </c>
      <c r="J88" s="52">
        <f>RES_hhdet_in!J88-RES_hhdet_in_new!J88</f>
        <v>23696</v>
      </c>
      <c r="K88" s="52">
        <f>RES_hhdet_in!K88-RES_hhdet_in_new!K88</f>
        <v>26288</v>
      </c>
      <c r="L88" s="52">
        <f>RES_hhdet_in!L88-RES_hhdet_in_new!L88</f>
        <v>30100</v>
      </c>
      <c r="M88" s="52">
        <f>RES_hhdet_in!M88-RES_hhdet_in_new!M88</f>
        <v>41533</v>
      </c>
      <c r="N88" s="52">
        <f>RES_hhdet_in!N88-RES_hhdet_in_new!N88</f>
        <v>36268</v>
      </c>
      <c r="O88" s="52">
        <f>RES_hhdet_in!O88-RES_hhdet_in_new!O88</f>
        <v>29722</v>
      </c>
      <c r="P88" s="52">
        <f>RES_hhdet_in!P88-RES_hhdet_in_new!P88</f>
        <v>9468</v>
      </c>
      <c r="Q88" s="52">
        <f>RES_hhdet_in!Q88-RES_hhdet_in_new!Q88</f>
        <v>13191</v>
      </c>
      <c r="R88" s="52">
        <f>RES_hhdet_in!R88-RES_hhdet_in_new!R88</f>
        <v>14237</v>
      </c>
      <c r="S88" s="52">
        <f>RES_hhdet_in!S88-RES_hhdet_in_new!S88</f>
        <v>22322</v>
      </c>
      <c r="T88" s="52">
        <f>RES_hhdet_in!T88-RES_hhdet_in_new!T88</f>
        <v>28234</v>
      </c>
      <c r="U88" s="52">
        <f>RES_hhdet_in!U88-RES_hhdet_in_new!U88</f>
        <v>20373</v>
      </c>
      <c r="V88" s="52">
        <f>RES_hhdet_in!V88-RES_hhdet_in_new!V88</f>
        <v>20648</v>
      </c>
      <c r="W88" s="52">
        <f>RES_hhdet_in!W88-RES_hhdet_in_new!W88</f>
        <v>18887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532</v>
      </c>
      <c r="D92" s="52">
        <f>RES_hhdet_in!D92-RES_hhdet_in_new!D92</f>
        <v>332</v>
      </c>
      <c r="E92" s="52">
        <f>RES_hhdet_in!E92-RES_hhdet_in_new!E92</f>
        <v>427</v>
      </c>
      <c r="F92" s="52">
        <f>RES_hhdet_in!F92-RES_hhdet_in_new!F92</f>
        <v>604</v>
      </c>
      <c r="G92" s="52">
        <f>RES_hhdet_in!G92-RES_hhdet_in_new!G92</f>
        <v>587</v>
      </c>
      <c r="H92" s="52">
        <f>RES_hhdet_in!H92-RES_hhdet_in_new!H92</f>
        <v>476</v>
      </c>
      <c r="I92" s="52">
        <f>RES_hhdet_in!I92-RES_hhdet_in_new!I92</f>
        <v>162</v>
      </c>
      <c r="J92" s="52">
        <f>RES_hhdet_in!J92-RES_hhdet_in_new!J92</f>
        <v>54</v>
      </c>
      <c r="K92" s="52">
        <f>RES_hhdet_in!K92-RES_hhdet_in_new!K92</f>
        <v>185</v>
      </c>
      <c r="L92" s="52">
        <f>RES_hhdet_in!L92-RES_hhdet_in_new!L92</f>
        <v>592</v>
      </c>
      <c r="M92" s="52">
        <f>RES_hhdet_in!M92-RES_hhdet_in_new!M92</f>
        <v>2</v>
      </c>
      <c r="N92" s="52">
        <f>RES_hhdet_in!N92-RES_hhdet_in_new!N92</f>
        <v>482</v>
      </c>
      <c r="O92" s="52">
        <f>RES_hhdet_in!O92-RES_hhdet_in_new!O92</f>
        <v>520</v>
      </c>
      <c r="P92" s="52">
        <f>RES_hhdet_in!P92-RES_hhdet_in_new!P92</f>
        <v>371</v>
      </c>
      <c r="Q92" s="52">
        <f>RES_hhdet_in!Q92-RES_hhdet_in_new!Q92</f>
        <v>83</v>
      </c>
      <c r="R92" s="52">
        <f>RES_hhdet_in!R92-RES_hhdet_in_new!R92</f>
        <v>158</v>
      </c>
      <c r="S92" s="52">
        <f>RES_hhdet_in!S92-RES_hhdet_in_new!S92</f>
        <v>246</v>
      </c>
      <c r="T92" s="52">
        <f>RES_hhdet_in!T92-RES_hhdet_in_new!T92</f>
        <v>240</v>
      </c>
      <c r="U92" s="52">
        <f>RES_hhdet_in!U92-RES_hhdet_in_new!U92</f>
        <v>217</v>
      </c>
      <c r="V92" s="52">
        <f>RES_hhdet_in!V92-RES_hhdet_in_new!V92</f>
        <v>385</v>
      </c>
      <c r="W92" s="52">
        <f>RES_hhdet_in!W92-RES_hhdet_in_new!W92</f>
        <v>380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7462</v>
      </c>
      <c r="D96" s="52">
        <f>RES_hhdet_in!D96-RES_hhdet_in_new!D96</f>
        <v>12402</v>
      </c>
      <c r="E96" s="52">
        <f>RES_hhdet_in!E96-RES_hhdet_in_new!E96</f>
        <v>12012</v>
      </c>
      <c r="F96" s="52">
        <f>RES_hhdet_in!F96-RES_hhdet_in_new!F96</f>
        <v>14343</v>
      </c>
      <c r="G96" s="52">
        <f>RES_hhdet_in!G96-RES_hhdet_in_new!G96</f>
        <v>17305</v>
      </c>
      <c r="H96" s="52">
        <f>RES_hhdet_in!H96-RES_hhdet_in_new!H96</f>
        <v>14368</v>
      </c>
      <c r="I96" s="52">
        <f>RES_hhdet_in!I96-RES_hhdet_in_new!I96</f>
        <v>10914</v>
      </c>
      <c r="J96" s="52">
        <f>RES_hhdet_in!J96-RES_hhdet_in_new!J96</f>
        <v>10187</v>
      </c>
      <c r="K96" s="52">
        <f>RES_hhdet_in!K96-RES_hhdet_in_new!K96</f>
        <v>11020</v>
      </c>
      <c r="L96" s="52">
        <f>RES_hhdet_in!L96-RES_hhdet_in_new!L96</f>
        <v>8472</v>
      </c>
      <c r="M96" s="52">
        <f>RES_hhdet_in!M96-RES_hhdet_in_new!M96</f>
        <v>990</v>
      </c>
      <c r="N96" s="52">
        <f>RES_hhdet_in!N96-RES_hhdet_in_new!N96</f>
        <v>13322</v>
      </c>
      <c r="O96" s="52">
        <f>RES_hhdet_in!O96-RES_hhdet_in_new!O96</f>
        <v>13815</v>
      </c>
      <c r="P96" s="52">
        <f>RES_hhdet_in!P96-RES_hhdet_in_new!P96</f>
        <v>17248</v>
      </c>
      <c r="Q96" s="52">
        <f>RES_hhdet_in!Q96-RES_hhdet_in_new!Q96</f>
        <v>10054</v>
      </c>
      <c r="R96" s="52">
        <f>RES_hhdet_in!R96-RES_hhdet_in_new!R96</f>
        <v>10453</v>
      </c>
      <c r="S96" s="52">
        <f>RES_hhdet_in!S96-RES_hhdet_in_new!S96</f>
        <v>6882</v>
      </c>
      <c r="T96" s="52">
        <f>RES_hhdet_in!T96-RES_hhdet_in_new!T96</f>
        <v>2168</v>
      </c>
      <c r="U96" s="52">
        <f>RES_hhdet_in!U96-RES_hhdet_in_new!U96</f>
        <v>5499</v>
      </c>
      <c r="V96" s="52">
        <f>RES_hhdet_in!V96-RES_hhdet_in_new!V96</f>
        <v>16504</v>
      </c>
      <c r="W96" s="52">
        <f>RES_hhdet_in!W96-RES_hhdet_in_new!W96</f>
        <v>20080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50490</v>
      </c>
      <c r="D101" s="52">
        <v>53344</v>
      </c>
      <c r="E101" s="52">
        <v>54676</v>
      </c>
      <c r="F101" s="52">
        <v>53058</v>
      </c>
      <c r="G101" s="52">
        <v>49972</v>
      </c>
      <c r="H101" s="52">
        <v>41206</v>
      </c>
      <c r="I101" s="52">
        <v>33105</v>
      </c>
      <c r="J101" s="52">
        <v>45837</v>
      </c>
      <c r="K101" s="52">
        <v>55061</v>
      </c>
      <c r="L101" s="52">
        <v>54422</v>
      </c>
      <c r="M101" s="52">
        <v>62022</v>
      </c>
      <c r="N101" s="52">
        <v>51503</v>
      </c>
      <c r="O101" s="52">
        <v>36182</v>
      </c>
      <c r="P101" s="52">
        <v>26123</v>
      </c>
      <c r="Q101" s="52">
        <v>28057</v>
      </c>
      <c r="R101" s="52">
        <v>49721</v>
      </c>
      <c r="S101" s="52">
        <v>73835</v>
      </c>
      <c r="T101" s="52">
        <v>57404</v>
      </c>
      <c r="U101" s="52">
        <v>45066</v>
      </c>
      <c r="V101" s="52">
        <v>31148</v>
      </c>
      <c r="W101" s="52">
        <v>30281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1419</v>
      </c>
      <c r="D102" s="52">
        <v>1405</v>
      </c>
      <c r="E102" s="52">
        <v>1921</v>
      </c>
      <c r="F102" s="52">
        <v>6848</v>
      </c>
      <c r="G102" s="52">
        <v>9783</v>
      </c>
      <c r="H102" s="52">
        <v>10878</v>
      </c>
      <c r="I102" s="52">
        <v>3865</v>
      </c>
      <c r="J102" s="52">
        <v>116</v>
      </c>
      <c r="K102" s="52">
        <v>440</v>
      </c>
      <c r="L102" s="52">
        <v>1893</v>
      </c>
      <c r="M102" s="52">
        <v>1237</v>
      </c>
      <c r="N102" s="52">
        <v>5681</v>
      </c>
      <c r="O102" s="52">
        <v>12035</v>
      </c>
      <c r="P102" s="52">
        <v>5010</v>
      </c>
      <c r="Q102" s="52">
        <v>3568</v>
      </c>
      <c r="R102" s="52">
        <v>199</v>
      </c>
      <c r="S102" s="52">
        <v>5182</v>
      </c>
      <c r="T102" s="52">
        <v>3175</v>
      </c>
      <c r="U102" s="52">
        <v>3753</v>
      </c>
      <c r="V102" s="52">
        <v>296</v>
      </c>
      <c r="W102" s="52">
        <v>555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814</v>
      </c>
      <c r="D103" s="36">
        <v>1045</v>
      </c>
      <c r="E103" s="36">
        <v>1073</v>
      </c>
      <c r="F103" s="36">
        <v>2815</v>
      </c>
      <c r="G103" s="36">
        <v>4918</v>
      </c>
      <c r="H103" s="36">
        <v>8301</v>
      </c>
      <c r="I103" s="36">
        <v>7679</v>
      </c>
      <c r="J103" s="36">
        <v>316</v>
      </c>
      <c r="K103" s="36">
        <v>384</v>
      </c>
      <c r="L103" s="36">
        <v>208</v>
      </c>
      <c r="M103" s="36">
        <v>880</v>
      </c>
      <c r="N103" s="36">
        <v>3405</v>
      </c>
      <c r="O103" s="36">
        <v>9266</v>
      </c>
      <c r="P103" s="36">
        <v>5590</v>
      </c>
      <c r="Q103" s="36">
        <v>6747</v>
      </c>
      <c r="R103" s="36">
        <v>277</v>
      </c>
      <c r="S103" s="36">
        <v>7540</v>
      </c>
      <c r="T103" s="36">
        <v>1583</v>
      </c>
      <c r="U103" s="36">
        <v>5400</v>
      </c>
      <c r="V103" s="36">
        <v>171</v>
      </c>
      <c r="W103" s="36">
        <v>688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20273</v>
      </c>
      <c r="D126" s="52">
        <v>14716</v>
      </c>
      <c r="E126" s="52">
        <v>15353</v>
      </c>
      <c r="F126" s="52">
        <v>11959</v>
      </c>
      <c r="G126" s="52">
        <v>15069</v>
      </c>
      <c r="H126" s="52">
        <v>13413</v>
      </c>
      <c r="I126" s="52">
        <v>15207</v>
      </c>
      <c r="J126" s="52">
        <v>22402</v>
      </c>
      <c r="K126" s="52">
        <v>26641</v>
      </c>
      <c r="L126" s="52">
        <v>17914</v>
      </c>
      <c r="M126" s="52">
        <v>31896</v>
      </c>
      <c r="N126" s="52">
        <v>27043</v>
      </c>
      <c r="O126" s="52">
        <v>26834</v>
      </c>
      <c r="P126" s="52">
        <v>7599</v>
      </c>
      <c r="Q126" s="52">
        <v>2970</v>
      </c>
      <c r="R126" s="52">
        <v>10556</v>
      </c>
      <c r="S126" s="52">
        <v>22352</v>
      </c>
      <c r="T126" s="52">
        <v>19753</v>
      </c>
      <c r="U126" s="52">
        <v>25458</v>
      </c>
      <c r="V126" s="52">
        <v>13040</v>
      </c>
      <c r="W126" s="52">
        <v>27996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</v>
      </c>
      <c r="D129" s="52">
        <v>8</v>
      </c>
      <c r="E129" s="52">
        <v>22</v>
      </c>
      <c r="F129" s="52">
        <v>35</v>
      </c>
      <c r="G129" s="52">
        <v>35</v>
      </c>
      <c r="H129" s="52">
        <v>186</v>
      </c>
      <c r="I129" s="52">
        <v>165</v>
      </c>
      <c r="J129" s="52">
        <v>166</v>
      </c>
      <c r="K129" s="52">
        <v>97</v>
      </c>
      <c r="L129" s="52">
        <v>142</v>
      </c>
      <c r="M129" s="52">
        <v>201</v>
      </c>
      <c r="N129" s="52">
        <v>261</v>
      </c>
      <c r="O129" s="52">
        <v>368</v>
      </c>
      <c r="P129" s="52">
        <v>373</v>
      </c>
      <c r="Q129" s="52">
        <v>406</v>
      </c>
      <c r="R129" s="52">
        <v>333</v>
      </c>
      <c r="S129" s="52">
        <v>332</v>
      </c>
      <c r="T129" s="52">
        <v>513</v>
      </c>
      <c r="U129" s="52">
        <v>575</v>
      </c>
      <c r="V129" s="52">
        <v>745</v>
      </c>
      <c r="W129" s="52">
        <v>777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19153</v>
      </c>
      <c r="D131" s="52">
        <f>RES_hhdet_in!D131-RES_hhdet_in_new!D131</f>
        <v>15923</v>
      </c>
      <c r="E131" s="52">
        <f>RES_hhdet_in!E131-RES_hhdet_in_new!E131</f>
        <v>15373</v>
      </c>
      <c r="F131" s="52">
        <f>RES_hhdet_in!F131-RES_hhdet_in_new!F131</f>
        <v>14116</v>
      </c>
      <c r="G131" s="52">
        <f>RES_hhdet_in!G131-RES_hhdet_in_new!G131</f>
        <v>17260</v>
      </c>
      <c r="H131" s="52">
        <f>RES_hhdet_in!H131-RES_hhdet_in_new!H131</f>
        <v>7918</v>
      </c>
      <c r="I131" s="52">
        <f>RES_hhdet_in!I131-RES_hhdet_in_new!I131</f>
        <v>13058</v>
      </c>
      <c r="J131" s="52">
        <f>RES_hhdet_in!J131-RES_hhdet_in_new!J131</f>
        <v>20360</v>
      </c>
      <c r="K131" s="52">
        <f>RES_hhdet_in!K131-RES_hhdet_in_new!K131</f>
        <v>25643</v>
      </c>
      <c r="L131" s="52">
        <f>RES_hhdet_in!L131-RES_hhdet_in_new!L131</f>
        <v>23224</v>
      </c>
      <c r="M131" s="52">
        <f>RES_hhdet_in!M131-RES_hhdet_in_new!M131</f>
        <v>31227</v>
      </c>
      <c r="N131" s="52">
        <f>RES_hhdet_in!N131-RES_hhdet_in_new!N131</f>
        <v>32058</v>
      </c>
      <c r="O131" s="52">
        <f>RES_hhdet_in!O131-RES_hhdet_in_new!O131</f>
        <v>29158</v>
      </c>
      <c r="P131" s="52">
        <f>RES_hhdet_in!P131-RES_hhdet_in_new!P131</f>
        <v>11383</v>
      </c>
      <c r="Q131" s="52">
        <f>RES_hhdet_in!Q131-RES_hhdet_in_new!Q131</f>
        <v>8995</v>
      </c>
      <c r="R131" s="52">
        <f>RES_hhdet_in!R131-RES_hhdet_in_new!R131</f>
        <v>12782</v>
      </c>
      <c r="S131" s="52">
        <f>RES_hhdet_in!S131-RES_hhdet_in_new!S131</f>
        <v>20654</v>
      </c>
      <c r="T131" s="52">
        <f>RES_hhdet_in!T131-RES_hhdet_in_new!T131</f>
        <v>15255</v>
      </c>
      <c r="U131" s="52">
        <f>RES_hhdet_in!U131-RES_hhdet_in_new!U131</f>
        <v>21041</v>
      </c>
      <c r="V131" s="52">
        <f>RES_hhdet_in!V131-RES_hhdet_in_new!V131</f>
        <v>9986</v>
      </c>
      <c r="W131" s="52">
        <f>RES_hhdet_in!W131-RES_hhdet_in_new!W131</f>
        <v>32462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2810</v>
      </c>
      <c r="D135" s="52">
        <f>RES_hhdet_in!D135-RES_hhdet_in_new!D135</f>
        <v>488</v>
      </c>
      <c r="E135" s="52">
        <f>RES_hhdet_in!E135-RES_hhdet_in_new!E135</f>
        <v>1722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7306</v>
      </c>
      <c r="I135" s="52">
        <f>RES_hhdet_in!I135-RES_hhdet_in_new!I135</f>
        <v>3034</v>
      </c>
      <c r="J135" s="52">
        <f>RES_hhdet_in!J135-RES_hhdet_in_new!J135</f>
        <v>3443</v>
      </c>
      <c r="K135" s="52">
        <f>RES_hhdet_in!K135-RES_hhdet_in_new!K135</f>
        <v>3161</v>
      </c>
      <c r="L135" s="52">
        <f>RES_hhdet_in!L135-RES_hhdet_in_new!L135</f>
        <v>0</v>
      </c>
      <c r="M135" s="52">
        <f>RES_hhdet_in!M135-RES_hhdet_in_new!M135</f>
        <v>1164</v>
      </c>
      <c r="N135" s="52">
        <f>RES_hhdet_in!N135-RES_hhdet_in_new!N135</f>
        <v>0</v>
      </c>
      <c r="O135" s="52">
        <f>RES_hhdet_in!O135-RES_hhdet_in_new!O135</f>
        <v>1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1703</v>
      </c>
      <c r="T135" s="52">
        <f>RES_hhdet_in!T135-RES_hhdet_in_new!T135</f>
        <v>4504</v>
      </c>
      <c r="U135" s="52">
        <f>RES_hhdet_in!U135-RES_hhdet_in_new!U135</f>
        <v>4682</v>
      </c>
      <c r="V135" s="52">
        <f>RES_hhdet_in!V135-RES_hhdet_in_new!V135</f>
        <v>3240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34312</v>
      </c>
      <c r="D140" s="52">
        <v>27845</v>
      </c>
      <c r="E140" s="52">
        <v>32065</v>
      </c>
      <c r="F140" s="52">
        <v>34518</v>
      </c>
      <c r="G140" s="52">
        <v>37175</v>
      </c>
      <c r="H140" s="52">
        <v>34497</v>
      </c>
      <c r="I140" s="52">
        <v>10727</v>
      </c>
      <c r="J140" s="52">
        <v>9865</v>
      </c>
      <c r="K140" s="52">
        <v>25717</v>
      </c>
      <c r="L140" s="52">
        <v>33449</v>
      </c>
      <c r="M140" s="52">
        <v>30145</v>
      </c>
      <c r="N140" s="52">
        <v>29274</v>
      </c>
      <c r="O140" s="52">
        <v>28016</v>
      </c>
      <c r="P140" s="52">
        <v>15752</v>
      </c>
      <c r="Q140" s="52">
        <v>10345</v>
      </c>
      <c r="R140" s="52">
        <v>19291</v>
      </c>
      <c r="S140" s="52">
        <v>22880</v>
      </c>
      <c r="T140" s="52">
        <v>33131</v>
      </c>
      <c r="U140" s="52">
        <v>23409</v>
      </c>
      <c r="V140" s="52">
        <v>25169</v>
      </c>
      <c r="W140" s="52">
        <v>23373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19688</v>
      </c>
      <c r="D141" s="36">
        <v>20712</v>
      </c>
      <c r="E141" s="36">
        <v>17923</v>
      </c>
      <c r="F141" s="36">
        <v>14185</v>
      </c>
      <c r="G141" s="36">
        <v>18685</v>
      </c>
      <c r="H141" s="36">
        <v>26330</v>
      </c>
      <c r="I141" s="36">
        <v>21312</v>
      </c>
      <c r="J141" s="36">
        <v>26968</v>
      </c>
      <c r="K141" s="36">
        <v>22473</v>
      </c>
      <c r="L141" s="36">
        <v>3689</v>
      </c>
      <c r="M141" s="36">
        <v>21398</v>
      </c>
      <c r="N141" s="36">
        <v>17552</v>
      </c>
      <c r="O141" s="36">
        <v>21567</v>
      </c>
      <c r="P141" s="36">
        <v>17593</v>
      </c>
      <c r="Q141" s="36">
        <v>19568</v>
      </c>
      <c r="R141" s="36">
        <v>26050</v>
      </c>
      <c r="S141" s="36">
        <v>33266</v>
      </c>
      <c r="T141" s="36">
        <v>16487</v>
      </c>
      <c r="U141" s="36">
        <v>33683</v>
      </c>
      <c r="V141" s="36">
        <v>14656</v>
      </c>
      <c r="W141" s="36">
        <v>28409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37</v>
      </c>
      <c r="S145" s="52">
        <v>39</v>
      </c>
      <c r="T145" s="52">
        <v>64</v>
      </c>
      <c r="U145" s="52">
        <v>78</v>
      </c>
      <c r="V145" s="52">
        <v>80</v>
      </c>
      <c r="W145" s="52">
        <v>48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1</v>
      </c>
      <c r="T147" s="52">
        <v>3</v>
      </c>
      <c r="U147" s="52">
        <v>4</v>
      </c>
      <c r="V147" s="52">
        <v>6</v>
      </c>
      <c r="W147" s="52">
        <v>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1</v>
      </c>
      <c r="T149" s="52">
        <f>RES_hhdet_in!T149-RES_hhdet_in_new!T149</f>
        <v>6</v>
      </c>
      <c r="U149" s="52">
        <f>RES_hhdet_in!U149-RES_hhdet_in_new!U149</f>
        <v>2</v>
      </c>
      <c r="V149" s="52">
        <f>RES_hhdet_in!V149-RES_hhdet_in_new!V149</f>
        <v>0</v>
      </c>
      <c r="W149" s="52">
        <f>RES_hhdet_in!W149-RES_hhdet_in_new!W149</f>
        <v>1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37</v>
      </c>
      <c r="S153" s="52">
        <f>RES_hhdet_in!S153-RES_hhdet_in_new!S153</f>
        <v>38</v>
      </c>
      <c r="T153" s="52">
        <f>RES_hhdet_in!T153-RES_hhdet_in_new!T153</f>
        <v>58</v>
      </c>
      <c r="U153" s="52">
        <f>RES_hhdet_in!U153-RES_hhdet_in_new!U153</f>
        <v>78</v>
      </c>
      <c r="V153" s="52">
        <f>RES_hhdet_in!V153-RES_hhdet_in_new!V153</f>
        <v>87</v>
      </c>
      <c r="W153" s="52">
        <f>RES_hhdet_in!W153-RES_hhdet_in_new!W153</f>
        <v>63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14</v>
      </c>
      <c r="S158" s="52">
        <v>14</v>
      </c>
      <c r="T158" s="52">
        <v>41</v>
      </c>
      <c r="U158" s="52">
        <v>31</v>
      </c>
      <c r="V158" s="52">
        <v>56</v>
      </c>
      <c r="W158" s="52">
        <v>21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23</v>
      </c>
      <c r="S159" s="36">
        <v>25</v>
      </c>
      <c r="T159" s="36">
        <v>23</v>
      </c>
      <c r="U159" s="36">
        <v>49</v>
      </c>
      <c r="V159" s="36">
        <v>31</v>
      </c>
      <c r="W159" s="36">
        <v>36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</v>
      </c>
      <c r="D163" s="52">
        <v>9</v>
      </c>
      <c r="E163" s="52">
        <v>12</v>
      </c>
      <c r="F163" s="52">
        <v>20</v>
      </c>
      <c r="G163" s="52">
        <v>34</v>
      </c>
      <c r="H163" s="52">
        <v>52</v>
      </c>
      <c r="I163" s="52">
        <v>68</v>
      </c>
      <c r="J163" s="52">
        <v>39</v>
      </c>
      <c r="K163" s="52">
        <v>27</v>
      </c>
      <c r="L163" s="52">
        <v>149</v>
      </c>
      <c r="M163" s="52">
        <v>306</v>
      </c>
      <c r="N163" s="52">
        <v>792</v>
      </c>
      <c r="O163" s="52">
        <v>517</v>
      </c>
      <c r="P163" s="52">
        <v>32</v>
      </c>
      <c r="Q163" s="52">
        <v>21</v>
      </c>
      <c r="R163" s="52">
        <v>0</v>
      </c>
      <c r="S163" s="52">
        <v>127</v>
      </c>
      <c r="T163" s="52">
        <v>124</v>
      </c>
      <c r="U163" s="52">
        <v>182</v>
      </c>
      <c r="V163" s="52">
        <v>186</v>
      </c>
      <c r="W163" s="52">
        <v>218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1</v>
      </c>
      <c r="L165" s="52">
        <v>0</v>
      </c>
      <c r="M165" s="52">
        <v>2</v>
      </c>
      <c r="N165" s="52">
        <v>5</v>
      </c>
      <c r="O165" s="52">
        <v>13</v>
      </c>
      <c r="P165" s="52">
        <v>17</v>
      </c>
      <c r="Q165" s="52">
        <v>10</v>
      </c>
      <c r="R165" s="52">
        <v>3</v>
      </c>
      <c r="S165" s="52">
        <v>1</v>
      </c>
      <c r="T165" s="52">
        <v>5</v>
      </c>
      <c r="U165" s="52">
        <v>10</v>
      </c>
      <c r="V165" s="52">
        <v>12</v>
      </c>
      <c r="W165" s="52">
        <v>16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1</v>
      </c>
      <c r="G167" s="52">
        <f>RES_hhdet_in!G167-RES_hhdet_in_new!G167</f>
        <v>1</v>
      </c>
      <c r="H167" s="52">
        <f>RES_hhdet_in!H167-RES_hhdet_in_new!H167</f>
        <v>2</v>
      </c>
      <c r="I167" s="52">
        <f>RES_hhdet_in!I167-RES_hhdet_in_new!I167</f>
        <v>1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9</v>
      </c>
      <c r="M167" s="52">
        <f>RES_hhdet_in!M167-RES_hhdet_in_new!M167</f>
        <v>1</v>
      </c>
      <c r="N167" s="52">
        <f>RES_hhdet_in!N167-RES_hhdet_in_new!N167</f>
        <v>28</v>
      </c>
      <c r="O167" s="52">
        <f>RES_hhdet_in!O167-RES_hhdet_in_new!O167</f>
        <v>18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13</v>
      </c>
      <c r="T167" s="52">
        <f>RES_hhdet_in!T167-RES_hhdet_in_new!T167</f>
        <v>52</v>
      </c>
      <c r="U167" s="52">
        <f>RES_hhdet_in!U167-RES_hhdet_in_new!U167</f>
        <v>21</v>
      </c>
      <c r="V167" s="52">
        <f>RES_hhdet_in!V167-RES_hhdet_in_new!V167</f>
        <v>12</v>
      </c>
      <c r="W167" s="52">
        <f>RES_hhdet_in!W167-RES_hhdet_in_new!W167</f>
        <v>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7</v>
      </c>
      <c r="D171" s="52">
        <f>RES_hhdet_in!D171-RES_hhdet_in_new!D171</f>
        <v>12</v>
      </c>
      <c r="E171" s="52">
        <f>RES_hhdet_in!E171-RES_hhdet_in_new!E171</f>
        <v>15</v>
      </c>
      <c r="F171" s="52">
        <f>RES_hhdet_in!F171-RES_hhdet_in_new!F171</f>
        <v>20</v>
      </c>
      <c r="G171" s="52">
        <f>RES_hhdet_in!G171-RES_hhdet_in_new!G171</f>
        <v>36</v>
      </c>
      <c r="H171" s="52">
        <f>RES_hhdet_in!H171-RES_hhdet_in_new!H171</f>
        <v>58</v>
      </c>
      <c r="I171" s="52">
        <f>RES_hhdet_in!I171-RES_hhdet_in_new!I171</f>
        <v>73</v>
      </c>
      <c r="J171" s="52">
        <f>RES_hhdet_in!J171-RES_hhdet_in_new!J171</f>
        <v>50</v>
      </c>
      <c r="K171" s="52">
        <f>RES_hhdet_in!K171-RES_hhdet_in_new!K171</f>
        <v>42</v>
      </c>
      <c r="L171" s="52">
        <f>RES_hhdet_in!L171-RES_hhdet_in_new!L171</f>
        <v>170</v>
      </c>
      <c r="M171" s="52">
        <f>RES_hhdet_in!M171-RES_hhdet_in_new!M171</f>
        <v>336</v>
      </c>
      <c r="N171" s="52">
        <f>RES_hhdet_in!N171-RES_hhdet_in_new!N171</f>
        <v>816</v>
      </c>
      <c r="O171" s="52">
        <f>RES_hhdet_in!O171-RES_hhdet_in_new!O171</f>
        <v>565</v>
      </c>
      <c r="P171" s="52">
        <f>RES_hhdet_in!P171-RES_hhdet_in_new!P171</f>
        <v>132</v>
      </c>
      <c r="Q171" s="52">
        <f>RES_hhdet_in!Q171-RES_hhdet_in_new!Q171</f>
        <v>138</v>
      </c>
      <c r="R171" s="52">
        <f>RES_hhdet_in!R171-RES_hhdet_in_new!R171</f>
        <v>139</v>
      </c>
      <c r="S171" s="52">
        <f>RES_hhdet_in!S171-RES_hhdet_in_new!S171</f>
        <v>434</v>
      </c>
      <c r="T171" s="52">
        <f>RES_hhdet_in!T171-RES_hhdet_in_new!T171</f>
        <v>499</v>
      </c>
      <c r="U171" s="52">
        <f>RES_hhdet_in!U171-RES_hhdet_in_new!U171</f>
        <v>654</v>
      </c>
      <c r="V171" s="52">
        <f>RES_hhdet_in!V171-RES_hhdet_in_new!V171</f>
        <v>682</v>
      </c>
      <c r="W171" s="52">
        <f>RES_hhdet_in!W171-RES_hhdet_in_new!W171</f>
        <v>467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</v>
      </c>
      <c r="D176" s="52">
        <v>7</v>
      </c>
      <c r="E176" s="52">
        <v>9</v>
      </c>
      <c r="F176" s="52">
        <v>15</v>
      </c>
      <c r="G176" s="52">
        <v>25</v>
      </c>
      <c r="H176" s="52">
        <v>33</v>
      </c>
      <c r="I176" s="52">
        <v>23</v>
      </c>
      <c r="J176" s="52">
        <v>15</v>
      </c>
      <c r="K176" s="52">
        <v>26</v>
      </c>
      <c r="L176" s="52">
        <v>167</v>
      </c>
      <c r="M176" s="52">
        <v>201</v>
      </c>
      <c r="N176" s="52">
        <v>526</v>
      </c>
      <c r="O176" s="52">
        <v>332</v>
      </c>
      <c r="P176" s="52">
        <v>58</v>
      </c>
      <c r="Q176" s="52">
        <v>42</v>
      </c>
      <c r="R176" s="52">
        <v>55</v>
      </c>
      <c r="S176" s="52">
        <v>176</v>
      </c>
      <c r="T176" s="52">
        <v>374</v>
      </c>
      <c r="U176" s="52">
        <v>276</v>
      </c>
      <c r="V176" s="52">
        <v>441</v>
      </c>
      <c r="W176" s="52">
        <v>209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</v>
      </c>
      <c r="D177" s="36">
        <v>6</v>
      </c>
      <c r="E177" s="36">
        <v>5</v>
      </c>
      <c r="F177" s="36">
        <v>7</v>
      </c>
      <c r="G177" s="36">
        <v>12</v>
      </c>
      <c r="H177" s="36">
        <v>25</v>
      </c>
      <c r="I177" s="36">
        <v>48</v>
      </c>
      <c r="J177" s="36">
        <v>39</v>
      </c>
      <c r="K177" s="36">
        <v>15</v>
      </c>
      <c r="L177" s="36">
        <v>14</v>
      </c>
      <c r="M177" s="36">
        <v>138</v>
      </c>
      <c r="N177" s="36">
        <v>314</v>
      </c>
      <c r="O177" s="36">
        <v>258</v>
      </c>
      <c r="P177" s="36">
        <v>67</v>
      </c>
      <c r="Q177" s="36">
        <v>93</v>
      </c>
      <c r="R177" s="36">
        <v>80</v>
      </c>
      <c r="S177" s="36">
        <v>269</v>
      </c>
      <c r="T177" s="36">
        <v>180</v>
      </c>
      <c r="U177" s="36">
        <v>407</v>
      </c>
      <c r="V177" s="36">
        <v>245</v>
      </c>
      <c r="W177" s="36">
        <v>269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87</v>
      </c>
      <c r="I5" s="52">
        <v>117</v>
      </c>
      <c r="J5" s="52">
        <v>185</v>
      </c>
      <c r="K5" s="52">
        <v>154</v>
      </c>
      <c r="L5" s="52">
        <v>150</v>
      </c>
      <c r="M5" s="52">
        <v>157</v>
      </c>
      <c r="N5" s="52">
        <v>96</v>
      </c>
      <c r="O5" s="52">
        <v>0</v>
      </c>
      <c r="P5" s="52">
        <v>0</v>
      </c>
      <c r="Q5" s="52">
        <v>34</v>
      </c>
      <c r="R5" s="52">
        <v>0</v>
      </c>
      <c r="S5" s="52">
        <v>0</v>
      </c>
      <c r="T5" s="52">
        <v>0</v>
      </c>
      <c r="U5" s="52">
        <v>1</v>
      </c>
      <c r="V5" s="52">
        <v>13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1</v>
      </c>
      <c r="Q8" s="52">
        <v>2</v>
      </c>
      <c r="R8" s="52">
        <v>3</v>
      </c>
      <c r="S8" s="52">
        <v>4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</v>
      </c>
      <c r="I10" s="52">
        <v>4</v>
      </c>
      <c r="J10" s="52">
        <v>7</v>
      </c>
      <c r="K10" s="52">
        <v>12</v>
      </c>
      <c r="L10" s="52">
        <v>10</v>
      </c>
      <c r="M10" s="52">
        <v>13</v>
      </c>
      <c r="N10" s="52">
        <v>15</v>
      </c>
      <c r="O10" s="52">
        <v>16</v>
      </c>
      <c r="P10" s="52">
        <v>12</v>
      </c>
      <c r="Q10" s="52">
        <v>16</v>
      </c>
      <c r="R10" s="52">
        <v>15</v>
      </c>
      <c r="S10" s="52">
        <v>26</v>
      </c>
      <c r="T10" s="52">
        <v>46</v>
      </c>
      <c r="U10" s="52">
        <v>65</v>
      </c>
      <c r="V10" s="52">
        <v>182</v>
      </c>
      <c r="W10" s="52">
        <v>249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2</v>
      </c>
      <c r="S11" s="52">
        <v>2</v>
      </c>
      <c r="T11" s="52">
        <v>0</v>
      </c>
      <c r="U11" s="52">
        <v>3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11</v>
      </c>
      <c r="R15" s="52">
        <v>161</v>
      </c>
      <c r="S15" s="52">
        <v>66</v>
      </c>
      <c r="T15" s="52">
        <v>0</v>
      </c>
      <c r="U15" s="52">
        <v>59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1</v>
      </c>
      <c r="R20" s="52">
        <v>3</v>
      </c>
      <c r="S20" s="52">
        <v>3</v>
      </c>
      <c r="T20" s="52">
        <v>0</v>
      </c>
      <c r="U20" s="52">
        <v>1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88</v>
      </c>
      <c r="Q21" s="52">
        <v>86</v>
      </c>
      <c r="R21" s="52">
        <v>90</v>
      </c>
      <c r="S21" s="52">
        <v>53</v>
      </c>
      <c r="T21" s="52">
        <v>36</v>
      </c>
      <c r="U21" s="52">
        <v>30</v>
      </c>
      <c r="V21" s="52">
        <v>50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98</v>
      </c>
      <c r="Q22" s="36">
        <v>160</v>
      </c>
      <c r="R22" s="36">
        <v>117</v>
      </c>
      <c r="S22" s="36">
        <v>82</v>
      </c>
      <c r="T22" s="36">
        <v>23</v>
      </c>
      <c r="U22" s="36">
        <v>42</v>
      </c>
      <c r="V22" s="36">
        <v>30</v>
      </c>
      <c r="W22" s="36">
        <v>1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19</v>
      </c>
      <c r="I26" s="52">
        <v>30</v>
      </c>
      <c r="J26" s="52">
        <v>17</v>
      </c>
      <c r="K26" s="52">
        <v>0</v>
      </c>
      <c r="L26" s="52">
        <v>49</v>
      </c>
      <c r="M26" s="52">
        <v>127</v>
      </c>
      <c r="N26" s="52">
        <v>190</v>
      </c>
      <c r="O26" s="52">
        <v>186</v>
      </c>
      <c r="P26" s="52">
        <v>71</v>
      </c>
      <c r="Q26" s="52">
        <v>98</v>
      </c>
      <c r="R26" s="52">
        <v>66</v>
      </c>
      <c r="S26" s="52">
        <v>31</v>
      </c>
      <c r="T26" s="52">
        <v>29</v>
      </c>
      <c r="U26" s="52">
        <v>78</v>
      </c>
      <c r="V26" s="52">
        <v>139</v>
      </c>
      <c r="W26" s="52">
        <v>132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3</v>
      </c>
      <c r="R29" s="52">
        <v>4</v>
      </c>
      <c r="S29" s="52">
        <v>3</v>
      </c>
      <c r="T29" s="52">
        <v>1</v>
      </c>
      <c r="U29" s="52">
        <v>1</v>
      </c>
      <c r="V29" s="52">
        <v>4</v>
      </c>
      <c r="W29" s="52">
        <v>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2</v>
      </c>
      <c r="T31" s="52">
        <v>16</v>
      </c>
      <c r="U31" s="52">
        <v>5</v>
      </c>
      <c r="V31" s="52">
        <v>3</v>
      </c>
      <c r="W31" s="52">
        <v>3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44</v>
      </c>
      <c r="Q35" s="52">
        <v>88</v>
      </c>
      <c r="R35" s="52">
        <v>105</v>
      </c>
      <c r="S35" s="52">
        <v>103</v>
      </c>
      <c r="T35" s="52">
        <v>130</v>
      </c>
      <c r="U35" s="52">
        <v>229</v>
      </c>
      <c r="V35" s="52">
        <v>289</v>
      </c>
      <c r="W35" s="52">
        <v>245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19</v>
      </c>
      <c r="Q40" s="52">
        <v>36</v>
      </c>
      <c r="R40" s="52">
        <v>47</v>
      </c>
      <c r="S40" s="52">
        <v>39</v>
      </c>
      <c r="T40" s="52">
        <v>93</v>
      </c>
      <c r="U40" s="52">
        <v>90</v>
      </c>
      <c r="V40" s="52">
        <v>187</v>
      </c>
      <c r="W40" s="52">
        <v>104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25</v>
      </c>
      <c r="Q41" s="36">
        <v>58</v>
      </c>
      <c r="R41" s="36">
        <v>63</v>
      </c>
      <c r="S41" s="36">
        <v>67</v>
      </c>
      <c r="T41" s="36">
        <v>50</v>
      </c>
      <c r="U41" s="36">
        <v>139</v>
      </c>
      <c r="V41" s="36">
        <v>102</v>
      </c>
      <c r="W41" s="36">
        <v>143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148</v>
      </c>
      <c r="I45" s="52">
        <v>525</v>
      </c>
      <c r="J45" s="52">
        <v>1303</v>
      </c>
      <c r="K45" s="52">
        <v>2976</v>
      </c>
      <c r="L45" s="52">
        <v>2724</v>
      </c>
      <c r="M45" s="52">
        <v>1854</v>
      </c>
      <c r="N45" s="52">
        <v>741</v>
      </c>
      <c r="O45" s="52">
        <v>1023</v>
      </c>
      <c r="P45" s="52">
        <v>1060</v>
      </c>
      <c r="Q45" s="52">
        <v>1725</v>
      </c>
      <c r="R45" s="52">
        <v>1486</v>
      </c>
      <c r="S45" s="52">
        <v>2102</v>
      </c>
      <c r="T45" s="52">
        <v>2454</v>
      </c>
      <c r="U45" s="52">
        <v>2314</v>
      </c>
      <c r="V45" s="52">
        <v>1889</v>
      </c>
      <c r="W45" s="52">
        <v>1778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8</v>
      </c>
      <c r="Q48" s="52">
        <v>24</v>
      </c>
      <c r="R48" s="52">
        <v>45</v>
      </c>
      <c r="S48" s="52">
        <v>60</v>
      </c>
      <c r="T48" s="52">
        <v>49</v>
      </c>
      <c r="U48" s="52">
        <v>55</v>
      </c>
      <c r="V48" s="52">
        <v>90</v>
      </c>
      <c r="W48" s="52">
        <v>73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127</v>
      </c>
      <c r="I50" s="52">
        <v>497</v>
      </c>
      <c r="J50" s="52">
        <v>925</v>
      </c>
      <c r="K50" s="52">
        <v>3135</v>
      </c>
      <c r="L50" s="52">
        <v>2631</v>
      </c>
      <c r="M50" s="52">
        <v>1831</v>
      </c>
      <c r="N50" s="52">
        <v>745</v>
      </c>
      <c r="O50" s="52">
        <v>1024</v>
      </c>
      <c r="P50" s="52">
        <v>1017</v>
      </c>
      <c r="Q50" s="52">
        <v>1635</v>
      </c>
      <c r="R50" s="52">
        <v>1438</v>
      </c>
      <c r="S50" s="52">
        <v>2084</v>
      </c>
      <c r="T50" s="52">
        <v>2368</v>
      </c>
      <c r="U50" s="52">
        <v>1721</v>
      </c>
      <c r="V50" s="52">
        <v>1741</v>
      </c>
      <c r="W50" s="52">
        <v>2120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63</v>
      </c>
      <c r="S54" s="52">
        <v>47</v>
      </c>
      <c r="T54" s="52">
        <v>132</v>
      </c>
      <c r="U54" s="52">
        <v>626</v>
      </c>
      <c r="V54" s="52">
        <v>193</v>
      </c>
      <c r="W54" s="52">
        <v>2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478</v>
      </c>
      <c r="Q59" s="52">
        <v>842</v>
      </c>
      <c r="R59" s="52">
        <v>1505</v>
      </c>
      <c r="S59" s="52">
        <v>1861</v>
      </c>
      <c r="T59" s="52">
        <v>2922</v>
      </c>
      <c r="U59" s="52">
        <v>1540</v>
      </c>
      <c r="V59" s="52">
        <v>1969</v>
      </c>
      <c r="W59" s="52">
        <v>1477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532</v>
      </c>
      <c r="Q60" s="36">
        <v>1600</v>
      </c>
      <c r="R60" s="36">
        <v>2042</v>
      </c>
      <c r="S60" s="36">
        <v>2715</v>
      </c>
      <c r="T60" s="36">
        <v>1459</v>
      </c>
      <c r="U60" s="36">
        <v>2215</v>
      </c>
      <c r="V60" s="36">
        <v>1131</v>
      </c>
      <c r="W60" s="36">
        <v>1814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1170</v>
      </c>
      <c r="I64" s="52">
        <v>1908</v>
      </c>
      <c r="J64" s="52">
        <v>2863</v>
      </c>
      <c r="K64" s="52">
        <v>3315</v>
      </c>
      <c r="L64" s="52">
        <v>3799</v>
      </c>
      <c r="M64" s="52">
        <v>3665</v>
      </c>
      <c r="N64" s="52">
        <v>4705</v>
      </c>
      <c r="O64" s="52">
        <v>4840</v>
      </c>
      <c r="P64" s="52">
        <v>5436</v>
      </c>
      <c r="Q64" s="52">
        <v>8359</v>
      </c>
      <c r="R64" s="52">
        <v>8298</v>
      </c>
      <c r="S64" s="52">
        <v>9293</v>
      </c>
      <c r="T64" s="52">
        <v>9415</v>
      </c>
      <c r="U64" s="52">
        <v>7359</v>
      </c>
      <c r="V64" s="52">
        <v>7476</v>
      </c>
      <c r="W64" s="52">
        <v>5864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44</v>
      </c>
      <c r="Q67" s="52">
        <v>121</v>
      </c>
      <c r="R67" s="52">
        <v>232</v>
      </c>
      <c r="S67" s="52">
        <v>292</v>
      </c>
      <c r="T67" s="52">
        <v>220</v>
      </c>
      <c r="U67" s="52">
        <v>210</v>
      </c>
      <c r="V67" s="52">
        <v>334</v>
      </c>
      <c r="W67" s="52">
        <v>255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947</v>
      </c>
      <c r="I69" s="52">
        <v>1718</v>
      </c>
      <c r="J69" s="52">
        <v>2206</v>
      </c>
      <c r="K69" s="52">
        <v>2563</v>
      </c>
      <c r="L69" s="52">
        <v>3823</v>
      </c>
      <c r="M69" s="52">
        <v>3768</v>
      </c>
      <c r="N69" s="52">
        <v>4474</v>
      </c>
      <c r="O69" s="52">
        <v>5398</v>
      </c>
      <c r="P69" s="52">
        <v>5356</v>
      </c>
      <c r="Q69" s="52">
        <v>8072</v>
      </c>
      <c r="R69" s="52">
        <v>8148</v>
      </c>
      <c r="S69" s="52">
        <v>9263</v>
      </c>
      <c r="T69" s="52">
        <v>9332</v>
      </c>
      <c r="U69" s="52">
        <v>7225</v>
      </c>
      <c r="V69" s="52">
        <v>7116</v>
      </c>
      <c r="W69" s="52">
        <v>5689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62</v>
      </c>
      <c r="Q73" s="52">
        <v>298</v>
      </c>
      <c r="R73" s="52">
        <v>530</v>
      </c>
      <c r="S73" s="52">
        <v>303</v>
      </c>
      <c r="T73" s="52">
        <v>175</v>
      </c>
      <c r="U73" s="52">
        <v>286</v>
      </c>
      <c r="V73" s="52">
        <v>610</v>
      </c>
      <c r="W73" s="52">
        <v>403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3560</v>
      </c>
      <c r="Q78" s="52">
        <v>7546</v>
      </c>
      <c r="R78" s="52">
        <v>10034</v>
      </c>
      <c r="S78" s="52">
        <v>12197</v>
      </c>
      <c r="T78" s="52">
        <v>13249</v>
      </c>
      <c r="U78" s="52">
        <v>12802</v>
      </c>
      <c r="V78" s="52">
        <v>11632</v>
      </c>
      <c r="W78" s="52">
        <v>11992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199</v>
      </c>
      <c r="Q79" s="36">
        <v>367</v>
      </c>
      <c r="R79" s="36">
        <v>532</v>
      </c>
      <c r="S79" s="36">
        <v>500</v>
      </c>
      <c r="T79" s="36">
        <v>551</v>
      </c>
      <c r="U79" s="36">
        <v>187</v>
      </c>
      <c r="V79" s="36">
        <v>1763</v>
      </c>
      <c r="W79" s="36">
        <v>654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4411</v>
      </c>
      <c r="I83" s="52">
        <v>11520</v>
      </c>
      <c r="J83" s="52">
        <v>15958</v>
      </c>
      <c r="K83" s="52">
        <v>20236</v>
      </c>
      <c r="L83" s="52">
        <v>20791</v>
      </c>
      <c r="M83" s="52">
        <v>24208</v>
      </c>
      <c r="N83" s="52">
        <v>33722</v>
      </c>
      <c r="O83" s="52">
        <v>30869</v>
      </c>
      <c r="P83" s="52">
        <v>13595</v>
      </c>
      <c r="Q83" s="52">
        <v>15856</v>
      </c>
      <c r="R83" s="52">
        <v>19414</v>
      </c>
      <c r="S83" s="52">
        <v>35049</v>
      </c>
      <c r="T83" s="52">
        <v>36111</v>
      </c>
      <c r="U83" s="52">
        <v>28631</v>
      </c>
      <c r="V83" s="52">
        <v>20572</v>
      </c>
      <c r="W83" s="52">
        <v>22283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192</v>
      </c>
      <c r="Q86" s="52">
        <v>334</v>
      </c>
      <c r="R86" s="52">
        <v>509</v>
      </c>
      <c r="S86" s="52">
        <v>727</v>
      </c>
      <c r="T86" s="52">
        <v>735</v>
      </c>
      <c r="U86" s="52">
        <v>803</v>
      </c>
      <c r="V86" s="52">
        <v>1124</v>
      </c>
      <c r="W86" s="52">
        <v>879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330</v>
      </c>
      <c r="I88" s="52">
        <v>4962</v>
      </c>
      <c r="J88" s="52">
        <v>8206</v>
      </c>
      <c r="K88" s="52">
        <v>10332</v>
      </c>
      <c r="L88" s="52">
        <v>12706</v>
      </c>
      <c r="M88" s="52">
        <v>22431</v>
      </c>
      <c r="N88" s="52">
        <v>21235</v>
      </c>
      <c r="O88" s="52">
        <v>19180</v>
      </c>
      <c r="P88" s="52">
        <v>6850</v>
      </c>
      <c r="Q88" s="52">
        <v>11990</v>
      </c>
      <c r="R88" s="52">
        <v>13801</v>
      </c>
      <c r="S88" s="52">
        <v>26503</v>
      </c>
      <c r="T88" s="52">
        <v>32896</v>
      </c>
      <c r="U88" s="52">
        <v>22498</v>
      </c>
      <c r="V88" s="52">
        <v>20535</v>
      </c>
      <c r="W88" s="52">
        <v>20483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154</v>
      </c>
      <c r="Q92" s="52">
        <v>78</v>
      </c>
      <c r="R92" s="52">
        <v>175</v>
      </c>
      <c r="S92" s="52">
        <v>358</v>
      </c>
      <c r="T92" s="52">
        <v>350</v>
      </c>
      <c r="U92" s="52">
        <v>318</v>
      </c>
      <c r="V92" s="52">
        <v>521</v>
      </c>
      <c r="W92" s="52">
        <v>469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7165</v>
      </c>
      <c r="Q96" s="52">
        <v>9261</v>
      </c>
      <c r="R96" s="52">
        <v>11459</v>
      </c>
      <c r="S96" s="52">
        <v>9961</v>
      </c>
      <c r="T96" s="52">
        <v>3151</v>
      </c>
      <c r="U96" s="52">
        <v>8016</v>
      </c>
      <c r="V96" s="52">
        <v>22202</v>
      </c>
      <c r="W96" s="52">
        <v>24650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9055</v>
      </c>
      <c r="Q101" s="52">
        <v>17784</v>
      </c>
      <c r="R101" s="52">
        <v>39800</v>
      </c>
      <c r="S101" s="52">
        <v>64569</v>
      </c>
      <c r="T101" s="52">
        <v>61747</v>
      </c>
      <c r="U101" s="52">
        <v>50448</v>
      </c>
      <c r="V101" s="52">
        <v>38692</v>
      </c>
      <c r="W101" s="52">
        <v>36145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199</v>
      </c>
      <c r="S102" s="52">
        <v>5989</v>
      </c>
      <c r="T102" s="52">
        <v>4068</v>
      </c>
      <c r="U102" s="52">
        <v>4683</v>
      </c>
      <c r="V102" s="52">
        <v>413</v>
      </c>
      <c r="W102" s="52">
        <v>732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278</v>
      </c>
      <c r="S103" s="36">
        <v>8716</v>
      </c>
      <c r="T103" s="36">
        <v>2027</v>
      </c>
      <c r="U103" s="36">
        <v>6739</v>
      </c>
      <c r="V103" s="36">
        <v>240</v>
      </c>
      <c r="W103" s="36">
        <v>902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3758</v>
      </c>
      <c r="I126" s="52">
        <v>7243</v>
      </c>
      <c r="J126" s="52">
        <v>14817</v>
      </c>
      <c r="K126" s="52">
        <v>24080</v>
      </c>
      <c r="L126" s="52">
        <v>17294</v>
      </c>
      <c r="M126" s="52">
        <v>31756</v>
      </c>
      <c r="N126" s="52">
        <v>29057</v>
      </c>
      <c r="O126" s="52">
        <v>31394</v>
      </c>
      <c r="P126" s="52">
        <v>15252</v>
      </c>
      <c r="Q126" s="52">
        <v>6534</v>
      </c>
      <c r="R126" s="52">
        <v>17140</v>
      </c>
      <c r="S126" s="52">
        <v>37329</v>
      </c>
      <c r="T126" s="52">
        <v>30125</v>
      </c>
      <c r="U126" s="52">
        <v>37792</v>
      </c>
      <c r="V126" s="52">
        <v>21201</v>
      </c>
      <c r="W126" s="52">
        <v>38923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190</v>
      </c>
      <c r="Q129" s="52">
        <v>282</v>
      </c>
      <c r="R129" s="52">
        <v>398</v>
      </c>
      <c r="S129" s="52">
        <v>575</v>
      </c>
      <c r="T129" s="52">
        <v>693</v>
      </c>
      <c r="U129" s="52">
        <v>845</v>
      </c>
      <c r="V129" s="52">
        <v>1169</v>
      </c>
      <c r="W129" s="52">
        <v>1169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1010</v>
      </c>
      <c r="I131" s="52">
        <v>4848</v>
      </c>
      <c r="J131" s="52">
        <v>11425</v>
      </c>
      <c r="K131" s="52">
        <v>20230</v>
      </c>
      <c r="L131" s="52">
        <v>18328</v>
      </c>
      <c r="M131" s="52">
        <v>30778</v>
      </c>
      <c r="N131" s="52">
        <v>30800</v>
      </c>
      <c r="O131" s="52">
        <v>32731</v>
      </c>
      <c r="P131" s="52">
        <v>17405</v>
      </c>
      <c r="Q131" s="52">
        <v>11380</v>
      </c>
      <c r="R131" s="52">
        <v>19166</v>
      </c>
      <c r="S131" s="52">
        <v>34486</v>
      </c>
      <c r="T131" s="52">
        <v>23263</v>
      </c>
      <c r="U131" s="52">
        <v>31104</v>
      </c>
      <c r="V131" s="52">
        <v>16120</v>
      </c>
      <c r="W131" s="52">
        <v>43389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5118</v>
      </c>
      <c r="U135" s="52">
        <v>6854</v>
      </c>
      <c r="V135" s="52">
        <v>5260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6372</v>
      </c>
      <c r="Q140" s="52">
        <v>6426</v>
      </c>
      <c r="R140" s="52">
        <v>16148</v>
      </c>
      <c r="S140" s="52">
        <v>24869</v>
      </c>
      <c r="T140" s="52">
        <v>36853</v>
      </c>
      <c r="U140" s="52">
        <v>27517</v>
      </c>
      <c r="V140" s="52">
        <v>30102</v>
      </c>
      <c r="W140" s="52">
        <v>28306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7114</v>
      </c>
      <c r="Q141" s="36">
        <v>12159</v>
      </c>
      <c r="R141" s="36">
        <v>21811</v>
      </c>
      <c r="S141" s="36">
        <v>36139</v>
      </c>
      <c r="T141" s="36">
        <v>18357</v>
      </c>
      <c r="U141" s="36">
        <v>39579</v>
      </c>
      <c r="V141" s="36">
        <v>17540</v>
      </c>
      <c r="W141" s="36">
        <v>34403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60</v>
      </c>
      <c r="S145" s="52">
        <v>65</v>
      </c>
      <c r="T145" s="52">
        <v>98</v>
      </c>
      <c r="U145" s="52">
        <v>116</v>
      </c>
      <c r="V145" s="52">
        <v>130</v>
      </c>
      <c r="W145" s="52">
        <v>66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</v>
      </c>
      <c r="S147" s="52">
        <v>2</v>
      </c>
      <c r="T147" s="52">
        <v>5</v>
      </c>
      <c r="U147" s="52">
        <v>6</v>
      </c>
      <c r="V147" s="52">
        <v>10</v>
      </c>
      <c r="W147" s="52">
        <v>8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9</v>
      </c>
      <c r="U149" s="52">
        <v>3</v>
      </c>
      <c r="V149" s="52">
        <v>1</v>
      </c>
      <c r="W149" s="52">
        <v>1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47</v>
      </c>
      <c r="S153" s="52">
        <v>57</v>
      </c>
      <c r="T153" s="52">
        <v>85</v>
      </c>
      <c r="U153" s="52">
        <v>113</v>
      </c>
      <c r="V153" s="52">
        <v>136</v>
      </c>
      <c r="W153" s="52">
        <v>81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21</v>
      </c>
      <c r="S158" s="52">
        <v>23</v>
      </c>
      <c r="T158" s="52">
        <v>62</v>
      </c>
      <c r="U158" s="52">
        <v>47</v>
      </c>
      <c r="V158" s="52">
        <v>88</v>
      </c>
      <c r="W158" s="52">
        <v>29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31</v>
      </c>
      <c r="S159" s="36">
        <v>36</v>
      </c>
      <c r="T159" s="36">
        <v>32</v>
      </c>
      <c r="U159" s="36">
        <v>71</v>
      </c>
      <c r="V159" s="36">
        <v>49</v>
      </c>
      <c r="W159" s="36">
        <v>46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14</v>
      </c>
      <c r="I163" s="52">
        <v>32</v>
      </c>
      <c r="J163" s="52">
        <v>25</v>
      </c>
      <c r="K163" s="52">
        <v>25</v>
      </c>
      <c r="L163" s="52">
        <v>144</v>
      </c>
      <c r="M163" s="52">
        <v>305</v>
      </c>
      <c r="N163" s="52">
        <v>851</v>
      </c>
      <c r="O163" s="52">
        <v>604</v>
      </c>
      <c r="P163" s="52">
        <v>66</v>
      </c>
      <c r="Q163" s="52">
        <v>47</v>
      </c>
      <c r="R163" s="52">
        <v>0</v>
      </c>
      <c r="S163" s="52">
        <v>212</v>
      </c>
      <c r="T163" s="52">
        <v>190</v>
      </c>
      <c r="U163" s="52">
        <v>270</v>
      </c>
      <c r="V163" s="52">
        <v>302</v>
      </c>
      <c r="W163" s="52">
        <v>303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6</v>
      </c>
      <c r="Q165" s="52">
        <v>7</v>
      </c>
      <c r="R165" s="52">
        <v>3</v>
      </c>
      <c r="S165" s="52">
        <v>5</v>
      </c>
      <c r="T165" s="52">
        <v>9</v>
      </c>
      <c r="U165" s="52">
        <v>16</v>
      </c>
      <c r="V165" s="52">
        <v>21</v>
      </c>
      <c r="W165" s="52">
        <v>23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16</v>
      </c>
      <c r="T167" s="52">
        <v>58</v>
      </c>
      <c r="U167" s="52">
        <v>24</v>
      </c>
      <c r="V167" s="52">
        <v>15</v>
      </c>
      <c r="W167" s="52">
        <v>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53</v>
      </c>
      <c r="Q171" s="52">
        <v>98</v>
      </c>
      <c r="R171" s="52">
        <v>99</v>
      </c>
      <c r="S171" s="52">
        <v>448</v>
      </c>
      <c r="T171" s="52">
        <v>520</v>
      </c>
      <c r="U171" s="52">
        <v>718</v>
      </c>
      <c r="V171" s="52">
        <v>783</v>
      </c>
      <c r="W171" s="52">
        <v>550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22</v>
      </c>
      <c r="Q176" s="52">
        <v>31</v>
      </c>
      <c r="R176" s="52">
        <v>40</v>
      </c>
      <c r="S176" s="52">
        <v>184</v>
      </c>
      <c r="T176" s="52">
        <v>385</v>
      </c>
      <c r="U176" s="52">
        <v>303</v>
      </c>
      <c r="V176" s="52">
        <v>502</v>
      </c>
      <c r="W176" s="52">
        <v>247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28</v>
      </c>
      <c r="Q177" s="36">
        <v>67</v>
      </c>
      <c r="R177" s="36">
        <v>63</v>
      </c>
      <c r="S177" s="36">
        <v>281</v>
      </c>
      <c r="T177" s="36">
        <v>192</v>
      </c>
      <c r="U177" s="36">
        <v>444</v>
      </c>
      <c r="V177" s="36">
        <v>285</v>
      </c>
      <c r="W177" s="36">
        <v>316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14.83161244953342</v>
      </c>
      <c r="C3" s="117">
        <f t="shared" si="0"/>
        <v>34.216903987109319</v>
      </c>
      <c r="D3" s="117">
        <f t="shared" si="0"/>
        <v>22.582449045709616</v>
      </c>
      <c r="E3" s="117">
        <f t="shared" si="0"/>
        <v>20.877010269206465</v>
      </c>
      <c r="F3" s="117">
        <f t="shared" si="0"/>
        <v>20.683717547488236</v>
      </c>
      <c r="G3" s="117">
        <f t="shared" si="0"/>
        <v>24.448309988887338</v>
      </c>
      <c r="H3" s="117">
        <f t="shared" si="0"/>
        <v>21.317739755963778</v>
      </c>
      <c r="I3" s="117">
        <f t="shared" si="0"/>
        <v>21.171013818948978</v>
      </c>
      <c r="J3" s="117">
        <f t="shared" si="0"/>
        <v>21.662097912116096</v>
      </c>
      <c r="K3" s="117">
        <f t="shared" si="0"/>
        <v>21.33652919398444</v>
      </c>
      <c r="L3" s="117">
        <f t="shared" si="0"/>
        <v>27.533476111495357</v>
      </c>
      <c r="M3" s="117">
        <f t="shared" si="0"/>
        <v>25.152850559027616</v>
      </c>
      <c r="N3" s="117">
        <f t="shared" si="0"/>
        <v>15.809112447480633</v>
      </c>
      <c r="O3" s="117">
        <f t="shared" si="0"/>
        <v>14.532492229460487</v>
      </c>
      <c r="P3" s="117">
        <f t="shared" si="0"/>
        <v>14.317246117680316</v>
      </c>
      <c r="Q3" s="117">
        <f t="shared" si="0"/>
        <v>13.698163260758932</v>
      </c>
      <c r="R3" s="117">
        <f t="shared" ref="R3:V3" si="1">R4+R7+R9+R19</f>
        <v>13.581448607622882</v>
      </c>
      <c r="S3" s="117">
        <f t="shared" si="1"/>
        <v>10.957245066285708</v>
      </c>
      <c r="T3" s="117">
        <f t="shared" si="1"/>
        <v>7.4253068975414722</v>
      </c>
      <c r="U3" s="117">
        <f t="shared" si="1"/>
        <v>5.1675247357352898</v>
      </c>
      <c r="V3" s="117">
        <f t="shared" si="1"/>
        <v>1.5570219211207521</v>
      </c>
      <c r="W3" s="117">
        <f t="shared" ref="W3" si="2">W4+W7+W9+W19</f>
        <v>1.3986752559323807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11.20429519670013</v>
      </c>
      <c r="C4" s="122">
        <f t="shared" si="3"/>
        <v>28.977915949202352</v>
      </c>
      <c r="D4" s="122">
        <f t="shared" si="3"/>
        <v>18.359273916694548</v>
      </c>
      <c r="E4" s="122">
        <f t="shared" si="3"/>
        <v>16.890608917697463</v>
      </c>
      <c r="F4" s="122">
        <f t="shared" si="3"/>
        <v>16.750512321875529</v>
      </c>
      <c r="G4" s="122">
        <f t="shared" si="3"/>
        <v>20.077707668068285</v>
      </c>
      <c r="H4" s="122">
        <f t="shared" si="3"/>
        <v>17.195611227466603</v>
      </c>
      <c r="I4" s="122">
        <f t="shared" si="3"/>
        <v>17.107614902492923</v>
      </c>
      <c r="J4" s="122">
        <f t="shared" si="3"/>
        <v>17.064671307816127</v>
      </c>
      <c r="K4" s="122">
        <f t="shared" si="3"/>
        <v>17.102957931476126</v>
      </c>
      <c r="L4" s="122">
        <f t="shared" si="3"/>
        <v>22.393490274049217</v>
      </c>
      <c r="M4" s="122">
        <f t="shared" si="3"/>
        <v>20.982942488191931</v>
      </c>
      <c r="N4" s="122">
        <f t="shared" si="3"/>
        <v>12.276133822364626</v>
      </c>
      <c r="O4" s="122">
        <f t="shared" si="3"/>
        <v>11.214891131840298</v>
      </c>
      <c r="P4" s="122">
        <f t="shared" si="3"/>
        <v>11.3231434437569</v>
      </c>
      <c r="Q4" s="122">
        <f t="shared" si="3"/>
        <v>10.595789161009861</v>
      </c>
      <c r="R4" s="122">
        <f t="shared" ref="R4:V4" si="4">SUM(R5:R6)</f>
        <v>10.42016552051421</v>
      </c>
      <c r="S4" s="122">
        <f t="shared" si="4"/>
        <v>8.8220375413280188</v>
      </c>
      <c r="T4" s="122">
        <f t="shared" si="4"/>
        <v>5.9194033305305114</v>
      </c>
      <c r="U4" s="122">
        <f t="shared" si="4"/>
        <v>4.1952734341078646</v>
      </c>
      <c r="V4" s="122">
        <f t="shared" si="4"/>
        <v>1.1523858662776754</v>
      </c>
      <c r="W4" s="122">
        <f t="shared" ref="W4" si="5">SUM(W5:W6)</f>
        <v>1.1118428539523808</v>
      </c>
      <c r="DA4" s="130" t="s">
        <v>1572</v>
      </c>
    </row>
    <row r="5" spans="1:105" ht="12" customHeight="1" x14ac:dyDescent="0.25">
      <c r="A5" s="97" t="s">
        <v>51</v>
      </c>
      <c r="B5" s="98">
        <v>11.143807238833704</v>
      </c>
      <c r="C5" s="98">
        <v>28.823689415651206</v>
      </c>
      <c r="D5" s="98">
        <v>18.264256738152142</v>
      </c>
      <c r="E5" s="98">
        <v>16.804563189048487</v>
      </c>
      <c r="F5" s="98">
        <v>16.667010823744917</v>
      </c>
      <c r="G5" s="98">
        <v>19.978269981392579</v>
      </c>
      <c r="H5" s="98">
        <v>17.111465692794212</v>
      </c>
      <c r="I5" s="98">
        <v>17.024955583747854</v>
      </c>
      <c r="J5" s="98">
        <v>16.981820807174287</v>
      </c>
      <c r="K5" s="98">
        <v>17.019526838140006</v>
      </c>
      <c r="L5" s="98">
        <v>22.288062482086573</v>
      </c>
      <c r="M5" s="98">
        <v>20.8820480773885</v>
      </c>
      <c r="N5" s="98">
        <v>12.216825032741134</v>
      </c>
      <c r="O5" s="98">
        <v>11.160659415290622</v>
      </c>
      <c r="P5" s="98">
        <v>11.268930800842393</v>
      </c>
      <c r="Q5" s="98">
        <v>10.545377783602571</v>
      </c>
      <c r="R5" s="98">
        <v>10.370996668641393</v>
      </c>
      <c r="S5" s="98">
        <v>8.7808279403893188</v>
      </c>
      <c r="T5" s="98">
        <v>5.8918439512077772</v>
      </c>
      <c r="U5" s="98">
        <v>4.1757507536193543</v>
      </c>
      <c r="V5" s="98">
        <v>1.1470098117263605</v>
      </c>
      <c r="W5" s="98">
        <v>1.1066719016548769</v>
      </c>
      <c r="DA5" s="63" t="s">
        <v>1573</v>
      </c>
    </row>
    <row r="6" spans="1:105" ht="12" customHeight="1" x14ac:dyDescent="0.25">
      <c r="A6" s="97" t="s">
        <v>53</v>
      </c>
      <c r="B6" s="98">
        <v>6.0487957866426662E-2</v>
      </c>
      <c r="C6" s="98">
        <v>0.15422653355114727</v>
      </c>
      <c r="D6" s="98">
        <v>9.5017178542407335E-2</v>
      </c>
      <c r="E6" s="98">
        <v>8.6045728648974723E-2</v>
      </c>
      <c r="F6" s="98">
        <v>8.3501498130612098E-2</v>
      </c>
      <c r="G6" s="98">
        <v>9.9437686675705073E-2</v>
      </c>
      <c r="H6" s="98">
        <v>8.4145534672392511E-2</v>
      </c>
      <c r="I6" s="98">
        <v>8.2659318745069391E-2</v>
      </c>
      <c r="J6" s="98">
        <v>8.2850500641840671E-2</v>
      </c>
      <c r="K6" s="98">
        <v>8.3431093336119533E-2</v>
      </c>
      <c r="L6" s="98">
        <v>0.10542779196264399</v>
      </c>
      <c r="M6" s="98">
        <v>0.10089441080342901</v>
      </c>
      <c r="N6" s="98">
        <v>5.9308789623491981E-2</v>
      </c>
      <c r="O6" s="98">
        <v>5.4231716549676019E-2</v>
      </c>
      <c r="P6" s="98">
        <v>5.4212642914507767E-2</v>
      </c>
      <c r="Q6" s="98">
        <v>5.0411377407289688E-2</v>
      </c>
      <c r="R6" s="98">
        <v>4.9168851872817929E-2</v>
      </c>
      <c r="S6" s="98">
        <v>4.1209600938700568E-2</v>
      </c>
      <c r="T6" s="98">
        <v>2.7559379322734553E-2</v>
      </c>
      <c r="U6" s="98">
        <v>1.952268048851025E-2</v>
      </c>
      <c r="V6" s="98">
        <v>5.3760545513149337E-3</v>
      </c>
      <c r="W6" s="98">
        <v>5.1709522975037859E-3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1.0065896920327273E-5</v>
      </c>
      <c r="C7" s="122">
        <f t="shared" si="6"/>
        <v>1.313751051147743E-5</v>
      </c>
      <c r="D7" s="122">
        <f t="shared" si="6"/>
        <v>8.180520738802603E-6</v>
      </c>
      <c r="E7" s="122">
        <f t="shared" si="6"/>
        <v>7.3368432151596288E-6</v>
      </c>
      <c r="F7" s="122">
        <f t="shared" si="6"/>
        <v>1.0908571184623191E-5</v>
      </c>
      <c r="G7" s="122">
        <f t="shared" si="6"/>
        <v>1.3376038025277058E-5</v>
      </c>
      <c r="H7" s="122">
        <f t="shared" si="6"/>
        <v>7.5499765152565632E-5</v>
      </c>
      <c r="I7" s="122">
        <f t="shared" si="6"/>
        <v>1.1028147630090288E-4</v>
      </c>
      <c r="J7" s="122">
        <f t="shared" si="6"/>
        <v>1.7913960144935588E-4</v>
      </c>
      <c r="K7" s="122">
        <f t="shared" si="6"/>
        <v>2.3195783540314047E-4</v>
      </c>
      <c r="L7" s="122">
        <f t="shared" si="6"/>
        <v>6.8052325989204293E-4</v>
      </c>
      <c r="M7" s="122">
        <f t="shared" si="6"/>
        <v>3.8613435628496957E-4</v>
      </c>
      <c r="N7" s="122">
        <f t="shared" si="6"/>
        <v>4.132297672209944E-4</v>
      </c>
      <c r="O7" s="122">
        <f t="shared" si="6"/>
        <v>3.6086719146677219E-4</v>
      </c>
      <c r="P7" s="122">
        <f t="shared" si="6"/>
        <v>4.4196753139033552E-4</v>
      </c>
      <c r="Q7" s="122">
        <f t="shared" si="6"/>
        <v>2.8030625765043177E-4</v>
      </c>
      <c r="R7" s="122">
        <f t="shared" si="6"/>
        <v>2.4409905266887442E-4</v>
      </c>
      <c r="S7" s="122">
        <f t="shared" si="6"/>
        <v>2.0176461394124406E-4</v>
      </c>
      <c r="T7" s="122">
        <f t="shared" si="6"/>
        <v>1.9766806509870151E-4</v>
      </c>
      <c r="U7" s="122">
        <f t="shared" si="6"/>
        <v>9.3856052884211933E-5</v>
      </c>
      <c r="V7" s="122">
        <f t="shared" si="6"/>
        <v>5.9840696679190069E-5</v>
      </c>
      <c r="W7" s="122">
        <f t="shared" si="6"/>
        <v>6.9701713687684812E-5</v>
      </c>
      <c r="DA7" s="130" t="s">
        <v>1575</v>
      </c>
    </row>
    <row r="8" spans="1:105" ht="12" customHeight="1" x14ac:dyDescent="0.25">
      <c r="A8" s="97" t="s">
        <v>53</v>
      </c>
      <c r="B8" s="98">
        <v>1.0065896920327273E-5</v>
      </c>
      <c r="C8" s="98">
        <v>1.313751051147743E-5</v>
      </c>
      <c r="D8" s="98">
        <v>8.180520738802603E-6</v>
      </c>
      <c r="E8" s="98">
        <v>7.3368432151596288E-6</v>
      </c>
      <c r="F8" s="98">
        <v>1.0908571184623191E-5</v>
      </c>
      <c r="G8" s="98">
        <v>1.3376038025277058E-5</v>
      </c>
      <c r="H8" s="98">
        <v>7.5499765152565632E-5</v>
      </c>
      <c r="I8" s="98">
        <v>1.1028147630090288E-4</v>
      </c>
      <c r="J8" s="98">
        <v>1.7913960144935588E-4</v>
      </c>
      <c r="K8" s="98">
        <v>2.3195783540314047E-4</v>
      </c>
      <c r="L8" s="98">
        <v>6.8052325989204293E-4</v>
      </c>
      <c r="M8" s="98">
        <v>3.8613435628496957E-4</v>
      </c>
      <c r="N8" s="98">
        <v>4.132297672209944E-4</v>
      </c>
      <c r="O8" s="98">
        <v>3.6086719146677219E-4</v>
      </c>
      <c r="P8" s="98">
        <v>4.4196753139033552E-4</v>
      </c>
      <c r="Q8" s="98">
        <v>2.8030625765043177E-4</v>
      </c>
      <c r="R8" s="98">
        <v>2.4409905266887442E-4</v>
      </c>
      <c r="S8" s="98">
        <v>2.0176461394124406E-4</v>
      </c>
      <c r="T8" s="98">
        <v>1.9766806509870151E-4</v>
      </c>
      <c r="U8" s="98">
        <v>9.3856052884211933E-5</v>
      </c>
      <c r="V8" s="98">
        <v>5.9840696679190069E-5</v>
      </c>
      <c r="W8" s="98">
        <v>6.9701713687684812E-5</v>
      </c>
      <c r="DA8" s="63" t="s">
        <v>1576</v>
      </c>
    </row>
    <row r="9" spans="1:105" ht="12" customHeight="1" x14ac:dyDescent="0.25">
      <c r="A9" s="121" t="s">
        <v>55</v>
      </c>
      <c r="B9" s="122">
        <v>2.5775981681186844</v>
      </c>
      <c r="C9" s="122">
        <v>4.2175643784807244</v>
      </c>
      <c r="D9" s="122">
        <v>3.1474708553940745</v>
      </c>
      <c r="E9" s="122">
        <v>2.9173111795034874</v>
      </c>
      <c r="F9" s="122">
        <v>2.8512202107723557</v>
      </c>
      <c r="G9" s="122">
        <v>3.272827990395895</v>
      </c>
      <c r="H9" s="122">
        <v>3.0083555746272439</v>
      </c>
      <c r="I9" s="122">
        <v>3.0764581969084079</v>
      </c>
      <c r="J9" s="122">
        <v>3.4705995068798066</v>
      </c>
      <c r="K9" s="122">
        <v>3.2142134581174648</v>
      </c>
      <c r="L9" s="122">
        <v>4.0508041364401439</v>
      </c>
      <c r="M9" s="122">
        <v>3.1984058341761745</v>
      </c>
      <c r="N9" s="122">
        <v>2.6191439694894694</v>
      </c>
      <c r="O9" s="122">
        <v>2.5192124248692696</v>
      </c>
      <c r="P9" s="122">
        <v>2.250958190730973</v>
      </c>
      <c r="Q9" s="122">
        <v>2.4399323096158061</v>
      </c>
      <c r="R9" s="122">
        <v>2.5269340429478535</v>
      </c>
      <c r="S9" s="122">
        <v>1.6490157218938548</v>
      </c>
      <c r="T9" s="122">
        <v>1.1891997276537705</v>
      </c>
      <c r="U9" s="122">
        <v>0.78002589499089159</v>
      </c>
      <c r="V9" s="122">
        <v>0.30307127768991721</v>
      </c>
      <c r="W9" s="122">
        <v>0.22696151410931986</v>
      </c>
      <c r="DA9" s="130" t="s">
        <v>1577</v>
      </c>
    </row>
    <row r="10" spans="1:105" ht="12" customHeight="1" x14ac:dyDescent="0.25">
      <c r="A10" s="97" t="s">
        <v>143</v>
      </c>
      <c r="B10" s="98">
        <v>1.3295043698466968</v>
      </c>
      <c r="C10" s="98">
        <v>3.1190245742903295</v>
      </c>
      <c r="D10" s="98">
        <v>2.124367972103002</v>
      </c>
      <c r="E10" s="98">
        <v>1.9795471691894433</v>
      </c>
      <c r="F10" s="98">
        <v>2.116932859815039</v>
      </c>
      <c r="G10" s="98">
        <v>2.5628359426417342</v>
      </c>
      <c r="H10" s="98">
        <v>2.2989809434921127</v>
      </c>
      <c r="I10" s="98">
        <v>2.3854987865662425</v>
      </c>
      <c r="J10" s="98">
        <v>2.4287390285580934</v>
      </c>
      <c r="K10" s="98">
        <v>2.3909142276521314</v>
      </c>
      <c r="L10" s="98">
        <v>3.2364813222508815</v>
      </c>
      <c r="M10" s="98">
        <v>2.3781984115768244</v>
      </c>
      <c r="N10" s="98">
        <v>1.5576041255659212</v>
      </c>
      <c r="O10" s="98">
        <v>1.4790367727288736</v>
      </c>
      <c r="P10" s="98">
        <v>1.4243958448058287</v>
      </c>
      <c r="Q10" s="98">
        <v>1.4444473812010998</v>
      </c>
      <c r="R10" s="98">
        <v>1.5235815295051578</v>
      </c>
      <c r="S10" s="98">
        <v>1.0064750117459655</v>
      </c>
      <c r="T10" s="98">
        <v>0.69884583574168868</v>
      </c>
      <c r="U10" s="98">
        <v>0.47845293416128992</v>
      </c>
      <c r="V10" s="98">
        <v>0.15760027007324251</v>
      </c>
      <c r="W10" s="98">
        <v>0.15397584841677672</v>
      </c>
      <c r="DA10" s="63" t="s">
        <v>1578</v>
      </c>
    </row>
    <row r="11" spans="1:105" ht="12" customHeight="1" x14ac:dyDescent="0.25">
      <c r="A11" s="97" t="s">
        <v>124</v>
      </c>
      <c r="B11" s="98">
        <v>0.18406631044740904</v>
      </c>
      <c r="C11" s="98">
        <v>0.1401176852341858</v>
      </c>
      <c r="D11" s="98">
        <v>0.11841564700567887</v>
      </c>
      <c r="E11" s="98">
        <v>0.10085439806994774</v>
      </c>
      <c r="F11" s="98">
        <v>7.7738521510047884E-2</v>
      </c>
      <c r="G11" s="98">
        <v>6.0797054214009334E-2</v>
      </c>
      <c r="H11" s="98">
        <v>3.8167307862760708E-2</v>
      </c>
      <c r="I11" s="98">
        <v>2.4024910115163316E-2</v>
      </c>
      <c r="J11" s="98">
        <v>2.448705272747545E-2</v>
      </c>
      <c r="K11" s="98">
        <v>2.0305364676080514E-2</v>
      </c>
      <c r="L11" s="98">
        <v>2.052979334664317E-2</v>
      </c>
      <c r="M11" s="98">
        <v>2.2129657684705883E-2</v>
      </c>
      <c r="N11" s="98">
        <v>3.0743152497240037E-2</v>
      </c>
      <c r="O11" s="98">
        <v>2.6146521008993694E-2</v>
      </c>
      <c r="P11" s="98">
        <v>2.6656282839825938E-2</v>
      </c>
      <c r="Q11" s="98">
        <v>2.0335061663387742E-2</v>
      </c>
      <c r="R11" s="98">
        <v>1.9449894476071004E-2</v>
      </c>
      <c r="S11" s="98">
        <v>1.7541323632863051E-2</v>
      </c>
      <c r="T11" s="98">
        <v>9.79177385242796E-3</v>
      </c>
      <c r="U11" s="98">
        <v>6.7529602749635403E-3</v>
      </c>
      <c r="V11" s="98">
        <v>2.0298364831054468E-3</v>
      </c>
      <c r="W11" s="98">
        <v>1.5067937231375422E-3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1.0640274878245788</v>
      </c>
      <c r="C15" s="101">
        <v>0.95842211895620877</v>
      </c>
      <c r="D15" s="101">
        <v>0.90468723628539338</v>
      </c>
      <c r="E15" s="101">
        <v>0.83690961224409632</v>
      </c>
      <c r="F15" s="101">
        <v>0.65654882944726878</v>
      </c>
      <c r="G15" s="101">
        <v>0.64919499354015164</v>
      </c>
      <c r="H15" s="101">
        <v>0.67120732327237054</v>
      </c>
      <c r="I15" s="101">
        <v>0.66693450022700185</v>
      </c>
      <c r="J15" s="101">
        <v>1.0173734255942379</v>
      </c>
      <c r="K15" s="101">
        <v>0.80299386578925291</v>
      </c>
      <c r="L15" s="101">
        <v>0.79379302084261949</v>
      </c>
      <c r="M15" s="101">
        <v>0.79807776491464433</v>
      </c>
      <c r="N15" s="101">
        <v>1.0307966914263078</v>
      </c>
      <c r="O15" s="101">
        <v>1.0140291311314023</v>
      </c>
      <c r="P15" s="101">
        <v>0.79990606308531831</v>
      </c>
      <c r="Q15" s="101">
        <v>0.97514986675131843</v>
      </c>
      <c r="R15" s="101">
        <v>0.98390261896662468</v>
      </c>
      <c r="S15" s="101">
        <v>0.62499938651502629</v>
      </c>
      <c r="T15" s="101">
        <v>0.48056211805965393</v>
      </c>
      <c r="U15" s="101">
        <v>0.29482000055463814</v>
      </c>
      <c r="V15" s="101">
        <v>0.14344117113356925</v>
      </c>
      <c r="W15" s="101">
        <v>7.1478871969405625E-2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1.0497090188176872</v>
      </c>
      <c r="C19" s="122">
        <v>1.0214105219157299</v>
      </c>
      <c r="D19" s="122">
        <v>1.0756960931002557</v>
      </c>
      <c r="E19" s="122">
        <v>1.0690828351622985</v>
      </c>
      <c r="F19" s="122">
        <v>1.0819741062691643</v>
      </c>
      <c r="G19" s="122">
        <v>1.0977609543851303</v>
      </c>
      <c r="H19" s="122">
        <v>1.1136974541047768</v>
      </c>
      <c r="I19" s="122">
        <v>0.98683043807134896</v>
      </c>
      <c r="J19" s="122">
        <v>1.1266479578187116</v>
      </c>
      <c r="K19" s="122">
        <v>1.0191258465554487</v>
      </c>
      <c r="L19" s="122">
        <v>1.0885011777461062</v>
      </c>
      <c r="M19" s="122">
        <v>0.97111610230322598</v>
      </c>
      <c r="N19" s="122">
        <v>0.91342142585931629</v>
      </c>
      <c r="O19" s="122">
        <v>0.79802780555945385</v>
      </c>
      <c r="P19" s="122">
        <v>0.74270251566105294</v>
      </c>
      <c r="Q19" s="122">
        <v>0.6621614838756138</v>
      </c>
      <c r="R19" s="122">
        <v>0.63410494510814874</v>
      </c>
      <c r="S19" s="122">
        <v>0.48599003844989291</v>
      </c>
      <c r="T19" s="122">
        <v>0.31650617129209169</v>
      </c>
      <c r="U19" s="122">
        <v>0.19213155058364942</v>
      </c>
      <c r="V19" s="122">
        <v>0.10150493645648047</v>
      </c>
      <c r="W19" s="122">
        <v>5.9801186156992495E-2</v>
      </c>
      <c r="DA19" s="130" t="s">
        <v>1587</v>
      </c>
    </row>
    <row r="20" spans="1:105" ht="12" customHeight="1" x14ac:dyDescent="0.25">
      <c r="A20" s="97" t="s">
        <v>51</v>
      </c>
      <c r="B20" s="98">
        <v>2.3547713711885637E-3</v>
      </c>
      <c r="C20" s="98">
        <v>5.7812809096996209E-3</v>
      </c>
      <c r="D20" s="98">
        <v>4.0666053080580774E-3</v>
      </c>
      <c r="E20" s="98">
        <v>3.5078704808992668E-3</v>
      </c>
      <c r="F20" s="98">
        <v>3.6745451588770244E-3</v>
      </c>
      <c r="G20" s="98">
        <v>4.0359504282788021E-3</v>
      </c>
      <c r="H20" s="98">
        <v>3.3968718822093118E-3</v>
      </c>
      <c r="I20" s="98">
        <v>3.3891378544374444E-3</v>
      </c>
      <c r="J20" s="98">
        <v>3.2836724361574314E-3</v>
      </c>
      <c r="K20" s="98">
        <v>3.402442376397496E-3</v>
      </c>
      <c r="L20" s="98">
        <v>5.6367631604089035E-3</v>
      </c>
      <c r="M20" s="98">
        <v>5.0157638291774128E-3</v>
      </c>
      <c r="N20" s="98">
        <v>3.1288812458201967E-3</v>
      </c>
      <c r="O20" s="98">
        <v>2.8661507595299507E-3</v>
      </c>
      <c r="P20" s="98">
        <v>2.8900353491926995E-3</v>
      </c>
      <c r="Q20" s="98">
        <v>2.8661507595299507E-3</v>
      </c>
      <c r="R20" s="98">
        <v>2.8422661698672006E-3</v>
      </c>
      <c r="S20" s="98">
        <v>2.2929206076239611E-3</v>
      </c>
      <c r="T20" s="98">
        <v>1.7435750453807194E-3</v>
      </c>
      <c r="U20" s="98">
        <v>1.1703448934747302E-3</v>
      </c>
      <c r="V20" s="98">
        <v>6.3497409033720089E-4</v>
      </c>
      <c r="W20" s="98">
        <v>5.7323015190599038E-4</v>
      </c>
      <c r="DA20" s="63" t="s">
        <v>1588</v>
      </c>
    </row>
    <row r="21" spans="1:105" ht="12" customHeight="1" x14ac:dyDescent="0.25">
      <c r="A21" s="97" t="s">
        <v>50</v>
      </c>
      <c r="B21" s="98">
        <v>0.89205374038852936</v>
      </c>
      <c r="C21" s="98">
        <v>0.83648201178969506</v>
      </c>
      <c r="D21" s="98">
        <v>0.84428986016145591</v>
      </c>
      <c r="E21" s="98">
        <v>0.80935337001302121</v>
      </c>
      <c r="F21" s="98">
        <v>0.82779654406514103</v>
      </c>
      <c r="G21" s="98">
        <v>0.82436650253696286</v>
      </c>
      <c r="H21" s="98">
        <v>0.78185303307567811</v>
      </c>
      <c r="I21" s="98">
        <v>0.65174170771966899</v>
      </c>
      <c r="J21" s="98">
        <v>0.62838873277757901</v>
      </c>
      <c r="K21" s="98">
        <v>0.56477021696633445</v>
      </c>
      <c r="L21" s="98">
        <v>0.60013458092973559</v>
      </c>
      <c r="M21" s="98">
        <v>0.60599703311742015</v>
      </c>
      <c r="N21" s="98">
        <v>0.57442114446541626</v>
      </c>
      <c r="O21" s="98">
        <v>0.49235733136037657</v>
      </c>
      <c r="P21" s="98">
        <v>0.50259216525177375</v>
      </c>
      <c r="Q21" s="98">
        <v>0.38765399303302761</v>
      </c>
      <c r="R21" s="98">
        <v>0.36425353918482467</v>
      </c>
      <c r="S21" s="98">
        <v>0.32423217309505981</v>
      </c>
      <c r="T21" s="98">
        <v>0.18448277434891111</v>
      </c>
      <c r="U21" s="98">
        <v>0.10877207557311043</v>
      </c>
      <c r="V21" s="98">
        <v>5.2381169846031451E-2</v>
      </c>
      <c r="W21" s="98">
        <v>3.0413211586506325E-2</v>
      </c>
      <c r="DA21" s="63" t="s">
        <v>1589</v>
      </c>
    </row>
    <row r="22" spans="1:105" ht="12" customHeight="1" x14ac:dyDescent="0.25">
      <c r="A22" s="109" t="s">
        <v>120</v>
      </c>
      <c r="B22" s="33">
        <v>0.15530050705796936</v>
      </c>
      <c r="C22" s="33">
        <v>0.17914722921633525</v>
      </c>
      <c r="D22" s="33">
        <v>0.22733962763074181</v>
      </c>
      <c r="E22" s="33">
        <v>0.25622159466837807</v>
      </c>
      <c r="F22" s="33">
        <v>0.25050301704514627</v>
      </c>
      <c r="G22" s="33">
        <v>0.26935850141988871</v>
      </c>
      <c r="H22" s="33">
        <v>0.32844754914688951</v>
      </c>
      <c r="I22" s="33">
        <v>0.33169959249724257</v>
      </c>
      <c r="J22" s="33">
        <v>0.49497555260497506</v>
      </c>
      <c r="K22" s="33">
        <v>0.45095318721271682</v>
      </c>
      <c r="L22" s="33">
        <v>0.48272983365596178</v>
      </c>
      <c r="M22" s="33">
        <v>0.36010330535662832</v>
      </c>
      <c r="N22" s="33">
        <v>0.33587140014807981</v>
      </c>
      <c r="O22" s="33">
        <v>0.30280432343954727</v>
      </c>
      <c r="P22" s="33">
        <v>0.23722031506008642</v>
      </c>
      <c r="Q22" s="33">
        <v>0.27164134008305629</v>
      </c>
      <c r="R22" s="33">
        <v>0.26700913975345686</v>
      </c>
      <c r="S22" s="33">
        <v>0.15946494474720913</v>
      </c>
      <c r="T22" s="33">
        <v>0.13027982189779985</v>
      </c>
      <c r="U22" s="33">
        <v>8.218913011706426E-2</v>
      </c>
      <c r="V22" s="33">
        <v>4.8488792520111818E-2</v>
      </c>
      <c r="W22" s="33">
        <v>2.8814744418580177E-2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3.3677172620842017</v>
      </c>
      <c r="C24" s="117">
        <f t="shared" si="7"/>
        <v>3.3790759580422831</v>
      </c>
      <c r="D24" s="117">
        <f t="shared" si="7"/>
        <v>3.1457522748561915</v>
      </c>
      <c r="E24" s="117">
        <f t="shared" si="7"/>
        <v>3.328707813017338</v>
      </c>
      <c r="F24" s="117">
        <f t="shared" si="7"/>
        <v>3.259395606497332</v>
      </c>
      <c r="G24" s="117">
        <f t="shared" si="7"/>
        <v>3.6070719177045647</v>
      </c>
      <c r="H24" s="117">
        <f t="shared" si="7"/>
        <v>3.6853196909073751</v>
      </c>
      <c r="I24" s="117">
        <f t="shared" si="7"/>
        <v>3.1784404425219392</v>
      </c>
      <c r="J24" s="117">
        <f t="shared" si="7"/>
        <v>3.2386985224101301</v>
      </c>
      <c r="K24" s="117">
        <f t="shared" si="7"/>
        <v>2.8080826424092491</v>
      </c>
      <c r="L24" s="117">
        <f t="shared" si="7"/>
        <v>2.33510896378445</v>
      </c>
      <c r="M24" s="117">
        <f t="shared" si="7"/>
        <v>2.2665740950681719</v>
      </c>
      <c r="N24" s="117">
        <f t="shared" si="7"/>
        <v>2.285627590527008</v>
      </c>
      <c r="O24" s="117">
        <f t="shared" si="7"/>
        <v>2.3283708835670218</v>
      </c>
      <c r="P24" s="117">
        <f t="shared" si="7"/>
        <v>2.4688964278882759</v>
      </c>
      <c r="Q24" s="117">
        <f t="shared" si="7"/>
        <v>2.0558751363270322</v>
      </c>
      <c r="R24" s="117">
        <f t="shared" ref="R24:V24" si="8">R25+R28+R30+R39</f>
        <v>2.0866356694545587</v>
      </c>
      <c r="S24" s="117">
        <f t="shared" si="8"/>
        <v>1.9879325556475065</v>
      </c>
      <c r="T24" s="117">
        <f t="shared" si="8"/>
        <v>1.7322063450074474</v>
      </c>
      <c r="U24" s="117">
        <f t="shared" si="8"/>
        <v>1.5764755689459218</v>
      </c>
      <c r="V24" s="117">
        <f t="shared" si="8"/>
        <v>1.6972266290891631</v>
      </c>
      <c r="W24" s="117">
        <f t="shared" ref="W24" si="9">W25+W28+W30+W39</f>
        <v>1.775658229776776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2.8561770011519334</v>
      </c>
      <c r="C25" s="122">
        <f t="shared" si="10"/>
        <v>2.8816450552535504</v>
      </c>
      <c r="D25" s="122">
        <f t="shared" si="10"/>
        <v>2.6250864465011627</v>
      </c>
      <c r="E25" s="122">
        <f t="shared" si="10"/>
        <v>2.7755736072970021</v>
      </c>
      <c r="F25" s="122">
        <f t="shared" si="10"/>
        <v>2.7456337013853562</v>
      </c>
      <c r="G25" s="122">
        <f t="shared" si="10"/>
        <v>3.0745781135109032</v>
      </c>
      <c r="H25" s="122">
        <f t="shared" si="10"/>
        <v>3.1157002348003164</v>
      </c>
      <c r="I25" s="122">
        <f t="shared" si="10"/>
        <v>2.6432940316576721</v>
      </c>
      <c r="J25" s="122">
        <f t="shared" si="10"/>
        <v>2.5899522108118078</v>
      </c>
      <c r="K25" s="122">
        <f t="shared" si="10"/>
        <v>2.2900862778810573</v>
      </c>
      <c r="L25" s="122">
        <f t="shared" si="10"/>
        <v>1.8635242425755909</v>
      </c>
      <c r="M25" s="122">
        <f t="shared" si="10"/>
        <v>1.8642197811056802</v>
      </c>
      <c r="N25" s="122">
        <f t="shared" si="10"/>
        <v>1.8648174024526156</v>
      </c>
      <c r="O25" s="122">
        <f t="shared" si="10"/>
        <v>1.8654009405032799</v>
      </c>
      <c r="P25" s="122">
        <f t="shared" si="10"/>
        <v>2.0512539915874912</v>
      </c>
      <c r="Q25" s="122">
        <f t="shared" si="10"/>
        <v>1.5850105349218733</v>
      </c>
      <c r="R25" s="122">
        <f t="shared" ref="R25:V25" si="11">SUM(R26:R27)</f>
        <v>1.5850671891650898</v>
      </c>
      <c r="S25" s="122">
        <f t="shared" si="11"/>
        <v>1.6257923935307812</v>
      </c>
      <c r="T25" s="122">
        <f t="shared" si="11"/>
        <v>1.3905251528262343</v>
      </c>
      <c r="U25" s="122">
        <f t="shared" si="11"/>
        <v>1.2719369916606369</v>
      </c>
      <c r="V25" s="122">
        <f t="shared" si="11"/>
        <v>1.3438571520322014</v>
      </c>
      <c r="W25" s="122">
        <f t="shared" ref="W25" si="12">SUM(W26:W27)</f>
        <v>1.4101762039785859</v>
      </c>
      <c r="DA25" s="130" t="s">
        <v>1592</v>
      </c>
    </row>
    <row r="26" spans="1:105" ht="12" customHeight="1" x14ac:dyDescent="0.25">
      <c r="A26" s="97" t="s">
        <v>74</v>
      </c>
      <c r="B26" s="98">
        <v>2.8246446725376515</v>
      </c>
      <c r="C26" s="98">
        <v>2.8501012729020694</v>
      </c>
      <c r="D26" s="98">
        <v>2.5969238216207948</v>
      </c>
      <c r="E26" s="98">
        <v>2.7460220623787173</v>
      </c>
      <c r="F26" s="98">
        <v>2.7168130688405512</v>
      </c>
      <c r="G26" s="98">
        <v>3.0422792613825291</v>
      </c>
      <c r="H26" s="98">
        <v>3.0832056527007987</v>
      </c>
      <c r="I26" s="98">
        <v>2.6159886378671331</v>
      </c>
      <c r="J26" s="98">
        <v>2.5631290068200312</v>
      </c>
      <c r="K26" s="98">
        <v>2.2663016512153402</v>
      </c>
      <c r="L26" s="98">
        <v>1.8447463456577824</v>
      </c>
      <c r="M26" s="98">
        <v>1.8447463456577817</v>
      </c>
      <c r="N26" s="98">
        <v>1.8447463456577817</v>
      </c>
      <c r="O26" s="98">
        <v>1.8447463456577817</v>
      </c>
      <c r="P26" s="98">
        <v>2.0285683576956117</v>
      </c>
      <c r="Q26" s="98">
        <v>1.5673817712811697</v>
      </c>
      <c r="R26" s="98">
        <v>1.5673817712811684</v>
      </c>
      <c r="S26" s="98">
        <v>1.6076440240756609</v>
      </c>
      <c r="T26" s="98">
        <v>1.3748710232158241</v>
      </c>
      <c r="U26" s="98">
        <v>1.2573645743766093</v>
      </c>
      <c r="V26" s="98">
        <v>1.3280954428202845</v>
      </c>
      <c r="W26" s="98">
        <v>1.3933662940670708</v>
      </c>
      <c r="DA26" s="63" t="s">
        <v>1593</v>
      </c>
    </row>
    <row r="27" spans="1:105" ht="12" customHeight="1" x14ac:dyDescent="0.25">
      <c r="A27" s="97" t="s">
        <v>53</v>
      </c>
      <c r="B27" s="98">
        <v>3.1532328614281992E-2</v>
      </c>
      <c r="C27" s="98">
        <v>3.1543782351481052E-2</v>
      </c>
      <c r="D27" s="98">
        <v>2.8162624880367786E-2</v>
      </c>
      <c r="E27" s="98">
        <v>2.9551544918285041E-2</v>
      </c>
      <c r="F27" s="98">
        <v>2.8820632544805106E-2</v>
      </c>
      <c r="G27" s="98">
        <v>3.2298852128373842E-2</v>
      </c>
      <c r="H27" s="98">
        <v>3.2494582099517576E-2</v>
      </c>
      <c r="I27" s="98">
        <v>2.7305393790539093E-2</v>
      </c>
      <c r="J27" s="98">
        <v>2.6823203991776491E-2</v>
      </c>
      <c r="K27" s="98">
        <v>2.3784626665717071E-2</v>
      </c>
      <c r="L27" s="98">
        <v>1.8777896917808512E-2</v>
      </c>
      <c r="M27" s="98">
        <v>1.9473435447898504E-2</v>
      </c>
      <c r="N27" s="98">
        <v>2.0071056794833841E-2</v>
      </c>
      <c r="O27" s="98">
        <v>2.0654594845498111E-2</v>
      </c>
      <c r="P27" s="98">
        <v>2.2685633891879525E-2</v>
      </c>
      <c r="Q27" s="98">
        <v>1.7628763640703461E-2</v>
      </c>
      <c r="R27" s="98">
        <v>1.768541788392132E-2</v>
      </c>
      <c r="S27" s="98">
        <v>1.8148369455120307E-2</v>
      </c>
      <c r="T27" s="98">
        <v>1.5654129610410236E-2</v>
      </c>
      <c r="U27" s="98">
        <v>1.4572417284027651E-2</v>
      </c>
      <c r="V27" s="98">
        <v>1.5761709211916792E-2</v>
      </c>
      <c r="W27" s="98">
        <v>1.680990991151516E-2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4.5089901146236126E-6</v>
      </c>
      <c r="J28" s="122">
        <f t="shared" si="13"/>
        <v>4.5052168790700229E-6</v>
      </c>
      <c r="K28" s="122">
        <f t="shared" si="13"/>
        <v>4.564711909056384E-6</v>
      </c>
      <c r="L28" s="122">
        <f t="shared" si="13"/>
        <v>1.0763893240683836E-5</v>
      </c>
      <c r="M28" s="122">
        <f t="shared" si="13"/>
        <v>9.6302596227695322E-6</v>
      </c>
      <c r="N28" s="122">
        <f t="shared" si="13"/>
        <v>1.8915899575501293E-5</v>
      </c>
      <c r="O28" s="122">
        <f t="shared" si="13"/>
        <v>2.7850410985062517E-5</v>
      </c>
      <c r="P28" s="122">
        <f t="shared" si="13"/>
        <v>4.628558882316939E-5</v>
      </c>
      <c r="Q28" s="122">
        <f t="shared" si="13"/>
        <v>4.4977945194006877E-5</v>
      </c>
      <c r="R28" s="122">
        <f t="shared" si="13"/>
        <v>6.062240172557791E-5</v>
      </c>
      <c r="S28" s="122">
        <f t="shared" si="13"/>
        <v>7.2225057609799141E-5</v>
      </c>
      <c r="T28" s="122">
        <f t="shared" si="13"/>
        <v>9.8997170041411291E-5</v>
      </c>
      <c r="U28" s="122">
        <f t="shared" si="13"/>
        <v>6.8831241578365268E-5</v>
      </c>
      <c r="V28" s="122">
        <f t="shared" si="13"/>
        <v>6.8780021661208514E-5</v>
      </c>
      <c r="W28" s="122">
        <f t="shared" si="13"/>
        <v>1.2317143693955934E-4</v>
      </c>
      <c r="DA28" s="130" t="s">
        <v>1595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4.5089901146236126E-6</v>
      </c>
      <c r="J29" s="98">
        <v>4.5052168790700229E-6</v>
      </c>
      <c r="K29" s="98">
        <v>4.564711909056384E-6</v>
      </c>
      <c r="L29" s="98">
        <v>1.0763893240683836E-5</v>
      </c>
      <c r="M29" s="98">
        <v>9.6302596227695322E-6</v>
      </c>
      <c r="N29" s="98">
        <v>1.8915899575501293E-5</v>
      </c>
      <c r="O29" s="98">
        <v>2.7850410985062517E-5</v>
      </c>
      <c r="P29" s="98">
        <v>4.628558882316939E-5</v>
      </c>
      <c r="Q29" s="98">
        <v>4.4977945194006877E-5</v>
      </c>
      <c r="R29" s="98">
        <v>6.062240172557791E-5</v>
      </c>
      <c r="S29" s="98">
        <v>7.2225057609799141E-5</v>
      </c>
      <c r="T29" s="98">
        <v>9.8997170041411291E-5</v>
      </c>
      <c r="U29" s="98">
        <v>6.8831241578365268E-5</v>
      </c>
      <c r="V29" s="98">
        <v>6.8780021661208514E-5</v>
      </c>
      <c r="W29" s="98">
        <v>1.2317143693955934E-4</v>
      </c>
      <c r="DA29" s="63" t="s">
        <v>1596</v>
      </c>
    </row>
    <row r="30" spans="1:105" ht="12" customHeight="1" x14ac:dyDescent="0.25">
      <c r="A30" s="121" t="s">
        <v>55</v>
      </c>
      <c r="B30" s="122">
        <v>0.38590957695417466</v>
      </c>
      <c r="C30" s="122">
        <v>0.37304497011729632</v>
      </c>
      <c r="D30" s="122">
        <v>0.38538075586716319</v>
      </c>
      <c r="E30" s="122">
        <v>0.41185190180071013</v>
      </c>
      <c r="F30" s="122">
        <v>0.36699830878264678</v>
      </c>
      <c r="G30" s="122">
        <v>0.38071194125489805</v>
      </c>
      <c r="H30" s="122">
        <v>0.41514207054064983</v>
      </c>
      <c r="I30" s="122">
        <v>0.40096776078973273</v>
      </c>
      <c r="J30" s="122">
        <v>0.50938010314765048</v>
      </c>
      <c r="K30" s="122">
        <v>0.40337584000770554</v>
      </c>
      <c r="L30" s="122">
        <v>0.35670207640610813</v>
      </c>
      <c r="M30" s="122">
        <v>0.29875800012532366</v>
      </c>
      <c r="N30" s="122">
        <v>0.31456688318038095</v>
      </c>
      <c r="O30" s="122">
        <v>0.35463268697246758</v>
      </c>
      <c r="P30" s="122">
        <v>0.30927074258011844</v>
      </c>
      <c r="Q30" s="122">
        <v>0.37339341487572608</v>
      </c>
      <c r="R30" s="122">
        <v>0.40163168665718652</v>
      </c>
      <c r="S30" s="122">
        <v>0.27562112217221918</v>
      </c>
      <c r="T30" s="122">
        <v>0.26854746372169513</v>
      </c>
      <c r="U30" s="122">
        <v>0.24040947230841445</v>
      </c>
      <c r="V30" s="122">
        <v>0.27997003086508054</v>
      </c>
      <c r="W30" s="122">
        <v>0.29012605220880627</v>
      </c>
      <c r="DA30" s="130" t="s">
        <v>1597</v>
      </c>
    </row>
    <row r="31" spans="1:105" ht="12" customHeight="1" x14ac:dyDescent="0.25">
      <c r="A31" s="97" t="s">
        <v>141</v>
      </c>
      <c r="B31" s="98">
        <v>5.6905996741374545E-2</v>
      </c>
      <c r="C31" s="98">
        <v>4.56704055785154E-2</v>
      </c>
      <c r="D31" s="98">
        <v>3.9839280387511097E-2</v>
      </c>
      <c r="E31" s="98">
        <v>3.6206113034896119E-2</v>
      </c>
      <c r="F31" s="98">
        <v>3.0424532868557261E-2</v>
      </c>
      <c r="G31" s="98">
        <v>2.6509736085502947E-2</v>
      </c>
      <c r="H31" s="98">
        <v>2.0257688433135704E-2</v>
      </c>
      <c r="I31" s="98">
        <v>1.440820490006537E-2</v>
      </c>
      <c r="J31" s="98">
        <v>1.3868368556145903E-2</v>
      </c>
      <c r="K31" s="98">
        <v>1.0092674155086159E-2</v>
      </c>
      <c r="L31" s="98">
        <v>8.5767267083677965E-3</v>
      </c>
      <c r="M31" s="98">
        <v>7.7712857351326719E-3</v>
      </c>
      <c r="N31" s="98">
        <v>7.9400969808347561E-3</v>
      </c>
      <c r="O31" s="98">
        <v>8.3489192573539938E-3</v>
      </c>
      <c r="P31" s="98">
        <v>8.8847438433707245E-3</v>
      </c>
      <c r="Q31" s="98">
        <v>7.1390182712836262E-3</v>
      </c>
      <c r="R31" s="98">
        <v>7.1593308251121099E-3</v>
      </c>
      <c r="S31" s="98">
        <v>5.849916355657586E-3</v>
      </c>
      <c r="T31" s="98">
        <v>7.3026580873395384E-3</v>
      </c>
      <c r="U31" s="98">
        <v>6.5541052071839585E-3</v>
      </c>
      <c r="V31" s="98">
        <v>6.1242852080362143E-3</v>
      </c>
      <c r="W31" s="98">
        <v>5.9804821517923266E-3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0.32900358021280013</v>
      </c>
      <c r="C35" s="101">
        <v>0.32737456453878089</v>
      </c>
      <c r="D35" s="101">
        <v>0.34554147547965208</v>
      </c>
      <c r="E35" s="101">
        <v>0.375645788765814</v>
      </c>
      <c r="F35" s="101">
        <v>0.33657377591408949</v>
      </c>
      <c r="G35" s="101">
        <v>0.3542022051693951</v>
      </c>
      <c r="H35" s="101">
        <v>0.39488438210751414</v>
      </c>
      <c r="I35" s="101">
        <v>0.38655955588966734</v>
      </c>
      <c r="J35" s="101">
        <v>0.49551173459150455</v>
      </c>
      <c r="K35" s="101">
        <v>0.39328316585261941</v>
      </c>
      <c r="L35" s="101">
        <v>0.34812534969774034</v>
      </c>
      <c r="M35" s="101">
        <v>0.29098671439019097</v>
      </c>
      <c r="N35" s="101">
        <v>0.3066267861995462</v>
      </c>
      <c r="O35" s="101">
        <v>0.3462837677151136</v>
      </c>
      <c r="P35" s="101">
        <v>0.30038599873674771</v>
      </c>
      <c r="Q35" s="101">
        <v>0.36625439660444248</v>
      </c>
      <c r="R35" s="101">
        <v>0.39447235583207441</v>
      </c>
      <c r="S35" s="101">
        <v>0.26977120581656161</v>
      </c>
      <c r="T35" s="101">
        <v>0.26124480563435559</v>
      </c>
      <c r="U35" s="101">
        <v>0.23385536710123048</v>
      </c>
      <c r="V35" s="101">
        <v>0.27384574565704434</v>
      </c>
      <c r="W35" s="101">
        <v>0.28414557005701396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0.12563068397809368</v>
      </c>
      <c r="C39" s="122">
        <v>0.12438593267143619</v>
      </c>
      <c r="D39" s="122">
        <v>0.13528507248786539</v>
      </c>
      <c r="E39" s="122">
        <v>0.14128230391962565</v>
      </c>
      <c r="F39" s="122">
        <v>0.14676359632932906</v>
      </c>
      <c r="G39" s="122">
        <v>0.15178186293876314</v>
      </c>
      <c r="H39" s="122">
        <v>0.15447738556640886</v>
      </c>
      <c r="I39" s="122">
        <v>0.13417414108441988</v>
      </c>
      <c r="J39" s="122">
        <v>0.13936170323379277</v>
      </c>
      <c r="K39" s="122">
        <v>0.11461595980857733</v>
      </c>
      <c r="L39" s="122">
        <v>0.11487188090951023</v>
      </c>
      <c r="M39" s="122">
        <v>0.1035866835775453</v>
      </c>
      <c r="N39" s="122">
        <v>0.10622438899443606</v>
      </c>
      <c r="O39" s="122">
        <v>0.10830940568028971</v>
      </c>
      <c r="P39" s="122">
        <v>0.1083254081318431</v>
      </c>
      <c r="Q39" s="122">
        <v>9.7426208584238685E-2</v>
      </c>
      <c r="R39" s="122">
        <v>9.9876171230556796E-2</v>
      </c>
      <c r="S39" s="122">
        <v>8.6446814886896525E-2</v>
      </c>
      <c r="T39" s="122">
        <v>7.3034731289476573E-2</v>
      </c>
      <c r="U39" s="122">
        <v>6.4060273735291898E-2</v>
      </c>
      <c r="V39" s="122">
        <v>7.3330666170219883E-2</v>
      </c>
      <c r="W39" s="122">
        <v>7.5232802152444225E-2</v>
      </c>
      <c r="DA39" s="130" t="s">
        <v>1606</v>
      </c>
    </row>
    <row r="40" spans="1:105" ht="12" customHeight="1" x14ac:dyDescent="0.25">
      <c r="A40" s="97" t="s">
        <v>50</v>
      </c>
      <c r="B40" s="98">
        <v>0.10701207807417228</v>
      </c>
      <c r="C40" s="98">
        <v>0.10208267037587299</v>
      </c>
      <c r="D40" s="98">
        <v>0.10554184967970173</v>
      </c>
      <c r="E40" s="98">
        <v>0.10588682655124407</v>
      </c>
      <c r="F40" s="98">
        <v>0.11143389347932951</v>
      </c>
      <c r="G40" s="98">
        <v>0.1134174631847413</v>
      </c>
      <c r="H40" s="98">
        <v>0.10854673298291528</v>
      </c>
      <c r="I40" s="98">
        <v>8.982767555323963E-2</v>
      </c>
      <c r="J40" s="98">
        <v>8.273465878089209E-2</v>
      </c>
      <c r="K40" s="98">
        <v>6.7562680452209575E-2</v>
      </c>
      <c r="L40" s="98">
        <v>6.7302779829492426E-2</v>
      </c>
      <c r="M40" s="98">
        <v>6.7547730970181727E-2</v>
      </c>
      <c r="N40" s="98">
        <v>7.0163799511509958E-2</v>
      </c>
      <c r="O40" s="98">
        <v>6.9788066728301346E-2</v>
      </c>
      <c r="P40" s="98">
        <v>7.5003283756504918E-2</v>
      </c>
      <c r="Q40" s="98">
        <v>5.8499903674910363E-2</v>
      </c>
      <c r="R40" s="98">
        <v>5.7767694293878541E-2</v>
      </c>
      <c r="S40" s="98">
        <v>5.8123186600805267E-2</v>
      </c>
      <c r="T40" s="98">
        <v>4.5000257929510672E-2</v>
      </c>
      <c r="U40" s="98">
        <v>3.7590715846723528E-2</v>
      </c>
      <c r="V40" s="98">
        <v>4.2094881145860637E-2</v>
      </c>
      <c r="W40" s="98">
        <v>4.2752335116478191E-2</v>
      </c>
      <c r="DA40" s="63" t="s">
        <v>1607</v>
      </c>
    </row>
    <row r="41" spans="1:105" ht="12" customHeight="1" x14ac:dyDescent="0.25">
      <c r="A41" s="109" t="s">
        <v>120</v>
      </c>
      <c r="B41" s="33">
        <v>1.8618605903921392E-2</v>
      </c>
      <c r="C41" s="33">
        <v>2.2303262295563207E-2</v>
      </c>
      <c r="D41" s="33">
        <v>2.9743222808163668E-2</v>
      </c>
      <c r="E41" s="33">
        <v>3.5395477368381598E-2</v>
      </c>
      <c r="F41" s="33">
        <v>3.5329702849999554E-2</v>
      </c>
      <c r="G41" s="33">
        <v>3.8364399754021838E-2</v>
      </c>
      <c r="H41" s="33">
        <v>4.5930652583493582E-2</v>
      </c>
      <c r="I41" s="33">
        <v>4.4346465531180247E-2</v>
      </c>
      <c r="J41" s="33">
        <v>5.662704445290067E-2</v>
      </c>
      <c r="K41" s="33">
        <v>4.7053279356367758E-2</v>
      </c>
      <c r="L41" s="33">
        <v>4.7569101080017794E-2</v>
      </c>
      <c r="M41" s="33">
        <v>3.6038952607363575E-2</v>
      </c>
      <c r="N41" s="33">
        <v>3.6060589482926106E-2</v>
      </c>
      <c r="O41" s="33">
        <v>3.8521338951988358E-2</v>
      </c>
      <c r="P41" s="33">
        <v>3.3322124375338186E-2</v>
      </c>
      <c r="Q41" s="33">
        <v>3.8926304909328323E-2</v>
      </c>
      <c r="R41" s="33">
        <v>4.2108476936678255E-2</v>
      </c>
      <c r="S41" s="33">
        <v>2.8323628286091258E-2</v>
      </c>
      <c r="T41" s="33">
        <v>2.8034473359965902E-2</v>
      </c>
      <c r="U41" s="33">
        <v>2.6469557888568373E-2</v>
      </c>
      <c r="V41" s="33">
        <v>3.1235785024359253E-2</v>
      </c>
      <c r="W41" s="33">
        <v>3.2480467035966035E-2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6.5135499054110175</v>
      </c>
      <c r="C43" s="117">
        <f t="shared" si="14"/>
        <v>7.5444492037068471</v>
      </c>
      <c r="D43" s="117">
        <f t="shared" si="14"/>
        <v>7.5519107343183824</v>
      </c>
      <c r="E43" s="117">
        <f t="shared" si="14"/>
        <v>6.5310100335416648</v>
      </c>
      <c r="F43" s="117">
        <f t="shared" si="14"/>
        <v>6.5534569979080874</v>
      </c>
      <c r="G43" s="117">
        <f t="shared" si="14"/>
        <v>8.722916756347729</v>
      </c>
      <c r="H43" s="117">
        <f t="shared" si="14"/>
        <v>9.8446716661176978</v>
      </c>
      <c r="I43" s="117">
        <f t="shared" si="14"/>
        <v>9.8991432461312261</v>
      </c>
      <c r="J43" s="117">
        <f t="shared" si="14"/>
        <v>10.333966311009116</v>
      </c>
      <c r="K43" s="117">
        <f t="shared" si="14"/>
        <v>27.909738883918173</v>
      </c>
      <c r="L43" s="117">
        <f t="shared" si="14"/>
        <v>33.415704346296096</v>
      </c>
      <c r="M43" s="117">
        <f t="shared" si="14"/>
        <v>33.438220972791832</v>
      </c>
      <c r="N43" s="117">
        <f t="shared" si="14"/>
        <v>33.480527242778422</v>
      </c>
      <c r="O43" s="117">
        <f t="shared" si="14"/>
        <v>33.544305141119246</v>
      </c>
      <c r="P43" s="117">
        <f t="shared" si="14"/>
        <v>33.580384839177569</v>
      </c>
      <c r="Q43" s="117">
        <f t="shared" si="14"/>
        <v>32.459211315121955</v>
      </c>
      <c r="R43" s="117">
        <f t="shared" ref="R43:V43" si="15">R44+R47+R49+R58</f>
        <v>34.647167668574305</v>
      </c>
      <c r="S43" s="117">
        <f t="shared" si="15"/>
        <v>37.190014435867425</v>
      </c>
      <c r="T43" s="117">
        <f t="shared" si="15"/>
        <v>40.090648972323542</v>
      </c>
      <c r="U43" s="117">
        <f t="shared" si="15"/>
        <v>40.091142679471339</v>
      </c>
      <c r="V43" s="117">
        <f t="shared" si="15"/>
        <v>39.934666550363211</v>
      </c>
      <c r="W43" s="117">
        <f t="shared" ref="W43" si="16">W44+W47+W49+W58</f>
        <v>38.751562735455892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5.3961684256393845</v>
      </c>
      <c r="C44" s="122">
        <f t="shared" si="17"/>
        <v>6.3551932044744781</v>
      </c>
      <c r="D44" s="122">
        <f t="shared" si="17"/>
        <v>6.3331776873192753</v>
      </c>
      <c r="E44" s="122">
        <f t="shared" si="17"/>
        <v>5.461644878964373</v>
      </c>
      <c r="F44" s="122">
        <f t="shared" si="17"/>
        <v>5.4655223684480552</v>
      </c>
      <c r="G44" s="122">
        <f t="shared" si="17"/>
        <v>7.2651997735161142</v>
      </c>
      <c r="H44" s="122">
        <f t="shared" si="17"/>
        <v>8.1315537120619563</v>
      </c>
      <c r="I44" s="122">
        <f t="shared" si="17"/>
        <v>8.0930104396920903</v>
      </c>
      <c r="J44" s="122">
        <f t="shared" si="17"/>
        <v>7.95368941426009</v>
      </c>
      <c r="K44" s="122">
        <f t="shared" si="17"/>
        <v>22.872056794625724</v>
      </c>
      <c r="L44" s="122">
        <f t="shared" si="17"/>
        <v>26.565279677551381</v>
      </c>
      <c r="M44" s="122">
        <f t="shared" si="17"/>
        <v>26.566013184518891</v>
      </c>
      <c r="N44" s="122">
        <f t="shared" si="17"/>
        <v>26.602977579330311</v>
      </c>
      <c r="O44" s="122">
        <f t="shared" si="17"/>
        <v>26.392822016970541</v>
      </c>
      <c r="P44" s="122">
        <f t="shared" si="17"/>
        <v>26.547858276286075</v>
      </c>
      <c r="Q44" s="122">
        <f t="shared" si="17"/>
        <v>25.245919398085508</v>
      </c>
      <c r="R44" s="122">
        <f t="shared" ref="R44:V44" si="18">SUM(R45:R46)</f>
        <v>26.828259108577125</v>
      </c>
      <c r="S44" s="122">
        <f t="shared" si="18"/>
        <v>29.585319333929078</v>
      </c>
      <c r="T44" s="122">
        <f t="shared" si="18"/>
        <v>32.063493319805559</v>
      </c>
      <c r="U44" s="122">
        <f t="shared" si="18"/>
        <v>32.104301794856639</v>
      </c>
      <c r="V44" s="122">
        <f t="shared" si="18"/>
        <v>31.382251106877575</v>
      </c>
      <c r="W44" s="122">
        <f t="shared" ref="W44" si="19">SUM(W45:W46)</f>
        <v>30.48123649895356</v>
      </c>
      <c r="DA44" s="130" t="s">
        <v>1610</v>
      </c>
    </row>
    <row r="45" spans="1:105" ht="12" customHeight="1" x14ac:dyDescent="0.25">
      <c r="A45" s="97" t="s">
        <v>216</v>
      </c>
      <c r="B45" s="98">
        <v>5.342329519098918</v>
      </c>
      <c r="C45" s="98">
        <v>6.2920494852878353</v>
      </c>
      <c r="D45" s="98">
        <v>6.2718510872897975</v>
      </c>
      <c r="E45" s="98">
        <v>5.4092899485342345</v>
      </c>
      <c r="F45" s="98">
        <v>5.413489700858003</v>
      </c>
      <c r="G45" s="98">
        <v>7.1950092487140278</v>
      </c>
      <c r="H45" s="98">
        <v>8.0525544995048062</v>
      </c>
      <c r="I45" s="98">
        <v>8.013517831278131</v>
      </c>
      <c r="J45" s="98">
        <v>7.8734671364844582</v>
      </c>
      <c r="K45" s="98">
        <v>22.635504940105729</v>
      </c>
      <c r="L45" s="98">
        <v>26.298605605066186</v>
      </c>
      <c r="M45" s="98">
        <v>26.29398644574924</v>
      </c>
      <c r="N45" s="98">
        <v>26.330604128222905</v>
      </c>
      <c r="O45" s="98">
        <v>26.122285693247829</v>
      </c>
      <c r="P45" s="98">
        <v>26.276365497299839</v>
      </c>
      <c r="Q45" s="98">
        <v>24.986272666899371</v>
      </c>
      <c r="R45" s="98">
        <v>26.551594444123744</v>
      </c>
      <c r="S45" s="98">
        <v>29.27869645176056</v>
      </c>
      <c r="T45" s="98">
        <v>31.726475473234871</v>
      </c>
      <c r="U45" s="98">
        <v>31.761137878043883</v>
      </c>
      <c r="V45" s="98">
        <v>31.04127768751551</v>
      </c>
      <c r="W45" s="98">
        <v>30.145861965752506</v>
      </c>
      <c r="DA45" s="63" t="s">
        <v>1611</v>
      </c>
    </row>
    <row r="46" spans="1:105" ht="12" customHeight="1" x14ac:dyDescent="0.25">
      <c r="A46" s="97" t="s">
        <v>53</v>
      </c>
      <c r="B46" s="98">
        <v>5.3838906540466892E-2</v>
      </c>
      <c r="C46" s="98">
        <v>6.3143719186642924E-2</v>
      </c>
      <c r="D46" s="98">
        <v>6.1326600029478061E-2</v>
      </c>
      <c r="E46" s="98">
        <v>5.2354930430138232E-2</v>
      </c>
      <c r="F46" s="98">
        <v>5.2032667590051977E-2</v>
      </c>
      <c r="G46" s="98">
        <v>7.0190524802085985E-2</v>
      </c>
      <c r="H46" s="98">
        <v>7.8999212557150714E-2</v>
      </c>
      <c r="I46" s="98">
        <v>7.9492608413959387E-2</v>
      </c>
      <c r="J46" s="98">
        <v>8.0222277775631484E-2</v>
      </c>
      <c r="K46" s="98">
        <v>0.23655185451999561</v>
      </c>
      <c r="L46" s="98">
        <v>0.26667407248519509</v>
      </c>
      <c r="M46" s="98">
        <v>0.27202673876965094</v>
      </c>
      <c r="N46" s="98">
        <v>0.27237345110740696</v>
      </c>
      <c r="O46" s="98">
        <v>0.27053632372271103</v>
      </c>
      <c r="P46" s="98">
        <v>0.27149277898623553</v>
      </c>
      <c r="Q46" s="98">
        <v>0.25964673118613779</v>
      </c>
      <c r="R46" s="98">
        <v>0.27666466445338</v>
      </c>
      <c r="S46" s="98">
        <v>0.30662288216851763</v>
      </c>
      <c r="T46" s="98">
        <v>0.33701784657068723</v>
      </c>
      <c r="U46" s="98">
        <v>0.34316391681275682</v>
      </c>
      <c r="V46" s="98">
        <v>0.34097341936206421</v>
      </c>
      <c r="W46" s="98">
        <v>0.3353745332010562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4.3934805319839941E-6</v>
      </c>
      <c r="H47" s="122">
        <f t="shared" si="20"/>
        <v>4.366796828084972E-5</v>
      </c>
      <c r="I47" s="122">
        <f t="shared" si="20"/>
        <v>8.1909341755758301E-5</v>
      </c>
      <c r="J47" s="122">
        <f t="shared" si="20"/>
        <v>1.808934655174593E-4</v>
      </c>
      <c r="K47" s="122">
        <f t="shared" si="20"/>
        <v>3.3438729180319799E-4</v>
      </c>
      <c r="L47" s="122">
        <f t="shared" si="20"/>
        <v>1.2076612460137012E-3</v>
      </c>
      <c r="M47" s="122">
        <f t="shared" si="20"/>
        <v>7.6815786935910467E-4</v>
      </c>
      <c r="N47" s="122">
        <f t="shared" si="20"/>
        <v>9.0659502607141342E-4</v>
      </c>
      <c r="O47" s="122">
        <f t="shared" si="20"/>
        <v>8.4702118864272025E-4</v>
      </c>
      <c r="P47" s="122">
        <f t="shared" si="20"/>
        <v>1.1628867014193476E-3</v>
      </c>
      <c r="Q47" s="122">
        <f t="shared" si="20"/>
        <v>8.9826338581017336E-4</v>
      </c>
      <c r="R47" s="122">
        <f t="shared" si="20"/>
        <v>9.8113587421841939E-4</v>
      </c>
      <c r="S47" s="122">
        <f t="shared" si="20"/>
        <v>1.0633102233543609E-3</v>
      </c>
      <c r="T47" s="122">
        <f t="shared" si="20"/>
        <v>1.4580459611801501E-3</v>
      </c>
      <c r="U47" s="122">
        <f t="shared" si="20"/>
        <v>1.1211841160441182E-3</v>
      </c>
      <c r="V47" s="122">
        <f t="shared" si="20"/>
        <v>1.2755263002165284E-3</v>
      </c>
      <c r="W47" s="122">
        <f t="shared" si="20"/>
        <v>2.4401006472023561E-3</v>
      </c>
      <c r="DA47" s="130" t="s">
        <v>1613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4.3934805319839941E-6</v>
      </c>
      <c r="H48" s="98">
        <v>4.366796828084972E-5</v>
      </c>
      <c r="I48" s="98">
        <v>8.1909341755758301E-5</v>
      </c>
      <c r="J48" s="98">
        <v>1.808934655174593E-4</v>
      </c>
      <c r="K48" s="98">
        <v>3.3438729180319799E-4</v>
      </c>
      <c r="L48" s="98">
        <v>1.2076612460137012E-3</v>
      </c>
      <c r="M48" s="98">
        <v>7.6815786935910467E-4</v>
      </c>
      <c r="N48" s="98">
        <v>9.0659502607141342E-4</v>
      </c>
      <c r="O48" s="98">
        <v>8.4702118864272025E-4</v>
      </c>
      <c r="P48" s="98">
        <v>1.1628867014193476E-3</v>
      </c>
      <c r="Q48" s="98">
        <v>8.9826338581017336E-4</v>
      </c>
      <c r="R48" s="98">
        <v>9.8113587421841939E-4</v>
      </c>
      <c r="S48" s="98">
        <v>1.0633102233543609E-3</v>
      </c>
      <c r="T48" s="98">
        <v>1.4580459611801501E-3</v>
      </c>
      <c r="U48" s="98">
        <v>1.1211841160441182E-3</v>
      </c>
      <c r="V48" s="98">
        <v>1.2755263002165284E-3</v>
      </c>
      <c r="W48" s="98">
        <v>2.4401006472023561E-3</v>
      </c>
      <c r="DA48" s="63" t="s">
        <v>1614</v>
      </c>
    </row>
    <row r="49" spans="1:105" ht="12" customHeight="1" x14ac:dyDescent="0.25">
      <c r="A49" s="121" t="s">
        <v>55</v>
      </c>
      <c r="B49" s="122">
        <v>0.88005409691546488</v>
      </c>
      <c r="C49" s="122">
        <v>0.9456529026360142</v>
      </c>
      <c r="D49" s="122">
        <v>0.96514831382083921</v>
      </c>
      <c r="E49" s="122">
        <v>0.81080816981840798</v>
      </c>
      <c r="F49" s="122">
        <v>0.80404763096369392</v>
      </c>
      <c r="G49" s="122">
        <v>1.1253420068746713</v>
      </c>
      <c r="H49" s="122">
        <v>1.3242538048375714</v>
      </c>
      <c r="I49" s="122">
        <v>1.3702882640737406</v>
      </c>
      <c r="J49" s="122">
        <v>1.6936695756925879</v>
      </c>
      <c r="K49" s="122">
        <v>4.062432893839568</v>
      </c>
      <c r="L49" s="122">
        <v>5.4955204107399354</v>
      </c>
      <c r="M49" s="122">
        <v>5.4872449099115022</v>
      </c>
      <c r="N49" s="122">
        <v>5.4540652615829437</v>
      </c>
      <c r="O49" s="122">
        <v>5.6758144948305791</v>
      </c>
      <c r="P49" s="122">
        <v>5.5083245747472667</v>
      </c>
      <c r="Q49" s="122">
        <v>5.7753546695485722</v>
      </c>
      <c r="R49" s="122">
        <v>6.2543742075287803</v>
      </c>
      <c r="S49" s="122">
        <v>6.1180023929198928</v>
      </c>
      <c r="T49" s="122">
        <v>6.5794763483536922</v>
      </c>
      <c r="U49" s="122">
        <v>6.6116713665000582</v>
      </c>
      <c r="V49" s="122">
        <v>6.9963193831824819</v>
      </c>
      <c r="W49" s="122">
        <v>6.7031943162241197</v>
      </c>
      <c r="DA49" s="130" t="s">
        <v>1615</v>
      </c>
    </row>
    <row r="50" spans="1:105" ht="12" customHeight="1" x14ac:dyDescent="0.25">
      <c r="A50" s="97" t="s">
        <v>138</v>
      </c>
      <c r="B50" s="98">
        <v>0.85500496069471765</v>
      </c>
      <c r="C50" s="98">
        <v>0.92016031694776401</v>
      </c>
      <c r="D50" s="98">
        <v>0.94035871494580037</v>
      </c>
      <c r="E50" s="98">
        <v>0.78589491818975798</v>
      </c>
      <c r="F50" s="98">
        <v>0.78169516586598431</v>
      </c>
      <c r="G50" s="98">
        <v>1.1005195561011039</v>
      </c>
      <c r="H50" s="98">
        <v>1.2931892666172891</v>
      </c>
      <c r="I50" s="98">
        <v>1.3322259348439631</v>
      </c>
      <c r="J50" s="98">
        <v>1.4722766296376384</v>
      </c>
      <c r="K50" s="98">
        <v>3.9628613539613422</v>
      </c>
      <c r="L50" s="98">
        <v>5.3739653321651062</v>
      </c>
      <c r="M50" s="98">
        <v>5.3785844914820524</v>
      </c>
      <c r="N50" s="98">
        <v>5.3419668090084036</v>
      </c>
      <c r="O50" s="98">
        <v>5.5502852439834625</v>
      </c>
      <c r="P50" s="98">
        <v>5.3962054399314683</v>
      </c>
      <c r="Q50" s="98">
        <v>5.636083309024948</v>
      </c>
      <c r="R50" s="98">
        <v>6.1005121766845072</v>
      </c>
      <c r="S50" s="98">
        <v>6.001871046089823</v>
      </c>
      <c r="T50" s="98">
        <v>6.4403345009697626</v>
      </c>
      <c r="U50" s="98">
        <v>6.3711923025235979</v>
      </c>
      <c r="V50" s="98">
        <v>6.6851195609797616</v>
      </c>
      <c r="W50" s="98">
        <v>6.4629944400944286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2.5049136220747281E-2</v>
      </c>
      <c r="C54" s="101">
        <v>2.5492585688250215E-2</v>
      </c>
      <c r="D54" s="101">
        <v>2.4789598875038888E-2</v>
      </c>
      <c r="E54" s="101">
        <v>2.4913251628650018E-2</v>
      </c>
      <c r="F54" s="101">
        <v>2.2352465097709596E-2</v>
      </c>
      <c r="G54" s="101">
        <v>2.4822450773567439E-2</v>
      </c>
      <c r="H54" s="101">
        <v>3.1064538220282271E-2</v>
      </c>
      <c r="I54" s="101">
        <v>3.8062329229777536E-2</v>
      </c>
      <c r="J54" s="101">
        <v>0.22139294605494952</v>
      </c>
      <c r="K54" s="101">
        <v>9.9571539878225729E-2</v>
      </c>
      <c r="L54" s="101">
        <v>0.12155507857482903</v>
      </c>
      <c r="M54" s="101">
        <v>0.10866041842945001</v>
      </c>
      <c r="N54" s="101">
        <v>0.11209845257454035</v>
      </c>
      <c r="O54" s="101">
        <v>0.12552925084711619</v>
      </c>
      <c r="P54" s="101">
        <v>0.11211913481579876</v>
      </c>
      <c r="Q54" s="101">
        <v>0.13927136052362452</v>
      </c>
      <c r="R54" s="101">
        <v>0.15386203084427313</v>
      </c>
      <c r="S54" s="101">
        <v>0.1161313468300694</v>
      </c>
      <c r="T54" s="101">
        <v>0.13914184738392985</v>
      </c>
      <c r="U54" s="101">
        <v>0.24047906397646049</v>
      </c>
      <c r="V54" s="101">
        <v>0.31119982220272013</v>
      </c>
      <c r="W54" s="101">
        <v>0.24019987612969071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0.237327382856168</v>
      </c>
      <c r="C58" s="122">
        <v>0.24360309659635546</v>
      </c>
      <c r="D58" s="122">
        <v>0.25358473317826719</v>
      </c>
      <c r="E58" s="122">
        <v>0.258556984758884</v>
      </c>
      <c r="F58" s="122">
        <v>0.28388699849633925</v>
      </c>
      <c r="G58" s="122">
        <v>0.33237058247641121</v>
      </c>
      <c r="H58" s="122">
        <v>0.38882048124988933</v>
      </c>
      <c r="I58" s="122">
        <v>0.43576263302363849</v>
      </c>
      <c r="J58" s="122">
        <v>0.68642642759092043</v>
      </c>
      <c r="K58" s="122">
        <v>0.97491480816107701</v>
      </c>
      <c r="L58" s="122">
        <v>1.3536965967587635</v>
      </c>
      <c r="M58" s="122">
        <v>1.3841947204920859</v>
      </c>
      <c r="N58" s="122">
        <v>1.4225778068390977</v>
      </c>
      <c r="O58" s="122">
        <v>1.4748216081294798</v>
      </c>
      <c r="P58" s="122">
        <v>1.523039101442804</v>
      </c>
      <c r="Q58" s="122">
        <v>1.4370389841020621</v>
      </c>
      <c r="R58" s="122">
        <v>1.5635532165941823</v>
      </c>
      <c r="S58" s="122">
        <v>1.4856293987951004</v>
      </c>
      <c r="T58" s="122">
        <v>1.4462212582031091</v>
      </c>
      <c r="U58" s="122">
        <v>1.3740483339985947</v>
      </c>
      <c r="V58" s="122">
        <v>1.5548205340029342</v>
      </c>
      <c r="W58" s="122">
        <v>1.5646918196310051</v>
      </c>
      <c r="DA58" s="130" t="s">
        <v>1624</v>
      </c>
    </row>
    <row r="59" spans="1:105" ht="12" customHeight="1" x14ac:dyDescent="0.25">
      <c r="A59" s="97" t="s">
        <v>50</v>
      </c>
      <c r="B59" s="98">
        <v>0.20212658106906661</v>
      </c>
      <c r="C59" s="98">
        <v>0.19877590015442567</v>
      </c>
      <c r="D59" s="98">
        <v>0.19879114553045441</v>
      </c>
      <c r="E59" s="98">
        <v>0.19516354050479021</v>
      </c>
      <c r="F59" s="98">
        <v>0.21690488449739354</v>
      </c>
      <c r="G59" s="98">
        <v>0.24944427587146822</v>
      </c>
      <c r="H59" s="98">
        <v>0.2724454194793331</v>
      </c>
      <c r="I59" s="98">
        <v>0.26913761551548177</v>
      </c>
      <c r="J59" s="98">
        <v>0.31800892772746292</v>
      </c>
      <c r="K59" s="98">
        <v>0.48842267108275483</v>
      </c>
      <c r="L59" s="98">
        <v>0.76433084837842846</v>
      </c>
      <c r="M59" s="98">
        <v>0.89221182466707416</v>
      </c>
      <c r="N59" s="98">
        <v>0.92953732005469236</v>
      </c>
      <c r="O59" s="98">
        <v>0.94441662261549586</v>
      </c>
      <c r="P59" s="98">
        <v>1.0484739575328161</v>
      </c>
      <c r="Q59" s="98">
        <v>0.83012365199561877</v>
      </c>
      <c r="R59" s="98">
        <v>0.85831153707508534</v>
      </c>
      <c r="S59" s="98">
        <v>0.93929558749812225</v>
      </c>
      <c r="T59" s="98">
        <v>0.84659589794288581</v>
      </c>
      <c r="U59" s="98">
        <v>0.78959072513188711</v>
      </c>
      <c r="V59" s="98">
        <v>0.85871776515049014</v>
      </c>
      <c r="W59" s="98">
        <v>0.87853064066798636</v>
      </c>
      <c r="DA59" s="63" t="s">
        <v>1625</v>
      </c>
    </row>
    <row r="60" spans="1:105" ht="12" customHeight="1" x14ac:dyDescent="0.25">
      <c r="A60" s="109" t="s">
        <v>120</v>
      </c>
      <c r="B60" s="33">
        <v>3.5200801787101381E-2</v>
      </c>
      <c r="C60" s="33">
        <v>4.4827196441929791E-2</v>
      </c>
      <c r="D60" s="33">
        <v>5.479358764781276E-2</v>
      </c>
      <c r="E60" s="33">
        <v>6.3393444254093823E-2</v>
      </c>
      <c r="F60" s="33">
        <v>6.6982113998945728E-2</v>
      </c>
      <c r="G60" s="33">
        <v>8.2926306604942976E-2</v>
      </c>
      <c r="H60" s="33">
        <v>0.11637506177055625</v>
      </c>
      <c r="I60" s="33">
        <v>0.16662501750815675</v>
      </c>
      <c r="J60" s="33">
        <v>0.36841749986345751</v>
      </c>
      <c r="K60" s="33">
        <v>0.48649213707832212</v>
      </c>
      <c r="L60" s="33">
        <v>0.58936574838033506</v>
      </c>
      <c r="M60" s="33">
        <v>0.49198289582501181</v>
      </c>
      <c r="N60" s="33">
        <v>0.49304048678440543</v>
      </c>
      <c r="O60" s="33">
        <v>0.53040498551398396</v>
      </c>
      <c r="P60" s="33">
        <v>0.47456514390998783</v>
      </c>
      <c r="Q60" s="33">
        <v>0.60691533210644333</v>
      </c>
      <c r="R60" s="33">
        <v>0.70524167951909689</v>
      </c>
      <c r="S60" s="33">
        <v>0.54633381129697822</v>
      </c>
      <c r="T60" s="33">
        <v>0.59962536026022317</v>
      </c>
      <c r="U60" s="33">
        <v>0.5844576088667075</v>
      </c>
      <c r="V60" s="33">
        <v>0.69610276885244404</v>
      </c>
      <c r="W60" s="33">
        <v>0.68616117896301887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64.456268654065084</v>
      </c>
      <c r="C62" s="117">
        <f t="shared" si="21"/>
        <v>72.717820803290024</v>
      </c>
      <c r="D62" s="117">
        <f t="shared" si="21"/>
        <v>79.838215762714839</v>
      </c>
      <c r="E62" s="117">
        <f t="shared" si="21"/>
        <v>88.956537044536503</v>
      </c>
      <c r="F62" s="117">
        <f t="shared" si="21"/>
        <v>95.991734550878263</v>
      </c>
      <c r="G62" s="117">
        <f t="shared" si="21"/>
        <v>101.68085811668293</v>
      </c>
      <c r="H62" s="117">
        <f t="shared" si="21"/>
        <v>104.96831900020923</v>
      </c>
      <c r="I62" s="117">
        <f t="shared" si="21"/>
        <v>111.23991904457989</v>
      </c>
      <c r="J62" s="117">
        <f t="shared" si="21"/>
        <v>114.24713261231702</v>
      </c>
      <c r="K62" s="117">
        <f t="shared" si="21"/>
        <v>104.93524610694162</v>
      </c>
      <c r="L62" s="117">
        <f t="shared" si="21"/>
        <v>126.56053995760011</v>
      </c>
      <c r="M62" s="117">
        <f t="shared" si="21"/>
        <v>108.48918182685001</v>
      </c>
      <c r="N62" s="117">
        <f t="shared" si="21"/>
        <v>108.59563894508183</v>
      </c>
      <c r="O62" s="117">
        <f t="shared" si="21"/>
        <v>103.32377727762319</v>
      </c>
      <c r="P62" s="117">
        <f t="shared" si="21"/>
        <v>102.88301937589779</v>
      </c>
      <c r="Q62" s="117">
        <f t="shared" si="21"/>
        <v>99.72990616663688</v>
      </c>
      <c r="R62" s="117">
        <f t="shared" ref="R62:V62" si="22">R63+R66+R68+R77</f>
        <v>108.16972395384214</v>
      </c>
      <c r="S62" s="117">
        <f t="shared" si="22"/>
        <v>112.98837087212917</v>
      </c>
      <c r="T62" s="117">
        <f t="shared" si="22"/>
        <v>120.97843740921456</v>
      </c>
      <c r="U62" s="117">
        <f t="shared" si="22"/>
        <v>112.40682244629173</v>
      </c>
      <c r="V62" s="117">
        <f t="shared" si="22"/>
        <v>111.46890239491525</v>
      </c>
      <c r="W62" s="117">
        <f t="shared" ref="W62" si="23">W63+W66+W68+W77</f>
        <v>117.43075395793713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52.564765087270359</v>
      </c>
      <c r="C63" s="122">
        <f t="shared" si="24"/>
        <v>60.239363736521113</v>
      </c>
      <c r="D63" s="122">
        <f t="shared" si="24"/>
        <v>65.537699397140429</v>
      </c>
      <c r="E63" s="122">
        <f t="shared" si="24"/>
        <v>73.214347965857584</v>
      </c>
      <c r="F63" s="122">
        <f t="shared" si="24"/>
        <v>78.860476343133726</v>
      </c>
      <c r="G63" s="122">
        <f t="shared" si="24"/>
        <v>83.033717285383645</v>
      </c>
      <c r="H63" s="122">
        <f t="shared" si="24"/>
        <v>84.986880809001093</v>
      </c>
      <c r="I63" s="122">
        <f t="shared" si="24"/>
        <v>90.012952257076478</v>
      </c>
      <c r="J63" s="122">
        <f t="shared" si="24"/>
        <v>90.340971643984432</v>
      </c>
      <c r="K63" s="122">
        <f t="shared" si="24"/>
        <v>84.100323207422164</v>
      </c>
      <c r="L63" s="122">
        <f t="shared" si="24"/>
        <v>100.21213031961781</v>
      </c>
      <c r="M63" s="122">
        <f t="shared" si="24"/>
        <v>84.824871530086526</v>
      </c>
      <c r="N63" s="122">
        <f t="shared" si="24"/>
        <v>85.053596209226185</v>
      </c>
      <c r="O63" s="122">
        <f t="shared" si="24"/>
        <v>80.19918654303406</v>
      </c>
      <c r="P63" s="122">
        <f t="shared" si="24"/>
        <v>80.281085156931042</v>
      </c>
      <c r="Q63" s="122">
        <f t="shared" si="24"/>
        <v>76.434396443308813</v>
      </c>
      <c r="R63" s="122">
        <f t="shared" ref="R63:V63" si="25">SUM(R64:R65)</f>
        <v>82.695482588975921</v>
      </c>
      <c r="S63" s="122">
        <f t="shared" si="25"/>
        <v>88.673086112602689</v>
      </c>
      <c r="T63" s="122">
        <f t="shared" si="25"/>
        <v>95.182966726530864</v>
      </c>
      <c r="U63" s="122">
        <f t="shared" si="25"/>
        <v>88.684925451799515</v>
      </c>
      <c r="V63" s="122">
        <f t="shared" si="25"/>
        <v>86.296504164468956</v>
      </c>
      <c r="W63" s="122">
        <f t="shared" ref="W63" si="26">SUM(W64:W65)</f>
        <v>91.24904360248614</v>
      </c>
      <c r="DA63" s="130" t="s">
        <v>1628</v>
      </c>
    </row>
    <row r="64" spans="1:105" ht="12" customHeight="1" x14ac:dyDescent="0.25">
      <c r="A64" s="97" t="s">
        <v>217</v>
      </c>
      <c r="B64" s="98">
        <v>51.977302359800326</v>
      </c>
      <c r="C64" s="98">
        <v>59.564597344387941</v>
      </c>
      <c r="D64" s="98">
        <v>64.807255290133426</v>
      </c>
      <c r="E64" s="98">
        <v>72.393225668150635</v>
      </c>
      <c r="F64" s="98">
        <v>77.978579737002235</v>
      </c>
      <c r="G64" s="98">
        <v>82.098567481405354</v>
      </c>
      <c r="H64" s="98">
        <v>84.029189665811828</v>
      </c>
      <c r="I64" s="98">
        <v>89.002121896280869</v>
      </c>
      <c r="J64" s="98">
        <v>89.315051654560747</v>
      </c>
      <c r="K64" s="98">
        <v>83.133963385383495</v>
      </c>
      <c r="L64" s="98">
        <v>99.093163257017522</v>
      </c>
      <c r="M64" s="98">
        <v>83.852640607156189</v>
      </c>
      <c r="N64" s="98">
        <v>84.065729307389205</v>
      </c>
      <c r="O64" s="98">
        <v>79.256542846679977</v>
      </c>
      <c r="P64" s="98">
        <v>79.335945328734297</v>
      </c>
      <c r="Q64" s="98">
        <v>75.525646291711595</v>
      </c>
      <c r="R64" s="98">
        <v>81.703425616577505</v>
      </c>
      <c r="S64" s="98">
        <v>87.599273936551057</v>
      </c>
      <c r="T64" s="98">
        <v>94.011305052607781</v>
      </c>
      <c r="U64" s="98">
        <v>87.57540861029149</v>
      </c>
      <c r="V64" s="98">
        <v>85.199383695573417</v>
      </c>
      <c r="W64" s="98">
        <v>90.079124948786372</v>
      </c>
      <c r="DA64" s="63" t="s">
        <v>1629</v>
      </c>
    </row>
    <row r="65" spans="1:105" ht="12" customHeight="1" x14ac:dyDescent="0.25">
      <c r="A65" s="97" t="s">
        <v>53</v>
      </c>
      <c r="B65" s="98">
        <v>0.58746272747003503</v>
      </c>
      <c r="C65" s="98">
        <v>0.67476639213317013</v>
      </c>
      <c r="D65" s="98">
        <v>0.73044410700700746</v>
      </c>
      <c r="E65" s="98">
        <v>0.82112229770694611</v>
      </c>
      <c r="F65" s="98">
        <v>0.88189660613148857</v>
      </c>
      <c r="G65" s="98">
        <v>0.93514980397828629</v>
      </c>
      <c r="H65" s="98">
        <v>0.95769114318927251</v>
      </c>
      <c r="I65" s="98">
        <v>1.0108303607956155</v>
      </c>
      <c r="J65" s="98">
        <v>1.0259199894236888</v>
      </c>
      <c r="K65" s="98">
        <v>0.96635982203866466</v>
      </c>
      <c r="L65" s="98">
        <v>1.1189670626002963</v>
      </c>
      <c r="M65" s="98">
        <v>0.97223092293033075</v>
      </c>
      <c r="N65" s="98">
        <v>0.98786690183697368</v>
      </c>
      <c r="O65" s="98">
        <v>0.94264369635407941</v>
      </c>
      <c r="P65" s="98">
        <v>0.94513982819673881</v>
      </c>
      <c r="Q65" s="98">
        <v>0.90875015159721695</v>
      </c>
      <c r="R65" s="98">
        <v>0.99205697239841983</v>
      </c>
      <c r="S65" s="98">
        <v>1.0738121760516315</v>
      </c>
      <c r="T65" s="98">
        <v>1.1716616739230832</v>
      </c>
      <c r="U65" s="98">
        <v>1.1095168415080283</v>
      </c>
      <c r="V65" s="98">
        <v>1.0971204688955436</v>
      </c>
      <c r="W65" s="98">
        <v>1.169918653699771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2.5164742300818183E-5</v>
      </c>
      <c r="C66" s="122">
        <f t="shared" si="27"/>
        <v>3.1185103783610721E-5</v>
      </c>
      <c r="D66" s="122">
        <f t="shared" si="27"/>
        <v>4.2367600801790814E-5</v>
      </c>
      <c r="E66" s="122">
        <f t="shared" si="27"/>
        <v>7.8245307999686689E-5</v>
      </c>
      <c r="F66" s="122">
        <f t="shared" si="27"/>
        <v>1.2400634183670862E-4</v>
      </c>
      <c r="G66" s="122">
        <f t="shared" si="27"/>
        <v>2.0559373797346284E-4</v>
      </c>
      <c r="H66" s="122">
        <f t="shared" si="27"/>
        <v>7.1929842531689482E-4</v>
      </c>
      <c r="I66" s="122">
        <f t="shared" si="27"/>
        <v>8.5673518178191446E-4</v>
      </c>
      <c r="J66" s="122">
        <f t="shared" si="27"/>
        <v>1.1725454454674957E-3</v>
      </c>
      <c r="K66" s="122">
        <f t="shared" si="27"/>
        <v>1.3512254492420504E-3</v>
      </c>
      <c r="L66" s="122">
        <f t="shared" si="27"/>
        <v>3.6291664638632135E-3</v>
      </c>
      <c r="M66" s="122">
        <f t="shared" si="27"/>
        <v>1.8959337497202779E-3</v>
      </c>
      <c r="N66" s="122">
        <f t="shared" si="27"/>
        <v>2.0873550093298467E-3</v>
      </c>
      <c r="O66" s="122">
        <f t="shared" si="27"/>
        <v>1.9154351306961644E-3</v>
      </c>
      <c r="P66" s="122">
        <f t="shared" si="27"/>
        <v>2.8708974072383276E-3</v>
      </c>
      <c r="Q66" s="122">
        <f t="shared" si="27"/>
        <v>2.5261196654967392E-3</v>
      </c>
      <c r="R66" s="122">
        <f t="shared" si="27"/>
        <v>3.3630333749295059E-3</v>
      </c>
      <c r="S66" s="122">
        <f t="shared" si="27"/>
        <v>4.2333945117467566E-3</v>
      </c>
      <c r="T66" s="122">
        <f t="shared" si="27"/>
        <v>6.4312458299921483E-3</v>
      </c>
      <c r="U66" s="122">
        <f t="shared" si="27"/>
        <v>5.1206835218044668E-3</v>
      </c>
      <c r="V66" s="122">
        <f t="shared" si="27"/>
        <v>5.7042992343512462E-3</v>
      </c>
      <c r="W66" s="122">
        <f t="shared" si="27"/>
        <v>1.0499203967629859E-2</v>
      </c>
      <c r="DA66" s="130" t="s">
        <v>1631</v>
      </c>
    </row>
    <row r="67" spans="1:105" ht="12" customHeight="1" x14ac:dyDescent="0.25">
      <c r="A67" s="97" t="s">
        <v>53</v>
      </c>
      <c r="B67" s="98">
        <v>2.5164742300818183E-5</v>
      </c>
      <c r="C67" s="98">
        <v>3.1185103783610721E-5</v>
      </c>
      <c r="D67" s="98">
        <v>4.2367600801790814E-5</v>
      </c>
      <c r="E67" s="98">
        <v>7.8245307999686689E-5</v>
      </c>
      <c r="F67" s="98">
        <v>1.2400634183670862E-4</v>
      </c>
      <c r="G67" s="98">
        <v>2.0559373797346284E-4</v>
      </c>
      <c r="H67" s="98">
        <v>7.1929842531689482E-4</v>
      </c>
      <c r="I67" s="98">
        <v>8.5673518178191446E-4</v>
      </c>
      <c r="J67" s="98">
        <v>1.1725454454674957E-3</v>
      </c>
      <c r="K67" s="98">
        <v>1.3512254492420504E-3</v>
      </c>
      <c r="L67" s="98">
        <v>3.6291664638632135E-3</v>
      </c>
      <c r="M67" s="98">
        <v>1.8959337497202779E-3</v>
      </c>
      <c r="N67" s="98">
        <v>2.0873550093298467E-3</v>
      </c>
      <c r="O67" s="98">
        <v>1.9154351306961644E-3</v>
      </c>
      <c r="P67" s="98">
        <v>2.8708974072383276E-3</v>
      </c>
      <c r="Q67" s="98">
        <v>2.5261196654967392E-3</v>
      </c>
      <c r="R67" s="98">
        <v>3.3630333749295059E-3</v>
      </c>
      <c r="S67" s="98">
        <v>4.2333945117467566E-3</v>
      </c>
      <c r="T67" s="98">
        <v>6.4312458299921483E-3</v>
      </c>
      <c r="U67" s="98">
        <v>5.1206835218044668E-3</v>
      </c>
      <c r="V67" s="98">
        <v>5.7042992343512462E-3</v>
      </c>
      <c r="W67" s="98">
        <v>1.0499203967629859E-2</v>
      </c>
      <c r="DA67" s="63" t="s">
        <v>1632</v>
      </c>
    </row>
    <row r="68" spans="1:105" ht="12" customHeight="1" x14ac:dyDescent="0.25">
      <c r="A68" s="121" t="s">
        <v>55</v>
      </c>
      <c r="B68" s="122">
        <v>9.2906659958481459</v>
      </c>
      <c r="C68" s="122">
        <v>9.7092948350154629</v>
      </c>
      <c r="D68" s="122">
        <v>10.889881961160135</v>
      </c>
      <c r="E68" s="122">
        <v>11.84381880479625</v>
      </c>
      <c r="F68" s="122">
        <v>12.566027796631788</v>
      </c>
      <c r="G68" s="122">
        <v>13.824890337393377</v>
      </c>
      <c r="H68" s="122">
        <v>14.752931486203936</v>
      </c>
      <c r="I68" s="122">
        <v>15.908208076848888</v>
      </c>
      <c r="J68" s="122">
        <v>18.01592107354638</v>
      </c>
      <c r="K68" s="122">
        <v>15.743352685220966</v>
      </c>
      <c r="L68" s="122">
        <v>19.498185034457073</v>
      </c>
      <c r="M68" s="122">
        <v>17.933273087659401</v>
      </c>
      <c r="N68" s="122">
        <v>17.911960630072613</v>
      </c>
      <c r="O68" s="122">
        <v>17.562387893975735</v>
      </c>
      <c r="P68" s="122">
        <v>16.937069458442551</v>
      </c>
      <c r="Q68" s="122">
        <v>17.756635667865975</v>
      </c>
      <c r="R68" s="122">
        <v>19.526748136753792</v>
      </c>
      <c r="S68" s="122">
        <v>18.521881392230281</v>
      </c>
      <c r="T68" s="122">
        <v>19.730443155886778</v>
      </c>
      <c r="U68" s="122">
        <v>18.219815111260719</v>
      </c>
      <c r="V68" s="122">
        <v>19.195647074096506</v>
      </c>
      <c r="W68" s="122">
        <v>20.225725577792737</v>
      </c>
      <c r="DA68" s="130" t="s">
        <v>1633</v>
      </c>
    </row>
    <row r="69" spans="1:105" ht="12" customHeight="1" x14ac:dyDescent="0.25">
      <c r="A69" s="97" t="s">
        <v>134</v>
      </c>
      <c r="B69" s="98">
        <v>9.0201727114345545</v>
      </c>
      <c r="C69" s="98">
        <v>9.4264983257831823</v>
      </c>
      <c r="D69" s="98">
        <v>10.575127063375948</v>
      </c>
      <c r="E69" s="98">
        <v>11.484678959976772</v>
      </c>
      <c r="F69" s="98">
        <v>12.23343060876881</v>
      </c>
      <c r="G69" s="98">
        <v>13.472251883203064</v>
      </c>
      <c r="H69" s="98">
        <v>14.343843613715633</v>
      </c>
      <c r="I69" s="98">
        <v>15.491108029372484</v>
      </c>
      <c r="J69" s="98">
        <v>17.232243416728963</v>
      </c>
      <c r="K69" s="98">
        <v>14.883610628831685</v>
      </c>
      <c r="L69" s="98">
        <v>18.798489928803292</v>
      </c>
      <c r="M69" s="98">
        <v>17.452736277665185</v>
      </c>
      <c r="N69" s="98">
        <v>17.364660063582292</v>
      </c>
      <c r="O69" s="98">
        <v>17.129465539065961</v>
      </c>
      <c r="P69" s="98">
        <v>16.549058356359627</v>
      </c>
      <c r="Q69" s="98">
        <v>17.270725396463433</v>
      </c>
      <c r="R69" s="98">
        <v>18.980702714207979</v>
      </c>
      <c r="S69" s="98">
        <v>18.136331483197107</v>
      </c>
      <c r="T69" s="98">
        <v>19.30264991834715</v>
      </c>
      <c r="U69" s="98">
        <v>17.795516192823833</v>
      </c>
      <c r="V69" s="98">
        <v>18.63494480341167</v>
      </c>
      <c r="W69" s="98">
        <v>19.615448885768554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0.27049328441359194</v>
      </c>
      <c r="C73" s="101">
        <v>0.28279650923228039</v>
      </c>
      <c r="D73" s="101">
        <v>0.31475489778418664</v>
      </c>
      <c r="E73" s="101">
        <v>0.35913984481947664</v>
      </c>
      <c r="F73" s="101">
        <v>0.33259718786297882</v>
      </c>
      <c r="G73" s="101">
        <v>0.35263845419031231</v>
      </c>
      <c r="H73" s="101">
        <v>0.40908787248830325</v>
      </c>
      <c r="I73" s="101">
        <v>0.41710004747640456</v>
      </c>
      <c r="J73" s="101">
        <v>0.78367765681741897</v>
      </c>
      <c r="K73" s="101">
        <v>0.85974205638928136</v>
      </c>
      <c r="L73" s="101">
        <v>0.69969510565378246</v>
      </c>
      <c r="M73" s="101">
        <v>0.48053680999421711</v>
      </c>
      <c r="N73" s="101">
        <v>0.54730056649032088</v>
      </c>
      <c r="O73" s="101">
        <v>0.43292235490977438</v>
      </c>
      <c r="P73" s="101">
        <v>0.38801110208292389</v>
      </c>
      <c r="Q73" s="101">
        <v>0.48591027140254339</v>
      </c>
      <c r="R73" s="101">
        <v>0.5460454225458129</v>
      </c>
      <c r="S73" s="101">
        <v>0.38554990903317188</v>
      </c>
      <c r="T73" s="101">
        <v>0.42779323753962917</v>
      </c>
      <c r="U73" s="101">
        <v>0.42429891843688633</v>
      </c>
      <c r="V73" s="101">
        <v>0.56070227068483447</v>
      </c>
      <c r="W73" s="101">
        <v>0.61027669202418366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2.600812406204271</v>
      </c>
      <c r="C77" s="122">
        <v>2.7691310466496564</v>
      </c>
      <c r="D77" s="122">
        <v>3.4105920368134788</v>
      </c>
      <c r="E77" s="122">
        <v>3.8982920285746707</v>
      </c>
      <c r="F77" s="122">
        <v>4.5651064047709209</v>
      </c>
      <c r="G77" s="122">
        <v>4.8220449001679349</v>
      </c>
      <c r="H77" s="122">
        <v>5.2277874065788801</v>
      </c>
      <c r="I77" s="122">
        <v>5.3179019754727355</v>
      </c>
      <c r="J77" s="122">
        <v>5.8890673493407295</v>
      </c>
      <c r="K77" s="122">
        <v>5.0902189888492506</v>
      </c>
      <c r="L77" s="122">
        <v>6.8465954370613735</v>
      </c>
      <c r="M77" s="122">
        <v>5.7291412753543707</v>
      </c>
      <c r="N77" s="122">
        <v>5.6279947507737038</v>
      </c>
      <c r="O77" s="122">
        <v>5.5602874054827005</v>
      </c>
      <c r="P77" s="122">
        <v>5.661993863116968</v>
      </c>
      <c r="Q77" s="122">
        <v>5.536347935796579</v>
      </c>
      <c r="R77" s="122">
        <v>5.9441301947374905</v>
      </c>
      <c r="S77" s="122">
        <v>5.7891699727844532</v>
      </c>
      <c r="T77" s="122">
        <v>6.0585962809669436</v>
      </c>
      <c r="U77" s="122">
        <v>5.4969611997096868</v>
      </c>
      <c r="V77" s="122">
        <v>5.9710468571154385</v>
      </c>
      <c r="W77" s="122">
        <v>5.9454855736906254</v>
      </c>
      <c r="DA77" s="130" t="s">
        <v>1642</v>
      </c>
    </row>
    <row r="78" spans="1:105" ht="12" customHeight="1" x14ac:dyDescent="0.25">
      <c r="A78" s="97" t="s">
        <v>192</v>
      </c>
      <c r="B78" s="98">
        <v>2.5020950061511877</v>
      </c>
      <c r="C78" s="98">
        <v>2.6770040718753014</v>
      </c>
      <c r="D78" s="98">
        <v>3.2719598648913122</v>
      </c>
      <c r="E78" s="98">
        <v>3.6973318293102353</v>
      </c>
      <c r="F78" s="98">
        <v>4.3279724573243818</v>
      </c>
      <c r="G78" s="98">
        <v>4.5796535502668494</v>
      </c>
      <c r="H78" s="98">
        <v>4.9588669784261281</v>
      </c>
      <c r="I78" s="98">
        <v>5.0725482342778063</v>
      </c>
      <c r="J78" s="98">
        <v>5.5550265108254386</v>
      </c>
      <c r="K78" s="98">
        <v>4.7769229763264729</v>
      </c>
      <c r="L78" s="98">
        <v>6.549447416070743</v>
      </c>
      <c r="M78" s="98">
        <v>5.5303926766574545</v>
      </c>
      <c r="N78" s="98">
        <v>5.3838840598108364</v>
      </c>
      <c r="O78" s="98">
        <v>5.3121859392755706</v>
      </c>
      <c r="P78" s="98">
        <v>5.447756418087474</v>
      </c>
      <c r="Q78" s="98">
        <v>5.2904726798387163</v>
      </c>
      <c r="R78" s="98">
        <v>5.6777805256202463</v>
      </c>
      <c r="S78" s="98">
        <v>5.61082622255622</v>
      </c>
      <c r="T78" s="98">
        <v>5.8685041863968239</v>
      </c>
      <c r="U78" s="98">
        <v>5.361405377452253</v>
      </c>
      <c r="V78" s="98">
        <v>5.7367807013588124</v>
      </c>
      <c r="W78" s="98">
        <v>5.7068879023324568</v>
      </c>
      <c r="DA78" s="63" t="s">
        <v>1643</v>
      </c>
    </row>
    <row r="79" spans="1:105" ht="12" customHeight="1" x14ac:dyDescent="0.25">
      <c r="A79" s="109" t="s">
        <v>120</v>
      </c>
      <c r="B79" s="33">
        <v>9.8717400053083215E-2</v>
      </c>
      <c r="C79" s="33">
        <v>9.2126974774354858E-2</v>
      </c>
      <c r="D79" s="33">
        <v>0.13863217192216645</v>
      </c>
      <c r="E79" s="33">
        <v>0.20096019926443548</v>
      </c>
      <c r="F79" s="33">
        <v>0.23713394744653893</v>
      </c>
      <c r="G79" s="33">
        <v>0.24239134990108513</v>
      </c>
      <c r="H79" s="33">
        <v>0.26892042815275224</v>
      </c>
      <c r="I79" s="33">
        <v>0.24535374119492903</v>
      </c>
      <c r="J79" s="33">
        <v>0.33404083851529093</v>
      </c>
      <c r="K79" s="33">
        <v>0.31329601252277806</v>
      </c>
      <c r="L79" s="33">
        <v>0.29714802099063048</v>
      </c>
      <c r="M79" s="33">
        <v>0.19874859869691583</v>
      </c>
      <c r="N79" s="33">
        <v>0.24411069096286764</v>
      </c>
      <c r="O79" s="33">
        <v>0.24810146620712992</v>
      </c>
      <c r="P79" s="33">
        <v>0.2142374450294936</v>
      </c>
      <c r="Q79" s="33">
        <v>0.24587525595786319</v>
      </c>
      <c r="R79" s="33">
        <v>0.26634966911724411</v>
      </c>
      <c r="S79" s="33">
        <v>0.17834375022823284</v>
      </c>
      <c r="T79" s="33">
        <v>0.19009209457011944</v>
      </c>
      <c r="U79" s="33">
        <v>0.13555582225743396</v>
      </c>
      <c r="V79" s="33">
        <v>0.23426615575662635</v>
      </c>
      <c r="W79" s="33">
        <v>0.23859767135816889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681.21152498044432</v>
      </c>
      <c r="C81" s="117">
        <f t="shared" si="28"/>
        <v>737.62981218143739</v>
      </c>
      <c r="D81" s="117">
        <f t="shared" si="28"/>
        <v>730.15043783896499</v>
      </c>
      <c r="E81" s="117">
        <f t="shared" si="28"/>
        <v>776.61511955271385</v>
      </c>
      <c r="F81" s="117">
        <f t="shared" si="28"/>
        <v>784.87046212854307</v>
      </c>
      <c r="G81" s="117">
        <f t="shared" si="28"/>
        <v>794.61139042357365</v>
      </c>
      <c r="H81" s="117">
        <f t="shared" si="28"/>
        <v>777.39330606340457</v>
      </c>
      <c r="I81" s="117">
        <f t="shared" si="28"/>
        <v>761.03240919024529</v>
      </c>
      <c r="J81" s="117">
        <f t="shared" si="28"/>
        <v>766.03155607978522</v>
      </c>
      <c r="K81" s="117">
        <f t="shared" si="28"/>
        <v>844.4868128807658</v>
      </c>
      <c r="L81" s="117">
        <f t="shared" si="28"/>
        <v>633.92226377125291</v>
      </c>
      <c r="M81" s="117">
        <f t="shared" si="28"/>
        <v>650.72064241601413</v>
      </c>
      <c r="N81" s="117">
        <f t="shared" si="28"/>
        <v>690.76451960082159</v>
      </c>
      <c r="O81" s="117">
        <f t="shared" si="28"/>
        <v>605.99639257171236</v>
      </c>
      <c r="P81" s="117">
        <f t="shared" si="28"/>
        <v>594.73652119366716</v>
      </c>
      <c r="Q81" s="117">
        <f t="shared" si="28"/>
        <v>489.19764154656673</v>
      </c>
      <c r="R81" s="117">
        <f t="shared" ref="R81:V81" si="29">R82+R85+R87+R100</f>
        <v>483.75426022462779</v>
      </c>
      <c r="S81" s="117">
        <f t="shared" si="29"/>
        <v>529.47382923690884</v>
      </c>
      <c r="T81" s="117">
        <f t="shared" si="29"/>
        <v>559.25780208030142</v>
      </c>
      <c r="U81" s="117">
        <f t="shared" si="29"/>
        <v>531.12410385616533</v>
      </c>
      <c r="V81" s="117">
        <f t="shared" si="29"/>
        <v>477.96997766567722</v>
      </c>
      <c r="W81" s="117">
        <f t="shared" ref="W81" si="30">W82+W85+W87+W100</f>
        <v>488.9112288615068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559.75348709344348</v>
      </c>
      <c r="C82" s="122">
        <f t="shared" si="31"/>
        <v>615.20864805067629</v>
      </c>
      <c r="D82" s="122">
        <f t="shared" si="31"/>
        <v>605.05036536795023</v>
      </c>
      <c r="E82" s="122">
        <f t="shared" si="31"/>
        <v>646.17172381153625</v>
      </c>
      <c r="F82" s="122">
        <f t="shared" si="31"/>
        <v>650.69309538239452</v>
      </c>
      <c r="G82" s="122">
        <f t="shared" si="31"/>
        <v>655.70871418028514</v>
      </c>
      <c r="H82" s="122">
        <f t="shared" si="31"/>
        <v>640.36284219018853</v>
      </c>
      <c r="I82" s="122">
        <f t="shared" si="31"/>
        <v>626.01229155096451</v>
      </c>
      <c r="J82" s="122">
        <f t="shared" si="31"/>
        <v>626.55388522711405</v>
      </c>
      <c r="K82" s="122">
        <f t="shared" si="31"/>
        <v>697.56862729261252</v>
      </c>
      <c r="L82" s="122">
        <f t="shared" si="31"/>
        <v>496.97071679039192</v>
      </c>
      <c r="M82" s="122">
        <f t="shared" si="31"/>
        <v>519.08643360491749</v>
      </c>
      <c r="N82" s="122">
        <f t="shared" si="31"/>
        <v>552.50211335284553</v>
      </c>
      <c r="O82" s="122">
        <f t="shared" si="31"/>
        <v>480.65380116368664</v>
      </c>
      <c r="P82" s="122">
        <f t="shared" si="31"/>
        <v>472.40708009006687</v>
      </c>
      <c r="Q82" s="122">
        <f t="shared" si="31"/>
        <v>381.17061470163964</v>
      </c>
      <c r="R82" s="122">
        <f t="shared" ref="R82:V82" si="32">SUM(R83:R84)</f>
        <v>374.6023074538848</v>
      </c>
      <c r="S82" s="122">
        <f t="shared" si="32"/>
        <v>420.28199021310786</v>
      </c>
      <c r="T82" s="122">
        <f t="shared" si="32"/>
        <v>446.00142017413174</v>
      </c>
      <c r="U82" s="122">
        <f t="shared" si="32"/>
        <v>424.68835209281036</v>
      </c>
      <c r="V82" s="122">
        <f t="shared" si="32"/>
        <v>377.48026598228756</v>
      </c>
      <c r="W82" s="122">
        <f t="shared" ref="W82" si="33">SUM(W83:W84)</f>
        <v>384.80493565164915</v>
      </c>
      <c r="DA82" s="130" t="s">
        <v>1646</v>
      </c>
    </row>
    <row r="83" spans="1:105" ht="12" customHeight="1" x14ac:dyDescent="0.25">
      <c r="A83" s="97" t="s">
        <v>204</v>
      </c>
      <c r="B83" s="98">
        <v>557.50383985861868</v>
      </c>
      <c r="C83" s="98">
        <v>612.73319734561915</v>
      </c>
      <c r="D83" s="98">
        <v>602.63977160959428</v>
      </c>
      <c r="E83" s="98">
        <v>643.58146659634588</v>
      </c>
      <c r="F83" s="98">
        <v>648.08389621403342</v>
      </c>
      <c r="G83" s="98">
        <v>653.04732997329154</v>
      </c>
      <c r="H83" s="98">
        <v>637.75988532084125</v>
      </c>
      <c r="I83" s="98">
        <v>623.45481103057602</v>
      </c>
      <c r="J83" s="98">
        <v>623.94187666114146</v>
      </c>
      <c r="K83" s="98">
        <v>694.59249701233944</v>
      </c>
      <c r="L83" s="98">
        <v>494.88709754466413</v>
      </c>
      <c r="M83" s="98">
        <v>516.81928441769332</v>
      </c>
      <c r="N83" s="98">
        <v>550.01386261584014</v>
      </c>
      <c r="O83" s="98">
        <v>478.43323779497462</v>
      </c>
      <c r="P83" s="98">
        <v>470.23343842552742</v>
      </c>
      <c r="Q83" s="98">
        <v>379.41720645839257</v>
      </c>
      <c r="R83" s="98">
        <v>372.8770325785805</v>
      </c>
      <c r="S83" s="98">
        <v>418.33470430877986</v>
      </c>
      <c r="T83" s="98">
        <v>443.90570364001132</v>
      </c>
      <c r="U83" s="98">
        <v>422.66123531097719</v>
      </c>
      <c r="V83" s="98">
        <v>375.65250310499675</v>
      </c>
      <c r="W83" s="98">
        <v>382.92473965797313</v>
      </c>
      <c r="DA83" s="63" t="s">
        <v>1647</v>
      </c>
    </row>
    <row r="84" spans="1:105" ht="12" customHeight="1" x14ac:dyDescent="0.25">
      <c r="A84" s="97" t="s">
        <v>53</v>
      </c>
      <c r="B84" s="98">
        <v>2.2496472348247649</v>
      </c>
      <c r="C84" s="98">
        <v>2.4754507050571553</v>
      </c>
      <c r="D84" s="98">
        <v>2.4105937583559354</v>
      </c>
      <c r="E84" s="98">
        <v>2.5902572151903414</v>
      </c>
      <c r="F84" s="98">
        <v>2.6091991683610494</v>
      </c>
      <c r="G84" s="98">
        <v>2.6613842069935663</v>
      </c>
      <c r="H84" s="98">
        <v>2.6029568693472931</v>
      </c>
      <c r="I84" s="98">
        <v>2.5574805203885176</v>
      </c>
      <c r="J84" s="98">
        <v>2.6120085659725429</v>
      </c>
      <c r="K84" s="98">
        <v>2.9761302802731198</v>
      </c>
      <c r="L84" s="98">
        <v>2.083619245727812</v>
      </c>
      <c r="M84" s="98">
        <v>2.2671491872241929</v>
      </c>
      <c r="N84" s="98">
        <v>2.4882507370053775</v>
      </c>
      <c r="O84" s="98">
        <v>2.2205633687120079</v>
      </c>
      <c r="P84" s="98">
        <v>2.1736416645394678</v>
      </c>
      <c r="Q84" s="98">
        <v>1.7534082432470817</v>
      </c>
      <c r="R84" s="98">
        <v>1.7252748753042988</v>
      </c>
      <c r="S84" s="98">
        <v>1.9472859043279855</v>
      </c>
      <c r="T84" s="98">
        <v>2.0957165341204229</v>
      </c>
      <c r="U84" s="98">
        <v>2.0271167818331528</v>
      </c>
      <c r="V84" s="98">
        <v>1.8277628772908108</v>
      </c>
      <c r="W84" s="98">
        <v>1.8801959936760171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2.1641678378703637E-4</v>
      </c>
      <c r="C85" s="122">
        <f t="shared" si="34"/>
        <v>2.7557786693778826E-4</v>
      </c>
      <c r="D85" s="122">
        <f t="shared" si="34"/>
        <v>3.7036294947237307E-4</v>
      </c>
      <c r="E85" s="122">
        <f t="shared" si="34"/>
        <v>4.9195590877876435E-4</v>
      </c>
      <c r="F85" s="122">
        <f t="shared" si="34"/>
        <v>7.4453796855419255E-4</v>
      </c>
      <c r="G85" s="122">
        <f t="shared" si="34"/>
        <v>1.1870365063656103E-3</v>
      </c>
      <c r="H85" s="122">
        <f t="shared" si="34"/>
        <v>3.9276124038064367E-3</v>
      </c>
      <c r="I85" s="122">
        <f t="shared" si="34"/>
        <v>4.4904914817180414E-3</v>
      </c>
      <c r="J85" s="122">
        <f t="shared" si="34"/>
        <v>6.0441486364710183E-3</v>
      </c>
      <c r="K85" s="122">
        <f t="shared" si="34"/>
        <v>7.2147639296750521E-3</v>
      </c>
      <c r="L85" s="122">
        <f t="shared" si="34"/>
        <v>1.9358634355614576E-2</v>
      </c>
      <c r="M85" s="122">
        <f t="shared" si="34"/>
        <v>1.0371247406866596E-2</v>
      </c>
      <c r="N85" s="122">
        <f t="shared" si="34"/>
        <v>1.1870810000458375E-2</v>
      </c>
      <c r="O85" s="122">
        <f t="shared" si="34"/>
        <v>1.1263013184095975E-2</v>
      </c>
      <c r="P85" s="122">
        <f t="shared" si="34"/>
        <v>1.6214081139227357E-2</v>
      </c>
      <c r="Q85" s="122">
        <f t="shared" si="34"/>
        <v>1.2401671448219598E-2</v>
      </c>
      <c r="R85" s="122">
        <f t="shared" si="34"/>
        <v>1.3442427590741018E-2</v>
      </c>
      <c r="S85" s="122">
        <f t="shared" si="34"/>
        <v>1.4683839440764441E-2</v>
      </c>
      <c r="T85" s="122">
        <f t="shared" si="34"/>
        <v>2.1161826398353133E-2</v>
      </c>
      <c r="U85" s="122">
        <f t="shared" si="34"/>
        <v>1.6375204650613647E-2</v>
      </c>
      <c r="V85" s="122">
        <f t="shared" si="34"/>
        <v>1.7737293520787047E-2</v>
      </c>
      <c r="W85" s="122">
        <f t="shared" si="34"/>
        <v>3.2272248304057671E-2</v>
      </c>
      <c r="DA85" s="130" t="s">
        <v>1649</v>
      </c>
    </row>
    <row r="86" spans="1:105" ht="12" customHeight="1" x14ac:dyDescent="0.25">
      <c r="A86" s="97" t="s">
        <v>53</v>
      </c>
      <c r="B86" s="98">
        <v>2.1641678378703637E-4</v>
      </c>
      <c r="C86" s="98">
        <v>2.7557786693778826E-4</v>
      </c>
      <c r="D86" s="98">
        <v>3.7036294947237307E-4</v>
      </c>
      <c r="E86" s="98">
        <v>4.9195590877876435E-4</v>
      </c>
      <c r="F86" s="98">
        <v>7.4453796855419255E-4</v>
      </c>
      <c r="G86" s="98">
        <v>1.1870365063656103E-3</v>
      </c>
      <c r="H86" s="98">
        <v>3.9276124038064367E-3</v>
      </c>
      <c r="I86" s="98">
        <v>4.4904914817180414E-3</v>
      </c>
      <c r="J86" s="98">
        <v>6.0441486364710183E-3</v>
      </c>
      <c r="K86" s="98">
        <v>7.2147639296750521E-3</v>
      </c>
      <c r="L86" s="98">
        <v>1.9358634355614576E-2</v>
      </c>
      <c r="M86" s="98">
        <v>1.0371247406866596E-2</v>
      </c>
      <c r="N86" s="98">
        <v>1.1870810000458375E-2</v>
      </c>
      <c r="O86" s="98">
        <v>1.1263013184095975E-2</v>
      </c>
      <c r="P86" s="98">
        <v>1.6214081139227357E-2</v>
      </c>
      <c r="Q86" s="98">
        <v>1.2401671448219598E-2</v>
      </c>
      <c r="R86" s="98">
        <v>1.3442427590741018E-2</v>
      </c>
      <c r="S86" s="98">
        <v>1.4683839440764441E-2</v>
      </c>
      <c r="T86" s="98">
        <v>2.1161826398353133E-2</v>
      </c>
      <c r="U86" s="98">
        <v>1.6375204650613647E-2</v>
      </c>
      <c r="V86" s="98">
        <v>1.7737293520787047E-2</v>
      </c>
      <c r="W86" s="98">
        <v>3.2272248304057671E-2</v>
      </c>
      <c r="DA86" s="63" t="s">
        <v>1650</v>
      </c>
    </row>
    <row r="87" spans="1:105" ht="12" customHeight="1" x14ac:dyDescent="0.25">
      <c r="A87" s="121" t="s">
        <v>55</v>
      </c>
      <c r="B87" s="122">
        <v>95.950521284557496</v>
      </c>
      <c r="C87" s="122">
        <v>96.67664269911171</v>
      </c>
      <c r="D87" s="122">
        <v>96.532805692166974</v>
      </c>
      <c r="E87" s="122">
        <v>98.422419661370526</v>
      </c>
      <c r="F87" s="122">
        <v>98.186530237614008</v>
      </c>
      <c r="G87" s="122">
        <v>104.00262854178516</v>
      </c>
      <c r="H87" s="122">
        <v>101.84223543075247</v>
      </c>
      <c r="I87" s="122">
        <v>100.22825038306839</v>
      </c>
      <c r="J87" s="122">
        <v>105.3746737500216</v>
      </c>
      <c r="K87" s="122">
        <v>109.48919347547593</v>
      </c>
      <c r="L87" s="122">
        <v>101.97327596670891</v>
      </c>
      <c r="M87" s="122">
        <v>96.989930670826226</v>
      </c>
      <c r="N87" s="122">
        <v>101.6856809764957</v>
      </c>
      <c r="O87" s="122">
        <v>92.487619109088499</v>
      </c>
      <c r="P87" s="122">
        <v>89.691276556334472</v>
      </c>
      <c r="Q87" s="122">
        <v>80.753529706680581</v>
      </c>
      <c r="R87" s="122">
        <v>82.348956159187495</v>
      </c>
      <c r="S87" s="122">
        <v>81.427925995154467</v>
      </c>
      <c r="T87" s="122">
        <v>84.512607034866576</v>
      </c>
      <c r="U87" s="122">
        <v>79.26505520859979</v>
      </c>
      <c r="V87" s="122">
        <v>75.929885954983931</v>
      </c>
      <c r="W87" s="122">
        <v>79.061663886700813</v>
      </c>
      <c r="DA87" s="130" t="s">
        <v>1651</v>
      </c>
    </row>
    <row r="88" spans="1:105" ht="12" customHeight="1" x14ac:dyDescent="0.25">
      <c r="A88" s="97" t="s">
        <v>132</v>
      </c>
      <c r="B88" s="98">
        <v>91.558725599755348</v>
      </c>
      <c r="C88" s="98">
        <v>90.951213953411724</v>
      </c>
      <c r="D88" s="98">
        <v>87.90132104707628</v>
      </c>
      <c r="E88" s="98">
        <v>86.115837755478978</v>
      </c>
      <c r="F88" s="98">
        <v>83.98036837137029</v>
      </c>
      <c r="G88" s="98">
        <v>85.468240797663114</v>
      </c>
      <c r="H88" s="98">
        <v>77.612658938104218</v>
      </c>
      <c r="I88" s="98">
        <v>74.165211985512059</v>
      </c>
      <c r="J88" s="98">
        <v>68.803476122320518</v>
      </c>
      <c r="K88" s="98">
        <v>77.421224208910019</v>
      </c>
      <c r="L88" s="98">
        <v>73.316900735645333</v>
      </c>
      <c r="M88" s="98">
        <v>76.575570841693022</v>
      </c>
      <c r="N88" s="98">
        <v>81.507595299512616</v>
      </c>
      <c r="O88" s="98">
        <v>70.765763829177388</v>
      </c>
      <c r="P88" s="98">
        <v>69.547434795070259</v>
      </c>
      <c r="Q88" s="98">
        <v>56.1605044425337</v>
      </c>
      <c r="R88" s="98">
        <v>55.188759912104778</v>
      </c>
      <c r="S88" s="98">
        <v>61.923330467182581</v>
      </c>
      <c r="T88" s="98">
        <v>65.711999617846644</v>
      </c>
      <c r="U88" s="98">
        <v>62.489849049393385</v>
      </c>
      <c r="V88" s="98">
        <v>55.49467373650532</v>
      </c>
      <c r="W88" s="98">
        <v>56.575093149899693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0.64751062135761572</v>
      </c>
      <c r="C92" s="101">
        <v>0.62758311499225217</v>
      </c>
      <c r="D92" s="101">
        <v>0.63833756058834068</v>
      </c>
      <c r="E92" s="101">
        <v>0.71624678092539817</v>
      </c>
      <c r="F92" s="101">
        <v>0.80192918139207592</v>
      </c>
      <c r="G92" s="101">
        <v>0.94202463880834275</v>
      </c>
      <c r="H92" s="101">
        <v>1.0336630825502919</v>
      </c>
      <c r="I92" s="101">
        <v>0.92761253804953214</v>
      </c>
      <c r="J92" s="101">
        <v>0.92762748869117428</v>
      </c>
      <c r="K92" s="101">
        <v>0.80837371447145634</v>
      </c>
      <c r="L92" s="101">
        <v>0.67420736551830929</v>
      </c>
      <c r="M92" s="101">
        <v>0.67245005796783042</v>
      </c>
      <c r="N92" s="101">
        <v>0.65564603264686072</v>
      </c>
      <c r="O92" s="101">
        <v>0.65473181403564507</v>
      </c>
      <c r="P92" s="101">
        <v>0.72311657466247048</v>
      </c>
      <c r="Q92" s="101">
        <v>0.55889521625618055</v>
      </c>
      <c r="R92" s="101">
        <v>0.56034350333414396</v>
      </c>
      <c r="S92" s="101">
        <v>0.57613794156202702</v>
      </c>
      <c r="T92" s="101">
        <v>0.48536513432205508</v>
      </c>
      <c r="U92" s="101">
        <v>0.44443365812001007</v>
      </c>
      <c r="V92" s="101">
        <v>0.47543101460331494</v>
      </c>
      <c r="W92" s="101">
        <v>0.4983549459942746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3.7442850634445382</v>
      </c>
      <c r="C96" s="101">
        <v>5.0978456307077407</v>
      </c>
      <c r="D96" s="101">
        <v>7.9931470845023487</v>
      </c>
      <c r="E96" s="101">
        <v>11.59033512496614</v>
      </c>
      <c r="F96" s="101">
        <v>13.404232684851634</v>
      </c>
      <c r="G96" s="101">
        <v>17.592363105313691</v>
      </c>
      <c r="H96" s="101">
        <v>23.195913410097955</v>
      </c>
      <c r="I96" s="101">
        <v>25.135425859506793</v>
      </c>
      <c r="J96" s="101">
        <v>35.64357013900991</v>
      </c>
      <c r="K96" s="101">
        <v>31.259595552094446</v>
      </c>
      <c r="L96" s="101">
        <v>27.982167865545268</v>
      </c>
      <c r="M96" s="101">
        <v>19.741909771165364</v>
      </c>
      <c r="N96" s="101">
        <v>19.522439644336234</v>
      </c>
      <c r="O96" s="101">
        <v>21.067123465875468</v>
      </c>
      <c r="P96" s="101">
        <v>19.420725186601743</v>
      </c>
      <c r="Q96" s="101">
        <v>24.034130047890702</v>
      </c>
      <c r="R96" s="101">
        <v>26.599852743748574</v>
      </c>
      <c r="S96" s="101">
        <v>18.928457586409859</v>
      </c>
      <c r="T96" s="101">
        <v>18.315242282697884</v>
      </c>
      <c r="U96" s="101">
        <v>16.330772501086393</v>
      </c>
      <c r="V96" s="101">
        <v>19.959781203875295</v>
      </c>
      <c r="W96" s="101">
        <v>21.988215790806844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1663</v>
      </c>
    </row>
    <row r="100" spans="1:105" ht="12" customHeight="1" x14ac:dyDescent="0.25">
      <c r="A100" s="121" t="s">
        <v>54</v>
      </c>
      <c r="B100" s="122">
        <v>25.507300185659624</v>
      </c>
      <c r="C100" s="122">
        <v>25.744245853782495</v>
      </c>
      <c r="D100" s="122">
        <v>28.566896415898256</v>
      </c>
      <c r="E100" s="122">
        <v>32.020484123898299</v>
      </c>
      <c r="F100" s="122">
        <v>35.990091970566063</v>
      </c>
      <c r="G100" s="122">
        <v>34.898860664996931</v>
      </c>
      <c r="H100" s="122">
        <v>35.184300830059762</v>
      </c>
      <c r="I100" s="122">
        <v>34.787376764730652</v>
      </c>
      <c r="J100" s="122">
        <v>34.096952954013055</v>
      </c>
      <c r="K100" s="122">
        <v>37.42177734874771</v>
      </c>
      <c r="L100" s="122">
        <v>34.958912379796551</v>
      </c>
      <c r="M100" s="122">
        <v>34.633906892863557</v>
      </c>
      <c r="N100" s="122">
        <v>36.564854461479882</v>
      </c>
      <c r="O100" s="122">
        <v>32.8437092857531</v>
      </c>
      <c r="P100" s="122">
        <v>32.621950466126549</v>
      </c>
      <c r="Q100" s="122">
        <v>27.261095466798253</v>
      </c>
      <c r="R100" s="122">
        <v>26.789554183964739</v>
      </c>
      <c r="S100" s="122">
        <v>27.749229189205785</v>
      </c>
      <c r="T100" s="122">
        <v>28.722613044904705</v>
      </c>
      <c r="U100" s="122">
        <v>27.154321350104571</v>
      </c>
      <c r="V100" s="122">
        <v>24.542088434884956</v>
      </c>
      <c r="W100" s="122">
        <v>25.012357074852794</v>
      </c>
      <c r="DA100" s="130" t="s">
        <v>1664</v>
      </c>
    </row>
    <row r="101" spans="1:105" ht="12" customHeight="1" x14ac:dyDescent="0.25">
      <c r="A101" s="97" t="s">
        <v>207</v>
      </c>
      <c r="B101" s="98">
        <v>25.151621987885562</v>
      </c>
      <c r="C101" s="98">
        <v>25.249380618423807</v>
      </c>
      <c r="D101" s="98">
        <v>27.859595219511657</v>
      </c>
      <c r="E101" s="98">
        <v>31.026857299077903</v>
      </c>
      <c r="F101" s="98">
        <v>33.986122344948924</v>
      </c>
      <c r="G101" s="98">
        <v>31.380301971951763</v>
      </c>
      <c r="H101" s="98">
        <v>29.70716339367717</v>
      </c>
      <c r="I101" s="98">
        <v>28.901387130086256</v>
      </c>
      <c r="J101" s="98">
        <v>27.804948162367914</v>
      </c>
      <c r="K101" s="98">
        <v>32.108806723720868</v>
      </c>
      <c r="L101" s="98">
        <v>29.77063628546863</v>
      </c>
      <c r="M101" s="98">
        <v>31.043923760389813</v>
      </c>
      <c r="N101" s="98">
        <v>33.043374414827525</v>
      </c>
      <c r="O101" s="98">
        <v>28.688616604566668</v>
      </c>
      <c r="P101" s="98">
        <v>28.194707174930624</v>
      </c>
      <c r="Q101" s="98">
        <v>22.767602942581291</v>
      </c>
      <c r="R101" s="98">
        <v>22.373674405273672</v>
      </c>
      <c r="S101" s="98">
        <v>25.103874080443148</v>
      </c>
      <c r="T101" s="98">
        <v>26.639820387885489</v>
      </c>
      <c r="U101" s="98">
        <v>25.333524410050501</v>
      </c>
      <c r="V101" s="98">
        <v>22.497707079392306</v>
      </c>
      <c r="W101" s="98">
        <v>22.9356788000382</v>
      </c>
      <c r="DA101" s="63" t="s">
        <v>1665</v>
      </c>
    </row>
    <row r="102" spans="1:105" ht="12" customHeight="1" x14ac:dyDescent="0.25">
      <c r="A102" s="97" t="s">
        <v>50</v>
      </c>
      <c r="B102" s="98">
        <v>0.30292548104628264</v>
      </c>
      <c r="C102" s="98">
        <v>0.38755803806674238</v>
      </c>
      <c r="D102" s="98">
        <v>0.50994786680318382</v>
      </c>
      <c r="E102" s="98">
        <v>0.68909581067663761</v>
      </c>
      <c r="F102" s="98">
        <v>1.4807575056930886</v>
      </c>
      <c r="G102" s="98">
        <v>2.6010808508256229</v>
      </c>
      <c r="H102" s="98">
        <v>3.7995342399534069</v>
      </c>
      <c r="I102" s="98">
        <v>3.7878877399223398</v>
      </c>
      <c r="J102" s="98">
        <v>3.6901856978648704</v>
      </c>
      <c r="K102" s="98">
        <v>3.1310045762706418</v>
      </c>
      <c r="L102" s="98">
        <v>2.8678593224342608</v>
      </c>
      <c r="M102" s="98">
        <v>2.175692597193926</v>
      </c>
      <c r="N102" s="98">
        <v>2.1809487605817872</v>
      </c>
      <c r="O102" s="98">
        <v>2.5105830812698695</v>
      </c>
      <c r="P102" s="98">
        <v>2.9037179600747454</v>
      </c>
      <c r="Q102" s="98">
        <v>2.4650657822840731</v>
      </c>
      <c r="R102" s="98">
        <v>2.3347768464595617</v>
      </c>
      <c r="S102" s="98">
        <v>1.4888130500535215</v>
      </c>
      <c r="T102" s="98">
        <v>1.1080595199734142</v>
      </c>
      <c r="U102" s="98">
        <v>1.0314316507055701</v>
      </c>
      <c r="V102" s="98">
        <v>1.0851427347077061</v>
      </c>
      <c r="W102" s="98">
        <v>1.1223432703918734</v>
      </c>
      <c r="DA102" s="63" t="s">
        <v>1666</v>
      </c>
    </row>
    <row r="103" spans="1:105" ht="12" customHeight="1" x14ac:dyDescent="0.25">
      <c r="A103" s="109" t="s">
        <v>120</v>
      </c>
      <c r="B103" s="33">
        <v>5.2752716727777288E-2</v>
      </c>
      <c r="C103" s="33">
        <v>0.10730719729194342</v>
      </c>
      <c r="D103" s="33">
        <v>0.19735332958341525</v>
      </c>
      <c r="E103" s="33">
        <v>0.30453101414375927</v>
      </c>
      <c r="F103" s="33">
        <v>0.52321211992404904</v>
      </c>
      <c r="G103" s="33">
        <v>0.91747784221954876</v>
      </c>
      <c r="H103" s="33">
        <v>1.6776031964291804</v>
      </c>
      <c r="I103" s="33">
        <v>2.0981018947220544</v>
      </c>
      <c r="J103" s="33">
        <v>2.6018190937802732</v>
      </c>
      <c r="K103" s="33">
        <v>2.181966048756204</v>
      </c>
      <c r="L103" s="33">
        <v>2.3204167718936626</v>
      </c>
      <c r="M103" s="33">
        <v>1.4142905352798198</v>
      </c>
      <c r="N103" s="33">
        <v>1.3405312860705751</v>
      </c>
      <c r="O103" s="33">
        <v>1.6445095999165602</v>
      </c>
      <c r="P103" s="33">
        <v>1.52352533112118</v>
      </c>
      <c r="Q103" s="33">
        <v>2.0284267419328912</v>
      </c>
      <c r="R103" s="33">
        <v>2.0811029322315053</v>
      </c>
      <c r="S103" s="33">
        <v>1.1565420587091151</v>
      </c>
      <c r="T103" s="33">
        <v>0.974733137045802</v>
      </c>
      <c r="U103" s="33">
        <v>0.78936528934849826</v>
      </c>
      <c r="V103" s="33">
        <v>0.95923862078494415</v>
      </c>
      <c r="W103" s="33">
        <v>0.95433500442271935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472.14676193735124</v>
      </c>
      <c r="C124" s="117">
        <f t="shared" si="42"/>
        <v>501.89424048844421</v>
      </c>
      <c r="D124" s="117">
        <f t="shared" si="42"/>
        <v>500.38196086375143</v>
      </c>
      <c r="E124" s="117">
        <f t="shared" si="42"/>
        <v>511.02158316609734</v>
      </c>
      <c r="F124" s="117">
        <f t="shared" si="42"/>
        <v>466.35004858854751</v>
      </c>
      <c r="G124" s="117">
        <f t="shared" si="42"/>
        <v>471.47816667319637</v>
      </c>
      <c r="H124" s="117">
        <f t="shared" si="42"/>
        <v>460.27389578030159</v>
      </c>
      <c r="I124" s="117">
        <f t="shared" si="42"/>
        <v>444.29360576250463</v>
      </c>
      <c r="J124" s="117">
        <f t="shared" si="42"/>
        <v>427.4502126505954</v>
      </c>
      <c r="K124" s="117">
        <f t="shared" si="42"/>
        <v>421.49470419276065</v>
      </c>
      <c r="L124" s="117">
        <f t="shared" si="42"/>
        <v>454.00264623597434</v>
      </c>
      <c r="M124" s="117">
        <f t="shared" si="42"/>
        <v>397.18262248826647</v>
      </c>
      <c r="N124" s="117">
        <f t="shared" si="42"/>
        <v>413.83685066499368</v>
      </c>
      <c r="O124" s="117">
        <f t="shared" si="42"/>
        <v>396.93013938677962</v>
      </c>
      <c r="P124" s="117">
        <f t="shared" si="42"/>
        <v>377.95414420051662</v>
      </c>
      <c r="Q124" s="117">
        <f t="shared" si="42"/>
        <v>359.47524850531107</v>
      </c>
      <c r="R124" s="117">
        <f t="shared" ref="R124:V124" si="43">R125+R128+R130+R139</f>
        <v>392.75421079079462</v>
      </c>
      <c r="S124" s="117">
        <f t="shared" si="43"/>
        <v>395.24992495098235</v>
      </c>
      <c r="T124" s="117">
        <f t="shared" si="43"/>
        <v>393.87773752762678</v>
      </c>
      <c r="U124" s="117">
        <f t="shared" si="43"/>
        <v>390.21650319317672</v>
      </c>
      <c r="V124" s="117">
        <f t="shared" si="43"/>
        <v>373.36429231821671</v>
      </c>
      <c r="W124" s="117">
        <f t="shared" ref="W124" si="44">W125+W128+W130+W139</f>
        <v>442.8823349233777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377.4516043134484</v>
      </c>
      <c r="C125" s="122">
        <f t="shared" si="45"/>
        <v>408.64571219707511</v>
      </c>
      <c r="D125" s="122">
        <f t="shared" si="45"/>
        <v>405.37622236415632</v>
      </c>
      <c r="E125" s="122">
        <f t="shared" si="45"/>
        <v>415.94646458034498</v>
      </c>
      <c r="F125" s="122">
        <f t="shared" si="45"/>
        <v>379.11010600352779</v>
      </c>
      <c r="G125" s="122">
        <f t="shared" si="45"/>
        <v>382.42620659558196</v>
      </c>
      <c r="H125" s="122">
        <f t="shared" si="45"/>
        <v>369.18015843089665</v>
      </c>
      <c r="I125" s="122">
        <f t="shared" si="45"/>
        <v>357.53303927816017</v>
      </c>
      <c r="J125" s="122">
        <f t="shared" si="45"/>
        <v>333.78242917865111</v>
      </c>
      <c r="K125" s="122">
        <f t="shared" si="45"/>
        <v>334.52798392065517</v>
      </c>
      <c r="L125" s="122">
        <f t="shared" si="45"/>
        <v>359.03183433344793</v>
      </c>
      <c r="M125" s="122">
        <f t="shared" si="45"/>
        <v>309.77409336473988</v>
      </c>
      <c r="N125" s="122">
        <f t="shared" si="45"/>
        <v>325.49863298419268</v>
      </c>
      <c r="O125" s="122">
        <f t="shared" si="45"/>
        <v>309.11391645917132</v>
      </c>
      <c r="P125" s="122">
        <f t="shared" si="45"/>
        <v>295.89568013940902</v>
      </c>
      <c r="Q125" s="122">
        <f t="shared" si="45"/>
        <v>279.71685730694821</v>
      </c>
      <c r="R125" s="122">
        <f t="shared" ref="R125:V125" si="46">SUM(R126:R127)</f>
        <v>305.67385004260115</v>
      </c>
      <c r="S125" s="122">
        <f t="shared" si="46"/>
        <v>313.67890477119266</v>
      </c>
      <c r="T125" s="122">
        <f t="shared" si="46"/>
        <v>312.34326682651465</v>
      </c>
      <c r="U125" s="122">
        <f t="shared" si="46"/>
        <v>309.33397401872992</v>
      </c>
      <c r="V125" s="122">
        <f t="shared" si="46"/>
        <v>288.04086743922278</v>
      </c>
      <c r="W125" s="122">
        <f t="shared" ref="W125" si="47">SUM(W126:W127)</f>
        <v>345.35807493259051</v>
      </c>
      <c r="DA125" s="130" t="s">
        <v>1687</v>
      </c>
    </row>
    <row r="126" spans="1:105" ht="12" customHeight="1" x14ac:dyDescent="0.25">
      <c r="A126" s="97" t="s">
        <v>203</v>
      </c>
      <c r="B126" s="98">
        <v>376.16294408435022</v>
      </c>
      <c r="C126" s="98">
        <v>407.27079764189602</v>
      </c>
      <c r="D126" s="98">
        <v>404.05212187516338</v>
      </c>
      <c r="E126" s="98">
        <v>414.60897762449849</v>
      </c>
      <c r="F126" s="98">
        <v>377.92029467598564</v>
      </c>
      <c r="G126" s="98">
        <v>381.23802748689025</v>
      </c>
      <c r="H126" s="98">
        <v>368.05026086269447</v>
      </c>
      <c r="I126" s="98">
        <v>356.4569527064387</v>
      </c>
      <c r="J126" s="98">
        <v>332.77869960956014</v>
      </c>
      <c r="K126" s="98">
        <v>333.52004540711533</v>
      </c>
      <c r="L126" s="98">
        <v>357.99286925575598</v>
      </c>
      <c r="M126" s="98">
        <v>308.86160896900924</v>
      </c>
      <c r="N126" s="98">
        <v>324.53774313914278</v>
      </c>
      <c r="O126" s="98">
        <v>308.19983346875534</v>
      </c>
      <c r="P126" s="98">
        <v>295.02728224179054</v>
      </c>
      <c r="Q126" s="98">
        <v>278.90116069917462</v>
      </c>
      <c r="R126" s="98">
        <v>304.7869330202688</v>
      </c>
      <c r="S126" s="98">
        <v>312.77094908134262</v>
      </c>
      <c r="T126" s="98">
        <v>311.43598495916069</v>
      </c>
      <c r="U126" s="98">
        <v>308.42756194302444</v>
      </c>
      <c r="V126" s="98">
        <v>287.19104855322098</v>
      </c>
      <c r="W126" s="98">
        <v>344.33334308418665</v>
      </c>
      <c r="DA126" s="63" t="s">
        <v>1688</v>
      </c>
    </row>
    <row r="127" spans="1:105" ht="12" customHeight="1" x14ac:dyDescent="0.25">
      <c r="A127" s="97" t="s">
        <v>53</v>
      </c>
      <c r="B127" s="98">
        <v>1.2886602290981994</v>
      </c>
      <c r="C127" s="98">
        <v>1.3749145551790718</v>
      </c>
      <c r="D127" s="98">
        <v>1.3241004889929138</v>
      </c>
      <c r="E127" s="98">
        <v>1.337486955846463</v>
      </c>
      <c r="F127" s="98">
        <v>1.1898113275421338</v>
      </c>
      <c r="G127" s="98">
        <v>1.1881791086917013</v>
      </c>
      <c r="H127" s="98">
        <v>1.1298975682021817</v>
      </c>
      <c r="I127" s="98">
        <v>1.0760865717214712</v>
      </c>
      <c r="J127" s="98">
        <v>1.0037295690909924</v>
      </c>
      <c r="K127" s="98">
        <v>1.00793851353983</v>
      </c>
      <c r="L127" s="98">
        <v>1.0389650776919639</v>
      </c>
      <c r="M127" s="98">
        <v>0.91248439573062001</v>
      </c>
      <c r="N127" s="98">
        <v>0.96088984504989128</v>
      </c>
      <c r="O127" s="98">
        <v>0.91408299041596874</v>
      </c>
      <c r="P127" s="98">
        <v>0.86839789761848818</v>
      </c>
      <c r="Q127" s="98">
        <v>0.81569660777356878</v>
      </c>
      <c r="R127" s="98">
        <v>0.88691702233234671</v>
      </c>
      <c r="S127" s="98">
        <v>0.90795568985005648</v>
      </c>
      <c r="T127" s="98">
        <v>0.90728186735396987</v>
      </c>
      <c r="U127" s="98">
        <v>0.9064120757054569</v>
      </c>
      <c r="V127" s="98">
        <v>0.84981888600180944</v>
      </c>
      <c r="W127" s="98">
        <v>1.0247318484038832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2.4661447454801821E-4</v>
      </c>
      <c r="C128" s="122">
        <f t="shared" si="48"/>
        <v>3.0842164321648183E-4</v>
      </c>
      <c r="D128" s="122">
        <f t="shared" si="48"/>
        <v>3.9145881558054512E-4</v>
      </c>
      <c r="E128" s="122">
        <f t="shared" si="48"/>
        <v>4.4317549797990338E-4</v>
      </c>
      <c r="F128" s="122">
        <f t="shared" si="48"/>
        <v>5.3752074401456479E-4</v>
      </c>
      <c r="G128" s="122">
        <f t="shared" si="48"/>
        <v>7.4325782470077294E-4</v>
      </c>
      <c r="H128" s="122">
        <f t="shared" si="48"/>
        <v>2.5021902551159241E-3</v>
      </c>
      <c r="I128" s="122">
        <f t="shared" si="48"/>
        <v>2.8751728588547938E-3</v>
      </c>
      <c r="J128" s="122">
        <f t="shared" si="48"/>
        <v>4.1594312251346157E-3</v>
      </c>
      <c r="K128" s="122">
        <f t="shared" si="48"/>
        <v>5.4434218555413699E-3</v>
      </c>
      <c r="L128" s="122">
        <f t="shared" si="48"/>
        <v>1.524022444461022E-2</v>
      </c>
      <c r="M128" s="122">
        <f t="shared" si="48"/>
        <v>8.9750685298888872E-3</v>
      </c>
      <c r="N128" s="122">
        <f t="shared" si="48"/>
        <v>1.0669518542034203E-2</v>
      </c>
      <c r="O128" s="122">
        <f t="shared" si="48"/>
        <v>1.0678629978044763E-2</v>
      </c>
      <c r="P128" s="122">
        <f t="shared" si="48"/>
        <v>1.5936996104262455E-2</v>
      </c>
      <c r="Q128" s="122">
        <f t="shared" si="48"/>
        <v>1.2175786451734533E-2</v>
      </c>
      <c r="R128" s="122">
        <f t="shared" si="48"/>
        <v>1.2804708786587085E-2</v>
      </c>
      <c r="S128" s="122">
        <f t="shared" si="48"/>
        <v>1.3416347013085245E-2</v>
      </c>
      <c r="T128" s="122">
        <f t="shared" si="48"/>
        <v>1.9160006734640227E-2</v>
      </c>
      <c r="U128" s="122">
        <f t="shared" si="48"/>
        <v>1.4950187257911744E-2</v>
      </c>
      <c r="V128" s="122">
        <f t="shared" si="48"/>
        <v>1.6518015800377938E-2</v>
      </c>
      <c r="W128" s="122">
        <f t="shared" si="48"/>
        <v>3.1752114212331241E-2</v>
      </c>
      <c r="DA128" s="130" t="s">
        <v>1690</v>
      </c>
    </row>
    <row r="129" spans="1:105" ht="12" customHeight="1" x14ac:dyDescent="0.25">
      <c r="A129" s="97" t="s">
        <v>53</v>
      </c>
      <c r="B129" s="98">
        <v>2.4661447454801821E-4</v>
      </c>
      <c r="C129" s="98">
        <v>3.0842164321648183E-4</v>
      </c>
      <c r="D129" s="98">
        <v>3.9145881558054512E-4</v>
      </c>
      <c r="E129" s="98">
        <v>4.4317549797990338E-4</v>
      </c>
      <c r="F129" s="98">
        <v>5.3752074401456479E-4</v>
      </c>
      <c r="G129" s="98">
        <v>7.4325782470077294E-4</v>
      </c>
      <c r="H129" s="98">
        <v>2.5021902551159241E-3</v>
      </c>
      <c r="I129" s="98">
        <v>2.8751728588547938E-3</v>
      </c>
      <c r="J129" s="98">
        <v>4.1594312251346157E-3</v>
      </c>
      <c r="K129" s="98">
        <v>5.4434218555413699E-3</v>
      </c>
      <c r="L129" s="98">
        <v>1.524022444461022E-2</v>
      </c>
      <c r="M129" s="98">
        <v>8.9750685298888872E-3</v>
      </c>
      <c r="N129" s="98">
        <v>1.0669518542034203E-2</v>
      </c>
      <c r="O129" s="98">
        <v>1.0678629978044763E-2</v>
      </c>
      <c r="P129" s="98">
        <v>1.5936996104262455E-2</v>
      </c>
      <c r="Q129" s="98">
        <v>1.2175786451734533E-2</v>
      </c>
      <c r="R129" s="98">
        <v>1.2804708786587085E-2</v>
      </c>
      <c r="S129" s="98">
        <v>1.3416347013085245E-2</v>
      </c>
      <c r="T129" s="98">
        <v>1.9160006734640227E-2</v>
      </c>
      <c r="U129" s="98">
        <v>1.4950187257911744E-2</v>
      </c>
      <c r="V129" s="98">
        <v>1.6518015800377938E-2</v>
      </c>
      <c r="W129" s="98">
        <v>3.1752114212331241E-2</v>
      </c>
      <c r="DA129" s="63" t="s">
        <v>1691</v>
      </c>
    </row>
    <row r="130" spans="1:105" ht="12" customHeight="1" x14ac:dyDescent="0.25">
      <c r="A130" s="121" t="s">
        <v>55</v>
      </c>
      <c r="B130" s="122">
        <v>67.619270217609653</v>
      </c>
      <c r="C130" s="122">
        <v>66.445330101402519</v>
      </c>
      <c r="D130" s="122">
        <v>66.855071629404918</v>
      </c>
      <c r="E130" s="122">
        <v>66.255573716975022</v>
      </c>
      <c r="F130" s="122">
        <v>58.468180745637227</v>
      </c>
      <c r="G130" s="122">
        <v>60.466461359845425</v>
      </c>
      <c r="H130" s="122">
        <v>62.338786595654632</v>
      </c>
      <c r="I130" s="122">
        <v>61.774923609452195</v>
      </c>
      <c r="J130" s="122">
        <v>66.075596677645677</v>
      </c>
      <c r="K130" s="122">
        <v>61.410040492664912</v>
      </c>
      <c r="L130" s="122">
        <v>68.230463227678172</v>
      </c>
      <c r="M130" s="122">
        <v>62.916216375878889</v>
      </c>
      <c r="N130" s="122">
        <v>64.182272499809741</v>
      </c>
      <c r="O130" s="122">
        <v>63.626114111180897</v>
      </c>
      <c r="P130" s="122">
        <v>57.718847945081279</v>
      </c>
      <c r="Q130" s="122">
        <v>58.518727789197293</v>
      </c>
      <c r="R130" s="122">
        <v>64.879856539946445</v>
      </c>
      <c r="S130" s="122">
        <v>60.408068384546254</v>
      </c>
      <c r="T130" s="122">
        <v>61.702168795025877</v>
      </c>
      <c r="U130" s="122">
        <v>62.094411244724895</v>
      </c>
      <c r="V130" s="122">
        <v>64.52936683558346</v>
      </c>
      <c r="W130" s="122">
        <v>75.758749778570049</v>
      </c>
      <c r="DA130" s="130" t="s">
        <v>1692</v>
      </c>
    </row>
    <row r="131" spans="1:105" ht="12" customHeight="1" x14ac:dyDescent="0.25">
      <c r="A131" s="97" t="s">
        <v>128</v>
      </c>
      <c r="B131" s="98">
        <v>63.576264858040084</v>
      </c>
      <c r="C131" s="98">
        <v>62.300225573925069</v>
      </c>
      <c r="D131" s="98">
        <v>63.08270185656491</v>
      </c>
      <c r="E131" s="98">
        <v>62.366258832938996</v>
      </c>
      <c r="F131" s="98">
        <v>55.728372563911066</v>
      </c>
      <c r="G131" s="98">
        <v>58.38174895335046</v>
      </c>
      <c r="H131" s="98">
        <v>58.31353965321258</v>
      </c>
      <c r="I131" s="98">
        <v>57.295755806028957</v>
      </c>
      <c r="J131" s="98">
        <v>58.952426787688395</v>
      </c>
      <c r="K131" s="98">
        <v>54.532921058920714</v>
      </c>
      <c r="L131" s="98">
        <v>62.99689858603233</v>
      </c>
      <c r="M131" s="98">
        <v>58.29230332677745</v>
      </c>
      <c r="N131" s="98">
        <v>60.553486439533017</v>
      </c>
      <c r="O131" s="98">
        <v>60.172221561339029</v>
      </c>
      <c r="P131" s="98">
        <v>55.717945617194935</v>
      </c>
      <c r="Q131" s="98">
        <v>57.990928724728917</v>
      </c>
      <c r="R131" s="98">
        <v>64.779275062276525</v>
      </c>
      <c r="S131" s="98">
        <v>59.801621855888776</v>
      </c>
      <c r="T131" s="98">
        <v>59.698838772567505</v>
      </c>
      <c r="U131" s="98">
        <v>58.99109669842025</v>
      </c>
      <c r="V131" s="98">
        <v>59.806629864663854</v>
      </c>
      <c r="W131" s="98">
        <v>71.885573510826518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4.0430053595695687</v>
      </c>
      <c r="C135" s="101">
        <v>4.1451045274774527</v>
      </c>
      <c r="D135" s="101">
        <v>3.7723697728400127</v>
      </c>
      <c r="E135" s="101">
        <v>3.8893148840360241</v>
      </c>
      <c r="F135" s="101">
        <v>2.7398081817261639</v>
      </c>
      <c r="G135" s="101">
        <v>2.0847124064949654</v>
      </c>
      <c r="H135" s="101">
        <v>4.0252469424420498</v>
      </c>
      <c r="I135" s="101">
        <v>4.4791678034232367</v>
      </c>
      <c r="J135" s="101">
        <v>7.123169889957282</v>
      </c>
      <c r="K135" s="101">
        <v>6.877119433744201</v>
      </c>
      <c r="L135" s="101">
        <v>5.2335646416458417</v>
      </c>
      <c r="M135" s="101">
        <v>4.6239130491014357</v>
      </c>
      <c r="N135" s="101">
        <v>3.6287860602767297</v>
      </c>
      <c r="O135" s="101">
        <v>3.4538925498418647</v>
      </c>
      <c r="P135" s="101">
        <v>2.0009023278863456</v>
      </c>
      <c r="Q135" s="101">
        <v>0.52779906446837699</v>
      </c>
      <c r="R135" s="101">
        <v>0.10058147766992605</v>
      </c>
      <c r="S135" s="101">
        <v>0.60644652865747606</v>
      </c>
      <c r="T135" s="101">
        <v>2.0033300224583726</v>
      </c>
      <c r="U135" s="101">
        <v>3.1033145463046443</v>
      </c>
      <c r="V135" s="101">
        <v>4.7227369709196054</v>
      </c>
      <c r="W135" s="101">
        <v>3.8731762677435304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27.075640791818685</v>
      </c>
      <c r="C139" s="122">
        <v>26.802889768323325</v>
      </c>
      <c r="D139" s="122">
        <v>28.150275411374651</v>
      </c>
      <c r="E139" s="122">
        <v>28.81910169327935</v>
      </c>
      <c r="F139" s="122">
        <v>28.771224318638545</v>
      </c>
      <c r="G139" s="122">
        <v>28.584755459944319</v>
      </c>
      <c r="H139" s="122">
        <v>28.752448563495157</v>
      </c>
      <c r="I139" s="122">
        <v>24.982767702033428</v>
      </c>
      <c r="J139" s="122">
        <v>27.588027363073465</v>
      </c>
      <c r="K139" s="122">
        <v>25.551236357585047</v>
      </c>
      <c r="L139" s="122">
        <v>26.725108450403624</v>
      </c>
      <c r="M139" s="122">
        <v>24.483337679117852</v>
      </c>
      <c r="N139" s="122">
        <v>24.145275662449173</v>
      </c>
      <c r="O139" s="122">
        <v>24.179430186449409</v>
      </c>
      <c r="P139" s="122">
        <v>24.32367911992208</v>
      </c>
      <c r="Q139" s="122">
        <v>21.227487622713834</v>
      </c>
      <c r="R139" s="122">
        <v>22.187699499460457</v>
      </c>
      <c r="S139" s="122">
        <v>21.149535448230342</v>
      </c>
      <c r="T139" s="122">
        <v>19.813141899351621</v>
      </c>
      <c r="U139" s="122">
        <v>18.773167742464004</v>
      </c>
      <c r="V139" s="122">
        <v>20.777540027610062</v>
      </c>
      <c r="W139" s="122">
        <v>21.733758098004806</v>
      </c>
      <c r="DA139" s="130" t="s">
        <v>1701</v>
      </c>
    </row>
    <row r="140" spans="1:105" ht="12" customHeight="1" x14ac:dyDescent="0.25">
      <c r="A140" s="97" t="s">
        <v>50</v>
      </c>
      <c r="B140" s="98">
        <v>23.060276604492515</v>
      </c>
      <c r="C140" s="98">
        <v>22.001713152383129</v>
      </c>
      <c r="D140" s="98">
        <v>22.137556940592166</v>
      </c>
      <c r="E140" s="98">
        <v>21.790296809982582</v>
      </c>
      <c r="F140" s="98">
        <v>22.011236783028604</v>
      </c>
      <c r="G140" s="98">
        <v>21.500076823660365</v>
      </c>
      <c r="H140" s="98">
        <v>20.21770111705062</v>
      </c>
      <c r="I140" s="98">
        <v>16.622453437258326</v>
      </c>
      <c r="J140" s="98">
        <v>15.665671133089104</v>
      </c>
      <c r="K140" s="98">
        <v>14.381144500015992</v>
      </c>
      <c r="L140" s="98">
        <v>14.872432230770475</v>
      </c>
      <c r="M140" s="98">
        <v>15.410854755100695</v>
      </c>
      <c r="N140" s="98">
        <v>15.344730747954083</v>
      </c>
      <c r="O140" s="98">
        <v>15.055051429457427</v>
      </c>
      <c r="P140" s="98">
        <v>16.451072480393638</v>
      </c>
      <c r="Q140" s="98">
        <v>12.469867608331654</v>
      </c>
      <c r="R140" s="98">
        <v>12.596797789172463</v>
      </c>
      <c r="S140" s="98">
        <v>13.799359467494906</v>
      </c>
      <c r="T140" s="98">
        <v>12.011509911543236</v>
      </c>
      <c r="U140" s="98">
        <v>11.02328663912394</v>
      </c>
      <c r="V140" s="98">
        <v>11.662766447937953</v>
      </c>
      <c r="W140" s="98">
        <v>12.298107033368746</v>
      </c>
      <c r="DA140" s="63" t="s">
        <v>1702</v>
      </c>
    </row>
    <row r="141" spans="1:105" ht="12" customHeight="1" x14ac:dyDescent="0.25">
      <c r="A141" s="109" t="s">
        <v>120</v>
      </c>
      <c r="B141" s="33">
        <v>4.0153641873261723</v>
      </c>
      <c r="C141" s="33">
        <v>4.8011766159401983</v>
      </c>
      <c r="D141" s="33">
        <v>6.0127184707824846</v>
      </c>
      <c r="E141" s="33">
        <v>7.0288048832967682</v>
      </c>
      <c r="F141" s="33">
        <v>6.759987535609941</v>
      </c>
      <c r="G141" s="33">
        <v>7.0846786362839529</v>
      </c>
      <c r="H141" s="33">
        <v>8.5347474464445359</v>
      </c>
      <c r="I141" s="33">
        <v>8.3603142647751021</v>
      </c>
      <c r="J141" s="33">
        <v>11.922356229984363</v>
      </c>
      <c r="K141" s="33">
        <v>11.170091857569053</v>
      </c>
      <c r="L141" s="33">
        <v>11.852676219633148</v>
      </c>
      <c r="M141" s="33">
        <v>9.0724829240171569</v>
      </c>
      <c r="N141" s="33">
        <v>8.800544914495088</v>
      </c>
      <c r="O141" s="33">
        <v>9.1243787569919803</v>
      </c>
      <c r="P141" s="33">
        <v>7.8726066395284429</v>
      </c>
      <c r="Q141" s="33">
        <v>8.7576200143821801</v>
      </c>
      <c r="R141" s="33">
        <v>9.5909017102879925</v>
      </c>
      <c r="S141" s="33">
        <v>7.3501759807354361</v>
      </c>
      <c r="T141" s="33">
        <v>7.8016319878083857</v>
      </c>
      <c r="U141" s="33">
        <v>7.7498811033400639</v>
      </c>
      <c r="V141" s="33">
        <v>9.114773579672109</v>
      </c>
      <c r="W141" s="33">
        <v>9.4356510646360618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3.0412803894682969E-2</v>
      </c>
      <c r="S143" s="117">
        <f t="shared" si="50"/>
        <v>5.5127514012313618E-2</v>
      </c>
      <c r="T143" s="117">
        <f t="shared" si="50"/>
        <v>0.10693282572847335</v>
      </c>
      <c r="U143" s="117">
        <f t="shared" si="50"/>
        <v>0.16058452543604151</v>
      </c>
      <c r="V143" s="117">
        <f t="shared" si="50"/>
        <v>0.24004468208152924</v>
      </c>
      <c r="W143" s="117">
        <f t="shared" ref="W143" si="51">W144+W146+W148+W157</f>
        <v>0.29044036484266977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1.0894708690081082E-2</v>
      </c>
      <c r="S144" s="122">
        <f t="shared" si="52"/>
        <v>2.4362769743332392E-2</v>
      </c>
      <c r="T144" s="122">
        <f t="shared" si="52"/>
        <v>4.9903122304388328E-2</v>
      </c>
      <c r="U144" s="122">
        <f t="shared" si="52"/>
        <v>7.9414603301253675E-2</v>
      </c>
      <c r="V144" s="122">
        <f t="shared" si="52"/>
        <v>0.1102315799262361</v>
      </c>
      <c r="W144" s="122">
        <f t="shared" si="52"/>
        <v>0.13769923414729324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1.0894708690081082E-2</v>
      </c>
      <c r="S145" s="98">
        <v>2.4362769743332392E-2</v>
      </c>
      <c r="T145" s="98">
        <v>4.9903122304388328E-2</v>
      </c>
      <c r="U145" s="98">
        <v>7.9414603301253675E-2</v>
      </c>
      <c r="V145" s="98">
        <v>0.1102315799262361</v>
      </c>
      <c r="W145" s="98">
        <v>0.13769923414729324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3.2813541583023886E-6</v>
      </c>
      <c r="S146" s="122">
        <f t="shared" si="53"/>
        <v>9.8482807599054888E-6</v>
      </c>
      <c r="T146" s="122">
        <f t="shared" si="53"/>
        <v>3.5475716729975413E-5</v>
      </c>
      <c r="U146" s="122">
        <f t="shared" si="53"/>
        <v>4.577216967794364E-5</v>
      </c>
      <c r="V146" s="122">
        <f t="shared" si="53"/>
        <v>7.7128216468362479E-5</v>
      </c>
      <c r="W146" s="122">
        <f t="shared" si="53"/>
        <v>1.8283662908712722E-4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3.2813541583023886E-6</v>
      </c>
      <c r="S147" s="98">
        <v>9.8482807599054888E-6</v>
      </c>
      <c r="T147" s="98">
        <v>3.5475716729975413E-5</v>
      </c>
      <c r="U147" s="98">
        <v>4.577216967794364E-5</v>
      </c>
      <c r="V147" s="98">
        <v>7.7128216468362479E-5</v>
      </c>
      <c r="W147" s="98">
        <v>1.8283662908712722E-4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1.5462939172551236E-2</v>
      </c>
      <c r="S148" s="122">
        <v>2.3484340369811143E-2</v>
      </c>
      <c r="T148" s="122">
        <v>4.4248204885091499E-2</v>
      </c>
      <c r="U148" s="122">
        <v>6.3518846293930106E-2</v>
      </c>
      <c r="V148" s="122">
        <v>0.10208401560153703</v>
      </c>
      <c r="W148" s="122">
        <v>0.12056621981504471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3.8321317362163327E-4</v>
      </c>
      <c r="T149" s="98">
        <v>1.9441830070417942E-3</v>
      </c>
      <c r="U149" s="98">
        <v>2.3805974001867799E-3</v>
      </c>
      <c r="V149" s="98">
        <v>2.8301578292079946E-3</v>
      </c>
      <c r="W149" s="98">
        <v>3.2663665928732281E-3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1.5462939172551236E-2</v>
      </c>
      <c r="S153" s="101">
        <v>2.3101127196189508E-2</v>
      </c>
      <c r="T153" s="101">
        <v>4.2304021878049707E-2</v>
      </c>
      <c r="U153" s="101">
        <v>6.1138248893743322E-2</v>
      </c>
      <c r="V153" s="101">
        <v>9.9253857772329035E-2</v>
      </c>
      <c r="W153" s="101">
        <v>0.11729985322217149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4.0518746778923486E-3</v>
      </c>
      <c r="S157" s="122">
        <v>7.2705556184101744E-3</v>
      </c>
      <c r="T157" s="122">
        <v>1.2746022822263541E-2</v>
      </c>
      <c r="U157" s="122">
        <v>1.7605303671179809E-2</v>
      </c>
      <c r="V157" s="122">
        <v>2.7651958337287719E-2</v>
      </c>
      <c r="W157" s="122">
        <v>3.1992074251244659E-2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1.7092415698168844E-3</v>
      </c>
      <c r="S158" s="98">
        <v>3.9715431234219646E-3</v>
      </c>
      <c r="T158" s="98">
        <v>7.7381870355872646E-3</v>
      </c>
      <c r="U158" s="98">
        <v>1.0175537304258318E-2</v>
      </c>
      <c r="V158" s="98">
        <v>1.6325802794819735E-2</v>
      </c>
      <c r="W158" s="98">
        <v>1.8760787015370477E-2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2.3426331080754637E-3</v>
      </c>
      <c r="S159" s="33">
        <v>3.2990124949882097E-3</v>
      </c>
      <c r="T159" s="33">
        <v>5.0078357866762775E-3</v>
      </c>
      <c r="U159" s="33">
        <v>7.4297663669214888E-3</v>
      </c>
      <c r="V159" s="33">
        <v>1.1326155542467985E-2</v>
      </c>
      <c r="W159" s="33">
        <v>1.3231287235874186E-2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4.1912022661317203E-2</v>
      </c>
      <c r="C161" s="117">
        <f t="shared" si="54"/>
        <v>4.8547866354526556E-2</v>
      </c>
      <c r="D161" s="117">
        <f t="shared" si="54"/>
        <v>5.5865277517204784E-2</v>
      </c>
      <c r="E161" s="117">
        <f t="shared" si="54"/>
        <v>8.019326323932198E-2</v>
      </c>
      <c r="F161" s="117">
        <f t="shared" si="54"/>
        <v>0.1150036379974954</v>
      </c>
      <c r="G161" s="117">
        <f t="shared" si="54"/>
        <v>0.12752454507173674</v>
      </c>
      <c r="H161" s="117">
        <f t="shared" si="54"/>
        <v>0.27023304326150599</v>
      </c>
      <c r="I161" s="117">
        <f t="shared" si="54"/>
        <v>0.4891818224023825</v>
      </c>
      <c r="J161" s="117">
        <f t="shared" si="54"/>
        <v>0.5023954656640458</v>
      </c>
      <c r="K161" s="117">
        <f t="shared" si="54"/>
        <v>0.58660086957693014</v>
      </c>
      <c r="L161" s="117">
        <f t="shared" si="54"/>
        <v>0.6491090044316663</v>
      </c>
      <c r="M161" s="117">
        <f t="shared" si="54"/>
        <v>0.6353321834732818</v>
      </c>
      <c r="N161" s="117">
        <f t="shared" si="54"/>
        <v>3.0730751190611438</v>
      </c>
      <c r="O161" s="117">
        <f t="shared" si="54"/>
        <v>3.1753728004423336</v>
      </c>
      <c r="P161" s="117">
        <f t="shared" si="54"/>
        <v>5.2025116481594367</v>
      </c>
      <c r="Q161" s="117">
        <f t="shared" si="54"/>
        <v>4.1567427145949809</v>
      </c>
      <c r="R161" s="117">
        <f t="shared" ref="R161:V161" si="55">R162+R164+R166+R175</f>
        <v>4.4438393460244816</v>
      </c>
      <c r="S161" s="117">
        <f t="shared" si="55"/>
        <v>3.0922242748356403</v>
      </c>
      <c r="T161" s="117">
        <f t="shared" si="55"/>
        <v>3.1798421972149611</v>
      </c>
      <c r="U161" s="117">
        <f t="shared" si="55"/>
        <v>3.0978833273302033</v>
      </c>
      <c r="V161" s="117">
        <f t="shared" si="55"/>
        <v>4.2402645466071087</v>
      </c>
      <c r="W161" s="117">
        <f t="shared" ref="W161" si="56">W162+W164+W166+W175</f>
        <v>4.1744590421273911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3.2990213439574423E-2</v>
      </c>
      <c r="C162" s="122">
        <f t="shared" si="57"/>
        <v>3.9299463309909043E-2</v>
      </c>
      <c r="D162" s="122">
        <f t="shared" si="57"/>
        <v>4.3713859167391629E-2</v>
      </c>
      <c r="E162" s="122">
        <f t="shared" si="57"/>
        <v>6.3364351494621635E-2</v>
      </c>
      <c r="F162" s="122">
        <f t="shared" si="57"/>
        <v>9.2790447482856614E-2</v>
      </c>
      <c r="G162" s="122">
        <f t="shared" si="57"/>
        <v>9.2574846587674134E-2</v>
      </c>
      <c r="H162" s="122">
        <f t="shared" si="57"/>
        <v>0.20847364759021209</v>
      </c>
      <c r="I162" s="122">
        <f t="shared" si="57"/>
        <v>0.40243095559695913</v>
      </c>
      <c r="J162" s="122">
        <f t="shared" si="57"/>
        <v>0.36930183981262693</v>
      </c>
      <c r="K162" s="122">
        <f t="shared" si="57"/>
        <v>0.45707928399508818</v>
      </c>
      <c r="L162" s="122">
        <f t="shared" si="57"/>
        <v>0.45514398706483583</v>
      </c>
      <c r="M162" s="122">
        <f t="shared" si="57"/>
        <v>0.35802077871284804</v>
      </c>
      <c r="N162" s="122">
        <f t="shared" si="57"/>
        <v>2.4967215396734486</v>
      </c>
      <c r="O162" s="122">
        <f t="shared" si="57"/>
        <v>2.3439247818242164</v>
      </c>
      <c r="P162" s="122">
        <f t="shared" si="57"/>
        <v>4.4356905268010687</v>
      </c>
      <c r="Q162" s="122">
        <f t="shared" si="57"/>
        <v>3.2920898409494477</v>
      </c>
      <c r="R162" s="122">
        <f t="shared" si="57"/>
        <v>3.5351552930178696</v>
      </c>
      <c r="S162" s="122">
        <f t="shared" si="57"/>
        <v>2.3393673054663906</v>
      </c>
      <c r="T162" s="122">
        <f t="shared" si="57"/>
        <v>2.3815340293298437</v>
      </c>
      <c r="U162" s="122">
        <f t="shared" si="57"/>
        <v>2.3221524195225727</v>
      </c>
      <c r="V162" s="122">
        <f t="shared" si="57"/>
        <v>3.3177686991673445</v>
      </c>
      <c r="W162" s="122">
        <f t="shared" si="57"/>
        <v>3.1944671559845079</v>
      </c>
      <c r="DA162" s="130" t="s">
        <v>1722</v>
      </c>
    </row>
    <row r="163" spans="1:105" ht="12" customHeight="1" x14ac:dyDescent="0.25">
      <c r="A163" s="97" t="s">
        <v>53</v>
      </c>
      <c r="B163" s="33">
        <v>3.2990213439574423E-2</v>
      </c>
      <c r="C163" s="33">
        <v>3.9299463309909043E-2</v>
      </c>
      <c r="D163" s="33">
        <v>4.3713859167391629E-2</v>
      </c>
      <c r="E163" s="33">
        <v>6.3364351494621635E-2</v>
      </c>
      <c r="F163" s="33">
        <v>9.2790447482856614E-2</v>
      </c>
      <c r="G163" s="33">
        <v>9.2574846587674134E-2</v>
      </c>
      <c r="H163" s="33">
        <v>0.20847364759021209</v>
      </c>
      <c r="I163" s="33">
        <v>0.40243095559695913</v>
      </c>
      <c r="J163" s="33">
        <v>0.36930183981262693</v>
      </c>
      <c r="K163" s="33">
        <v>0.45707928399508818</v>
      </c>
      <c r="L163" s="33">
        <v>0.45514398706483583</v>
      </c>
      <c r="M163" s="33">
        <v>0.35802077871284804</v>
      </c>
      <c r="N163" s="33">
        <v>2.4967215396734486</v>
      </c>
      <c r="O163" s="33">
        <v>2.3439247818242164</v>
      </c>
      <c r="P163" s="33">
        <v>4.4356905268010687</v>
      </c>
      <c r="Q163" s="33">
        <v>3.2920898409494477</v>
      </c>
      <c r="R163" s="33">
        <v>3.5351552930178696</v>
      </c>
      <c r="S163" s="33">
        <v>2.3393673054663906</v>
      </c>
      <c r="T163" s="33">
        <v>2.3815340293298437</v>
      </c>
      <c r="U163" s="33">
        <v>2.3221524195225727</v>
      </c>
      <c r="V163" s="33">
        <v>3.3177686991673445</v>
      </c>
      <c r="W163" s="33">
        <v>3.1944671559845079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4.2330003532048082E-6</v>
      </c>
      <c r="L164" s="122">
        <f t="shared" si="58"/>
        <v>2.8949638060949539E-5</v>
      </c>
      <c r="M164" s="122">
        <f t="shared" si="58"/>
        <v>3.6164042252499718E-5</v>
      </c>
      <c r="N164" s="122">
        <f t="shared" si="58"/>
        <v>9.5133779650920388E-5</v>
      </c>
      <c r="O164" s="122">
        <f t="shared" si="58"/>
        <v>1.5434634394812091E-4</v>
      </c>
      <c r="P164" s="122">
        <f t="shared" si="58"/>
        <v>3.0628810553415151E-4</v>
      </c>
      <c r="Q164" s="122">
        <f t="shared" si="58"/>
        <v>2.6823280145758956E-4</v>
      </c>
      <c r="R164" s="122">
        <f t="shared" si="58"/>
        <v>2.7291653316538483E-4</v>
      </c>
      <c r="S164" s="122">
        <f t="shared" si="58"/>
        <v>2.734654009556017E-4</v>
      </c>
      <c r="T164" s="122">
        <f t="shared" si="58"/>
        <v>3.7818652914693539E-4</v>
      </c>
      <c r="U164" s="122">
        <f t="shared" si="58"/>
        <v>2.7941674223772673E-4</v>
      </c>
      <c r="V164" s="122">
        <f t="shared" si="58"/>
        <v>2.8701973639984481E-4</v>
      </c>
      <c r="W164" s="122">
        <f t="shared" si="58"/>
        <v>5.3302236208036338E-4</v>
      </c>
      <c r="DA164" s="130" t="s">
        <v>1724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4.2330003532048082E-6</v>
      </c>
      <c r="L165" s="98">
        <v>2.8949638060949539E-5</v>
      </c>
      <c r="M165" s="98">
        <v>3.6164042252499718E-5</v>
      </c>
      <c r="N165" s="98">
        <v>9.5133779650920388E-5</v>
      </c>
      <c r="O165" s="98">
        <v>1.5434634394812091E-4</v>
      </c>
      <c r="P165" s="98">
        <v>3.0628810553415151E-4</v>
      </c>
      <c r="Q165" s="98">
        <v>2.6823280145758956E-4</v>
      </c>
      <c r="R165" s="98">
        <v>2.7291653316538483E-4</v>
      </c>
      <c r="S165" s="98">
        <v>2.734654009556017E-4</v>
      </c>
      <c r="T165" s="98">
        <v>3.7818652914693539E-4</v>
      </c>
      <c r="U165" s="98">
        <v>2.7941674223772673E-4</v>
      </c>
      <c r="V165" s="98">
        <v>2.8701973639984481E-4</v>
      </c>
      <c r="W165" s="98">
        <v>5.3302236208036338E-4</v>
      </c>
      <c r="DA165" s="63" t="s">
        <v>1725</v>
      </c>
    </row>
    <row r="166" spans="1:105" ht="12" customHeight="1" x14ac:dyDescent="0.25">
      <c r="A166" s="121" t="s">
        <v>55</v>
      </c>
      <c r="B166" s="122">
        <v>6.7316736503981959E-3</v>
      </c>
      <c r="C166" s="122">
        <v>6.9268451924115173E-3</v>
      </c>
      <c r="D166" s="122">
        <v>8.9972259645655535E-3</v>
      </c>
      <c r="E166" s="122">
        <v>1.2523450346238352E-2</v>
      </c>
      <c r="F166" s="122">
        <v>1.5850886294168372E-2</v>
      </c>
      <c r="G166" s="122">
        <v>2.492310313318491E-2</v>
      </c>
      <c r="H166" s="122">
        <v>4.4974376157098761E-2</v>
      </c>
      <c r="I166" s="122">
        <v>6.5264369648151577E-2</v>
      </c>
      <c r="J166" s="122">
        <v>0.10459468483306548</v>
      </c>
      <c r="K166" s="122">
        <v>0.10093201738870113</v>
      </c>
      <c r="L166" s="122">
        <v>0.14645342801513081</v>
      </c>
      <c r="M166" s="122">
        <v>0.20475510695935609</v>
      </c>
      <c r="N166" s="122">
        <v>0.42834279027374067</v>
      </c>
      <c r="O166" s="122">
        <v>0.63467711427982398</v>
      </c>
      <c r="P166" s="122">
        <v>0.56566837433543038</v>
      </c>
      <c r="Q166" s="122">
        <v>0.68505894120190924</v>
      </c>
      <c r="R166" s="122">
        <v>0.72781403972498204</v>
      </c>
      <c r="S166" s="122">
        <v>0.57238765959778526</v>
      </c>
      <c r="T166" s="122">
        <v>0.62544322243233552</v>
      </c>
      <c r="U166" s="122">
        <v>0.61056782738733117</v>
      </c>
      <c r="V166" s="122">
        <v>0.72944980022189354</v>
      </c>
      <c r="W166" s="122">
        <v>0.77665346371597965</v>
      </c>
      <c r="DA166" s="130" t="s">
        <v>1726</v>
      </c>
    </row>
    <row r="167" spans="1:105" ht="12" customHeight="1" x14ac:dyDescent="0.25">
      <c r="A167" s="97" t="s">
        <v>124</v>
      </c>
      <c r="B167" s="98">
        <v>9.36724226195466E-4</v>
      </c>
      <c r="C167" s="98">
        <v>6.1348970549667621E-4</v>
      </c>
      <c r="D167" s="98">
        <v>6.1922749912246989E-4</v>
      </c>
      <c r="E167" s="98">
        <v>4.4005872714545779E-4</v>
      </c>
      <c r="F167" s="98">
        <v>6.5077010512450345E-4</v>
      </c>
      <c r="G167" s="98">
        <v>6.9584742534786715E-4</v>
      </c>
      <c r="H167" s="98">
        <v>1.2069522184931542E-3</v>
      </c>
      <c r="I167" s="98">
        <v>1.3759607916118992E-3</v>
      </c>
      <c r="J167" s="98">
        <v>1.5233499962180718E-3</v>
      </c>
      <c r="K167" s="98">
        <v>1.5022933686527848E-3</v>
      </c>
      <c r="L167" s="98">
        <v>3.6938530337303752E-3</v>
      </c>
      <c r="M167" s="98">
        <v>4.65673721938173E-3</v>
      </c>
      <c r="N167" s="98">
        <v>1.2678456482115132E-2</v>
      </c>
      <c r="O167" s="98">
        <v>1.7780484305057572E-2</v>
      </c>
      <c r="P167" s="98">
        <v>1.9050911122087458E-2</v>
      </c>
      <c r="Q167" s="98">
        <v>1.5131133731761375E-2</v>
      </c>
      <c r="R167" s="98">
        <v>1.4547701287286184E-2</v>
      </c>
      <c r="S167" s="98">
        <v>1.6815894183826705E-2</v>
      </c>
      <c r="T167" s="98">
        <v>2.3132794153319185E-2</v>
      </c>
      <c r="U167" s="98">
        <v>2.2819349676933484E-2</v>
      </c>
      <c r="V167" s="98">
        <v>2.3717981886653441E-2</v>
      </c>
      <c r="W167" s="98">
        <v>2.4954180239556666E-2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5.79494942420273E-3</v>
      </c>
      <c r="C171" s="101">
        <v>6.3133554869148414E-3</v>
      </c>
      <c r="D171" s="101">
        <v>8.3779984654430827E-3</v>
      </c>
      <c r="E171" s="101">
        <v>1.2083391619092894E-2</v>
      </c>
      <c r="F171" s="101">
        <v>1.5200116189043867E-2</v>
      </c>
      <c r="G171" s="101">
        <v>2.4227255707837042E-2</v>
      </c>
      <c r="H171" s="101">
        <v>4.376742393860561E-2</v>
      </c>
      <c r="I171" s="101">
        <v>6.388840885653968E-2</v>
      </c>
      <c r="J171" s="101">
        <v>0.10307133483684741</v>
      </c>
      <c r="K171" s="101">
        <v>9.9429724020048335E-2</v>
      </c>
      <c r="L171" s="101">
        <v>0.14275957498140043</v>
      </c>
      <c r="M171" s="101">
        <v>0.20009836973997436</v>
      </c>
      <c r="N171" s="101">
        <v>0.41566433379162554</v>
      </c>
      <c r="O171" s="101">
        <v>0.61689662997476646</v>
      </c>
      <c r="P171" s="101">
        <v>0.54661746321334292</v>
      </c>
      <c r="Q171" s="101">
        <v>0.66992780747014791</v>
      </c>
      <c r="R171" s="101">
        <v>0.71326633843769582</v>
      </c>
      <c r="S171" s="101">
        <v>0.55557176541395858</v>
      </c>
      <c r="T171" s="101">
        <v>0.60231042827901637</v>
      </c>
      <c r="U171" s="101">
        <v>0.58774847771039773</v>
      </c>
      <c r="V171" s="101">
        <v>0.70573181833524012</v>
      </c>
      <c r="W171" s="101">
        <v>0.75169928347642301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1734</v>
      </c>
    </row>
    <row r="175" spans="1:105" ht="12" customHeight="1" x14ac:dyDescent="0.25">
      <c r="A175" s="121" t="s">
        <v>54</v>
      </c>
      <c r="B175" s="122">
        <v>2.1901355713445825E-3</v>
      </c>
      <c r="C175" s="122">
        <v>2.3215578522059934E-3</v>
      </c>
      <c r="D175" s="122">
        <v>3.1541923852475987E-3</v>
      </c>
      <c r="E175" s="122">
        <v>4.3054613984619908E-3</v>
      </c>
      <c r="F175" s="122">
        <v>6.3623042204704128E-3</v>
      </c>
      <c r="G175" s="122">
        <v>1.0026595350877708E-2</v>
      </c>
      <c r="H175" s="122">
        <v>1.6785019514195122E-2</v>
      </c>
      <c r="I175" s="122">
        <v>2.1486497157271817E-2</v>
      </c>
      <c r="J175" s="122">
        <v>2.8498941018353353E-2</v>
      </c>
      <c r="K175" s="122">
        <v>2.8585335192787636E-2</v>
      </c>
      <c r="L175" s="122">
        <v>4.7482639713638697E-2</v>
      </c>
      <c r="M175" s="122">
        <v>7.2520133758825114E-2</v>
      </c>
      <c r="N175" s="122">
        <v>0.14791565533430379</v>
      </c>
      <c r="O175" s="122">
        <v>0.19661655799434491</v>
      </c>
      <c r="P175" s="122">
        <v>0.20084645891740338</v>
      </c>
      <c r="Q175" s="122">
        <v>0.17932569964216699</v>
      </c>
      <c r="R175" s="122">
        <v>0.18059709674846453</v>
      </c>
      <c r="S175" s="122">
        <v>0.1801958443705089</v>
      </c>
      <c r="T175" s="122">
        <v>0.17248675892363527</v>
      </c>
      <c r="U175" s="122">
        <v>0.16488366367806195</v>
      </c>
      <c r="V175" s="122">
        <v>0.19275902748147081</v>
      </c>
      <c r="W175" s="122">
        <v>0.20280540006482242</v>
      </c>
      <c r="DA175" s="130" t="s">
        <v>1735</v>
      </c>
    </row>
    <row r="176" spans="1:105" ht="12" customHeight="1" x14ac:dyDescent="0.25">
      <c r="A176" s="97" t="s">
        <v>50</v>
      </c>
      <c r="B176" s="98">
        <v>1.8507339012210156E-3</v>
      </c>
      <c r="C176" s="98">
        <v>1.907589858028836E-3</v>
      </c>
      <c r="D176" s="98">
        <v>2.3421311720213983E-3</v>
      </c>
      <c r="E176" s="98">
        <v>3.039560176043466E-3</v>
      </c>
      <c r="F176" s="98">
        <v>4.6238588021188945E-3</v>
      </c>
      <c r="G176" s="98">
        <v>7.3213035287460395E-3</v>
      </c>
      <c r="H176" s="98">
        <v>1.1432531216196806E-2</v>
      </c>
      <c r="I176" s="98">
        <v>1.2738476864596048E-2</v>
      </c>
      <c r="J176" s="98">
        <v>1.3868274284590773E-2</v>
      </c>
      <c r="K176" s="98">
        <v>1.460392215775432E-2</v>
      </c>
      <c r="L176" s="98">
        <v>3.0270418225067597E-2</v>
      </c>
      <c r="M176" s="98">
        <v>5.002623951814044E-2</v>
      </c>
      <c r="N176" s="98">
        <v>0.10252840799984006</v>
      </c>
      <c r="O176" s="98">
        <v>0.13013364913581155</v>
      </c>
      <c r="P176" s="98">
        <v>0.14235597414255372</v>
      </c>
      <c r="Q176" s="98">
        <v>0.11087848458422213</v>
      </c>
      <c r="R176" s="98">
        <v>0.10847277614795395</v>
      </c>
      <c r="S176" s="98">
        <v>0.12270972128286942</v>
      </c>
      <c r="T176" s="98">
        <v>0.11080089748619168</v>
      </c>
      <c r="U176" s="98">
        <v>0.10054990480990653</v>
      </c>
      <c r="V176" s="98">
        <v>0.11381797399763309</v>
      </c>
      <c r="W176" s="98">
        <v>0.11906692649630642</v>
      </c>
      <c r="DA176" s="63" t="s">
        <v>1736</v>
      </c>
    </row>
    <row r="177" spans="1:105" ht="12" customHeight="1" x14ac:dyDescent="0.25">
      <c r="A177" s="109" t="s">
        <v>120</v>
      </c>
      <c r="B177" s="33">
        <v>3.3940167012356707E-4</v>
      </c>
      <c r="C177" s="33">
        <v>4.1396799417715748E-4</v>
      </c>
      <c r="D177" s="33">
        <v>8.1206121322620047E-4</v>
      </c>
      <c r="E177" s="33">
        <v>1.2659012224185251E-3</v>
      </c>
      <c r="F177" s="33">
        <v>1.7384454183515185E-3</v>
      </c>
      <c r="G177" s="33">
        <v>2.7052918221316686E-3</v>
      </c>
      <c r="H177" s="33">
        <v>5.3524882979983143E-3</v>
      </c>
      <c r="I177" s="33">
        <v>8.7480202926757695E-3</v>
      </c>
      <c r="J177" s="33">
        <v>1.4630666733762581E-2</v>
      </c>
      <c r="K177" s="33">
        <v>1.3981413035033315E-2</v>
      </c>
      <c r="L177" s="33">
        <v>1.7212221488571103E-2</v>
      </c>
      <c r="M177" s="33">
        <v>2.2493894240684674E-2</v>
      </c>
      <c r="N177" s="33">
        <v>4.5387247334463726E-2</v>
      </c>
      <c r="O177" s="33">
        <v>6.6482908858533363E-2</v>
      </c>
      <c r="P177" s="33">
        <v>5.849048477484968E-2</v>
      </c>
      <c r="Q177" s="33">
        <v>6.8447215057944877E-2</v>
      </c>
      <c r="R177" s="33">
        <v>7.2124320600510591E-2</v>
      </c>
      <c r="S177" s="33">
        <v>5.7486123087639465E-2</v>
      </c>
      <c r="T177" s="33">
        <v>6.1685861437443583E-2</v>
      </c>
      <c r="U177" s="33">
        <v>6.4333758868155441E-2</v>
      </c>
      <c r="V177" s="33">
        <v>7.8941053483837717E-2</v>
      </c>
      <c r="W177" s="33">
        <v>8.3738473568516006E-2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8.7876656661418</v>
      </c>
      <c r="C3" s="117">
        <f t="shared" si="0"/>
        <v>20.271581015812171</v>
      </c>
      <c r="D3" s="117">
        <f t="shared" si="0"/>
        <v>13.449473995490392</v>
      </c>
      <c r="E3" s="117">
        <f t="shared" si="0"/>
        <v>12.473352024822765</v>
      </c>
      <c r="F3" s="117">
        <f t="shared" si="0"/>
        <v>12.413916054306611</v>
      </c>
      <c r="G3" s="117">
        <f t="shared" si="0"/>
        <v>14.767197666516756</v>
      </c>
      <c r="H3" s="117">
        <f t="shared" si="0"/>
        <v>12.981865543238106</v>
      </c>
      <c r="I3" s="117">
        <f t="shared" si="0"/>
        <v>12.997361358032908</v>
      </c>
      <c r="J3" s="117">
        <f t="shared" si="0"/>
        <v>13.48162433164747</v>
      </c>
      <c r="K3" s="117">
        <f t="shared" si="0"/>
        <v>13.405277321636261</v>
      </c>
      <c r="L3" s="117">
        <f t="shared" si="0"/>
        <v>17.470691871967222</v>
      </c>
      <c r="M3" s="117">
        <f t="shared" si="0"/>
        <v>16.15089710134794</v>
      </c>
      <c r="N3" s="117">
        <f t="shared" si="0"/>
        <v>10.293351018749053</v>
      </c>
      <c r="O3" s="117">
        <f t="shared" si="0"/>
        <v>9.557866825788583</v>
      </c>
      <c r="P3" s="117">
        <f t="shared" si="0"/>
        <v>9.4205536854450216</v>
      </c>
      <c r="Q3" s="117">
        <f t="shared" si="0"/>
        <v>9.0587101327418083</v>
      </c>
      <c r="R3" s="117">
        <f t="shared" ref="R3:V3" si="1">R4+R7+R9+R19</f>
        <v>9.0135941925424259</v>
      </c>
      <c r="S3" s="117">
        <f t="shared" si="1"/>
        <v>7.2892573972604779</v>
      </c>
      <c r="T3" s="117">
        <f t="shared" si="1"/>
        <v>4.9722029313726308</v>
      </c>
      <c r="U3" s="117">
        <f t="shared" si="1"/>
        <v>3.4772062660219225</v>
      </c>
      <c r="V3" s="117">
        <f t="shared" si="1"/>
        <v>1.0641258621124463</v>
      </c>
      <c r="W3" s="117">
        <f t="shared" ref="W3" si="2">W4+W7+W9+W19</f>
        <v>0.95622248701890733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6.6168370920012256</v>
      </c>
      <c r="C4" s="122">
        <f t="shared" si="3"/>
        <v>17.157247443650093</v>
      </c>
      <c r="D4" s="122">
        <f t="shared" si="3"/>
        <v>10.908453856288599</v>
      </c>
      <c r="E4" s="122">
        <f t="shared" si="3"/>
        <v>10.059380106676702</v>
      </c>
      <c r="F4" s="122">
        <f t="shared" si="3"/>
        <v>10.025023879538503</v>
      </c>
      <c r="G4" s="122">
        <f t="shared" si="3"/>
        <v>12.098652848554496</v>
      </c>
      <c r="H4" s="122">
        <f t="shared" si="3"/>
        <v>10.431544436392294</v>
      </c>
      <c r="I4" s="122">
        <f t="shared" si="3"/>
        <v>10.465233878749382</v>
      </c>
      <c r="J4" s="122">
        <f t="shared" si="3"/>
        <v>10.564265955291457</v>
      </c>
      <c r="K4" s="122">
        <f t="shared" si="3"/>
        <v>10.702305355152962</v>
      </c>
      <c r="L4" s="122">
        <f t="shared" si="3"/>
        <v>14.174358948450887</v>
      </c>
      <c r="M4" s="122">
        <f t="shared" si="3"/>
        <v>13.457764836478791</v>
      </c>
      <c r="N4" s="122">
        <f t="shared" si="3"/>
        <v>7.975997072253171</v>
      </c>
      <c r="O4" s="122">
        <f t="shared" si="3"/>
        <v>7.3608771644009057</v>
      </c>
      <c r="P4" s="122">
        <f t="shared" si="3"/>
        <v>7.4391614382044251</v>
      </c>
      <c r="Q4" s="122">
        <f t="shared" si="3"/>
        <v>6.9796423623559107</v>
      </c>
      <c r="R4" s="122">
        <f t="shared" ref="R4:V4" si="4">SUM(R5:R6)</f>
        <v>6.8782002067973274</v>
      </c>
      <c r="S4" s="122">
        <f t="shared" si="4"/>
        <v>5.8386777279137112</v>
      </c>
      <c r="T4" s="122">
        <f t="shared" si="4"/>
        <v>3.9256241448164761</v>
      </c>
      <c r="U4" s="122">
        <f t="shared" si="4"/>
        <v>2.7858397354810758</v>
      </c>
      <c r="V4" s="122">
        <f t="shared" si="4"/>
        <v>0.7675908140914115</v>
      </c>
      <c r="W4" s="122">
        <f t="shared" ref="W4" si="5">SUM(W5:W6)</f>
        <v>0.74243537085218958</v>
      </c>
      <c r="DA4" s="130" t="s">
        <v>1740</v>
      </c>
    </row>
    <row r="5" spans="1:105" ht="12" customHeight="1" x14ac:dyDescent="0.25">
      <c r="A5" s="97" t="s">
        <v>51</v>
      </c>
      <c r="B5" s="98">
        <v>6.5563491341347993</v>
      </c>
      <c r="C5" s="98">
        <v>17.003020910098947</v>
      </c>
      <c r="D5" s="98">
        <v>10.813436677746191</v>
      </c>
      <c r="E5" s="98">
        <v>9.9733343780277277</v>
      </c>
      <c r="F5" s="98">
        <v>9.941522381407891</v>
      </c>
      <c r="G5" s="98">
        <v>11.999215161878791</v>
      </c>
      <c r="H5" s="98">
        <v>10.347398901719901</v>
      </c>
      <c r="I5" s="98">
        <v>10.382574560004313</v>
      </c>
      <c r="J5" s="98">
        <v>10.481415454649616</v>
      </c>
      <c r="K5" s="98">
        <v>10.618874261816842</v>
      </c>
      <c r="L5" s="98">
        <v>14.068931156488244</v>
      </c>
      <c r="M5" s="98">
        <v>13.356870425675362</v>
      </c>
      <c r="N5" s="98">
        <v>7.9166882826296794</v>
      </c>
      <c r="O5" s="98">
        <v>7.3066454478512295</v>
      </c>
      <c r="P5" s="98">
        <v>7.3849487952899171</v>
      </c>
      <c r="Q5" s="98">
        <v>6.9292309849486209</v>
      </c>
      <c r="R5" s="98">
        <v>6.8290313549245099</v>
      </c>
      <c r="S5" s="98">
        <v>5.7974681269750103</v>
      </c>
      <c r="T5" s="98">
        <v>3.8980647654937415</v>
      </c>
      <c r="U5" s="98">
        <v>2.7663170549925655</v>
      </c>
      <c r="V5" s="98">
        <v>0.76221475954009654</v>
      </c>
      <c r="W5" s="98">
        <v>0.73726441855468583</v>
      </c>
      <c r="DA5" s="63" t="s">
        <v>1741</v>
      </c>
    </row>
    <row r="6" spans="1:105" ht="12" customHeight="1" x14ac:dyDescent="0.25">
      <c r="A6" s="97" t="s">
        <v>53</v>
      </c>
      <c r="B6" s="98">
        <v>6.0487957866426662E-2</v>
      </c>
      <c r="C6" s="98">
        <v>0.15422653355114727</v>
      </c>
      <c r="D6" s="98">
        <v>9.5017178542407335E-2</v>
      </c>
      <c r="E6" s="98">
        <v>8.6045728648974723E-2</v>
      </c>
      <c r="F6" s="98">
        <v>8.3501498130612098E-2</v>
      </c>
      <c r="G6" s="98">
        <v>9.9437686675705073E-2</v>
      </c>
      <c r="H6" s="98">
        <v>8.4145534672392511E-2</v>
      </c>
      <c r="I6" s="98">
        <v>8.2659318745069391E-2</v>
      </c>
      <c r="J6" s="98">
        <v>8.2850500641840671E-2</v>
      </c>
      <c r="K6" s="98">
        <v>8.3431093336119533E-2</v>
      </c>
      <c r="L6" s="98">
        <v>0.10542779196264399</v>
      </c>
      <c r="M6" s="98">
        <v>0.10089441080342901</v>
      </c>
      <c r="N6" s="98">
        <v>5.9308789623491981E-2</v>
      </c>
      <c r="O6" s="98">
        <v>5.4231716549676019E-2</v>
      </c>
      <c r="P6" s="98">
        <v>5.4212642914507767E-2</v>
      </c>
      <c r="Q6" s="98">
        <v>5.0411377407289688E-2</v>
      </c>
      <c r="R6" s="98">
        <v>4.9168851872817929E-2</v>
      </c>
      <c r="S6" s="98">
        <v>4.1209600938700568E-2</v>
      </c>
      <c r="T6" s="98">
        <v>2.7559379322734553E-2</v>
      </c>
      <c r="U6" s="98">
        <v>1.952268048851025E-2</v>
      </c>
      <c r="V6" s="98">
        <v>5.3760545513149337E-3</v>
      </c>
      <c r="W6" s="98">
        <v>5.1709522975037859E-3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2.0167391127337324E-5</v>
      </c>
      <c r="C7" s="122">
        <f t="shared" si="6"/>
        <v>2.6321480839867019E-5</v>
      </c>
      <c r="D7" s="122">
        <f t="shared" si="6"/>
        <v>1.6389971273355995E-5</v>
      </c>
      <c r="E7" s="122">
        <f t="shared" si="6"/>
        <v>1.4699632624021005E-5</v>
      </c>
      <c r="F7" s="122">
        <f t="shared" si="6"/>
        <v>2.6139241518936799E-5</v>
      </c>
      <c r="G7" s="122">
        <f t="shared" si="6"/>
        <v>4.07216321924059E-5</v>
      </c>
      <c r="H7" s="122">
        <f t="shared" si="6"/>
        <v>2.3744782761011613E-4</v>
      </c>
      <c r="I7" s="122">
        <f t="shared" si="6"/>
        <v>3.5423463276440135E-4</v>
      </c>
      <c r="J7" s="122">
        <f t="shared" si="6"/>
        <v>5.8747583613154449E-4</v>
      </c>
      <c r="K7" s="122">
        <f t="shared" si="6"/>
        <v>7.7151471528546199E-4</v>
      </c>
      <c r="L7" s="122">
        <f t="shared" si="6"/>
        <v>2.3005618822839261E-3</v>
      </c>
      <c r="M7" s="122">
        <f t="shared" si="6"/>
        <v>1.3323270155556313E-3</v>
      </c>
      <c r="N7" s="122">
        <f t="shared" si="6"/>
        <v>1.463378618548223E-3</v>
      </c>
      <c r="O7" s="122">
        <f t="shared" si="6"/>
        <v>1.3079009163168443E-3</v>
      </c>
      <c r="P7" s="122">
        <f t="shared" si="6"/>
        <v>1.6374047367479117E-3</v>
      </c>
      <c r="Q7" s="122">
        <f t="shared" si="6"/>
        <v>1.0618822797337157E-3</v>
      </c>
      <c r="R7" s="122">
        <f t="shared" si="6"/>
        <v>9.5110244284849009E-4</v>
      </c>
      <c r="S7" s="122">
        <f t="shared" si="6"/>
        <v>8.1115152591490838E-4</v>
      </c>
      <c r="T7" s="122">
        <f t="shared" si="6"/>
        <v>8.1823504470945061E-4</v>
      </c>
      <c r="U7" s="122">
        <f t="shared" si="6"/>
        <v>4.0206376607599878E-4</v>
      </c>
      <c r="V7" s="122">
        <f t="shared" si="6"/>
        <v>2.6499745980870489E-4</v>
      </c>
      <c r="W7" s="122">
        <f t="shared" si="6"/>
        <v>3.174229344956029E-4</v>
      </c>
      <c r="DA7" s="130" t="s">
        <v>1743</v>
      </c>
    </row>
    <row r="8" spans="1:105" ht="12" customHeight="1" x14ac:dyDescent="0.25">
      <c r="A8" s="97" t="s">
        <v>53</v>
      </c>
      <c r="B8" s="98">
        <v>2.0167391127337324E-5</v>
      </c>
      <c r="C8" s="98">
        <v>2.6321480839867019E-5</v>
      </c>
      <c r="D8" s="98">
        <v>1.6389971273355995E-5</v>
      </c>
      <c r="E8" s="98">
        <v>1.4699632624021005E-5</v>
      </c>
      <c r="F8" s="98">
        <v>2.6139241518936799E-5</v>
      </c>
      <c r="G8" s="98">
        <v>4.07216321924059E-5</v>
      </c>
      <c r="H8" s="98">
        <v>2.3744782761011613E-4</v>
      </c>
      <c r="I8" s="98">
        <v>3.5423463276440135E-4</v>
      </c>
      <c r="J8" s="98">
        <v>5.8747583613154449E-4</v>
      </c>
      <c r="K8" s="98">
        <v>7.7151471528546199E-4</v>
      </c>
      <c r="L8" s="98">
        <v>2.3005618822839261E-3</v>
      </c>
      <c r="M8" s="98">
        <v>1.3323270155556313E-3</v>
      </c>
      <c r="N8" s="98">
        <v>1.463378618548223E-3</v>
      </c>
      <c r="O8" s="98">
        <v>1.3079009163168443E-3</v>
      </c>
      <c r="P8" s="98">
        <v>1.6374047367479117E-3</v>
      </c>
      <c r="Q8" s="98">
        <v>1.0618822797337157E-3</v>
      </c>
      <c r="R8" s="98">
        <v>9.5110244284849009E-4</v>
      </c>
      <c r="S8" s="98">
        <v>8.1115152591490838E-4</v>
      </c>
      <c r="T8" s="98">
        <v>8.1823504470945061E-4</v>
      </c>
      <c r="U8" s="98">
        <v>4.0206376607599878E-4</v>
      </c>
      <c r="V8" s="98">
        <v>2.6499745980870489E-4</v>
      </c>
      <c r="W8" s="98">
        <v>3.174229344956029E-4</v>
      </c>
      <c r="DA8" s="63" t="s">
        <v>1744</v>
      </c>
    </row>
    <row r="9" spans="1:105" ht="12" customHeight="1" x14ac:dyDescent="0.25">
      <c r="A9" s="121" t="s">
        <v>55</v>
      </c>
      <c r="B9" s="122">
        <v>1.5303858201948155</v>
      </c>
      <c r="C9" s="122">
        <v>2.4858098661065666</v>
      </c>
      <c r="D9" s="122">
        <v>1.8716407884528192</v>
      </c>
      <c r="E9" s="122">
        <v>1.7425616506736923</v>
      </c>
      <c r="F9" s="122">
        <v>1.708981691741049</v>
      </c>
      <c r="G9" s="122">
        <v>1.9740873847076554</v>
      </c>
      <c r="H9" s="122">
        <v>1.8341276903316361</v>
      </c>
      <c r="I9" s="122">
        <v>1.8895023208496553</v>
      </c>
      <c r="J9" s="122">
        <v>2.1634802862660685</v>
      </c>
      <c r="K9" s="122">
        <v>2.0193653632087489</v>
      </c>
      <c r="L9" s="122">
        <v>2.5637373217156765</v>
      </c>
      <c r="M9" s="122">
        <v>2.05106556337629</v>
      </c>
      <c r="N9" s="122">
        <v>1.7127661396896652</v>
      </c>
      <c r="O9" s="122">
        <v>1.6663822323851454</v>
      </c>
      <c r="P9" s="122">
        <v>1.4940230855956771</v>
      </c>
      <c r="Q9" s="122">
        <v>1.6327462895735882</v>
      </c>
      <c r="R9" s="122">
        <v>1.7048937814069167</v>
      </c>
      <c r="S9" s="122">
        <v>1.1279386877605231</v>
      </c>
      <c r="T9" s="122">
        <v>0.83060689171711621</v>
      </c>
      <c r="U9" s="122">
        <v>0.55911756701090065</v>
      </c>
      <c r="V9" s="122">
        <v>0.2252609718157782</v>
      </c>
      <c r="W9" s="122">
        <v>0.17150886725529035</v>
      </c>
      <c r="DA9" s="130" t="s">
        <v>1745</v>
      </c>
    </row>
    <row r="10" spans="1:105" ht="12" customHeight="1" x14ac:dyDescent="0.25">
      <c r="A10" s="97" t="s">
        <v>143</v>
      </c>
      <c r="B10" s="98">
        <v>0.76871185489983163</v>
      </c>
      <c r="C10" s="98">
        <v>1.8125129609729906</v>
      </c>
      <c r="D10" s="98">
        <v>1.2415314159016244</v>
      </c>
      <c r="E10" s="98">
        <v>1.1627490025229703</v>
      </c>
      <c r="F10" s="98">
        <v>1.2519993840598187</v>
      </c>
      <c r="G10" s="98">
        <v>1.526258868626865</v>
      </c>
      <c r="H10" s="98">
        <v>1.3790818863964918</v>
      </c>
      <c r="I10" s="98">
        <v>1.4420984229422606</v>
      </c>
      <c r="J10" s="98">
        <v>1.4864757448594292</v>
      </c>
      <c r="K10" s="98">
        <v>1.4837605743356121</v>
      </c>
      <c r="L10" s="98">
        <v>2.0318543374691003</v>
      </c>
      <c r="M10" s="98">
        <v>1.5117361710406585</v>
      </c>
      <c r="N10" s="98">
        <v>1.0068307527785938</v>
      </c>
      <c r="O10" s="98">
        <v>0.97197330398768178</v>
      </c>
      <c r="P10" s="98">
        <v>0.93896958132557129</v>
      </c>
      <c r="Q10" s="98">
        <v>0.9550876090112892</v>
      </c>
      <c r="R10" s="98">
        <v>1.0152274194674555</v>
      </c>
      <c r="S10" s="98">
        <v>0.68345101579319034</v>
      </c>
      <c r="T10" s="98">
        <v>0.48774751146542605</v>
      </c>
      <c r="U10" s="98">
        <v>0.34360510461236449</v>
      </c>
      <c r="V10" s="98">
        <v>0.11711674475420453</v>
      </c>
      <c r="W10" s="98">
        <v>0.11649898011377166</v>
      </c>
      <c r="DA10" s="63" t="s">
        <v>1746</v>
      </c>
    </row>
    <row r="11" spans="1:105" ht="12" customHeight="1" x14ac:dyDescent="0.25">
      <c r="A11" s="97" t="s">
        <v>124</v>
      </c>
      <c r="B11" s="98">
        <v>0.10187901853980699</v>
      </c>
      <c r="C11" s="98">
        <v>7.7644683267759737E-2</v>
      </c>
      <c r="D11" s="98">
        <v>6.5687664007704483E-2</v>
      </c>
      <c r="E11" s="98">
        <v>5.6015313646781105E-2</v>
      </c>
      <c r="F11" s="98">
        <v>4.333271494497716E-2</v>
      </c>
      <c r="G11" s="98">
        <v>3.4173909166661041E-2</v>
      </c>
      <c r="H11" s="98">
        <v>2.187609424359329E-2</v>
      </c>
      <c r="I11" s="98">
        <v>1.4034821751606629E-2</v>
      </c>
      <c r="J11" s="98">
        <v>1.4337683255272717E-2</v>
      </c>
      <c r="K11" s="98">
        <v>1.192542723702412E-2</v>
      </c>
      <c r="L11" s="98">
        <v>1.2265465387813687E-2</v>
      </c>
      <c r="M11" s="98">
        <v>1.3279777932528774E-2</v>
      </c>
      <c r="N11" s="98">
        <v>1.9212691366824946E-2</v>
      </c>
      <c r="O11" s="98">
        <v>1.652365247567995E-2</v>
      </c>
      <c r="P11" s="98">
        <v>1.7101506509828224E-2</v>
      </c>
      <c r="Q11" s="98">
        <v>1.319527308133228E-2</v>
      </c>
      <c r="R11" s="98">
        <v>1.2763682394001778E-2</v>
      </c>
      <c r="S11" s="98">
        <v>1.1689043877777673E-2</v>
      </c>
      <c r="T11" s="98">
        <v>6.7380176398857778E-3</v>
      </c>
      <c r="U11" s="98">
        <v>4.8521813142128022E-3</v>
      </c>
      <c r="V11" s="98">
        <v>1.6915635334996716E-3</v>
      </c>
      <c r="W11" s="98">
        <v>1.2878982479924441E-3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0.65979494675517703</v>
      </c>
      <c r="C15" s="101">
        <v>0.59565222186581646</v>
      </c>
      <c r="D15" s="101">
        <v>0.56442170854349039</v>
      </c>
      <c r="E15" s="101">
        <v>0.52379733450394084</v>
      </c>
      <c r="F15" s="101">
        <v>0.41364959273625324</v>
      </c>
      <c r="G15" s="101">
        <v>0.41365460691412931</v>
      </c>
      <c r="H15" s="101">
        <v>0.433169709691551</v>
      </c>
      <c r="I15" s="101">
        <v>0.43336907615578796</v>
      </c>
      <c r="J15" s="101">
        <v>0.66266685815136639</v>
      </c>
      <c r="K15" s="101">
        <v>0.52367936163611251</v>
      </c>
      <c r="L15" s="101">
        <v>0.51961751885876239</v>
      </c>
      <c r="M15" s="101">
        <v>0.52604961440310249</v>
      </c>
      <c r="N15" s="101">
        <v>0.68672269554424648</v>
      </c>
      <c r="O15" s="101">
        <v>0.67788527592178349</v>
      </c>
      <c r="P15" s="101">
        <v>0.53795199776027747</v>
      </c>
      <c r="Q15" s="101">
        <v>0.66446340748096688</v>
      </c>
      <c r="R15" s="101">
        <v>0.67690267954545924</v>
      </c>
      <c r="S15" s="101">
        <v>0.43279862808955505</v>
      </c>
      <c r="T15" s="101">
        <v>0.33612136261180436</v>
      </c>
      <c r="U15" s="101">
        <v>0.21066028108432339</v>
      </c>
      <c r="V15" s="101">
        <v>0.106452663528074</v>
      </c>
      <c r="W15" s="101">
        <v>5.3721988893526265E-2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0.6404225865546318</v>
      </c>
      <c r="C19" s="122">
        <v>0.62849738457467252</v>
      </c>
      <c r="D19" s="122">
        <v>0.66936296077770074</v>
      </c>
      <c r="E19" s="122">
        <v>0.67139556783974519</v>
      </c>
      <c r="F19" s="122">
        <v>0.67988434378553897</v>
      </c>
      <c r="G19" s="122">
        <v>0.69441671162241336</v>
      </c>
      <c r="H19" s="122">
        <v>0.71595596868656619</v>
      </c>
      <c r="I19" s="122">
        <v>0.64227092380110751</v>
      </c>
      <c r="J19" s="122">
        <v>0.75329061425381294</v>
      </c>
      <c r="K19" s="122">
        <v>0.68283508855926422</v>
      </c>
      <c r="L19" s="122">
        <v>0.73029503991837497</v>
      </c>
      <c r="M19" s="122">
        <v>0.64073437447730486</v>
      </c>
      <c r="N19" s="122">
        <v>0.60312442818766865</v>
      </c>
      <c r="O19" s="122">
        <v>0.52929952808621428</v>
      </c>
      <c r="P19" s="122">
        <v>0.48573175690817094</v>
      </c>
      <c r="Q19" s="122">
        <v>0.44525959853257713</v>
      </c>
      <c r="R19" s="122">
        <v>0.42954910189533235</v>
      </c>
      <c r="S19" s="122">
        <v>0.32182983006032917</v>
      </c>
      <c r="T19" s="122">
        <v>0.21515365979432954</v>
      </c>
      <c r="U19" s="122">
        <v>0.13184689976386976</v>
      </c>
      <c r="V19" s="122">
        <v>7.1009078745447929E-2</v>
      </c>
      <c r="W19" s="122">
        <v>4.1960825976931834E-2</v>
      </c>
      <c r="DA19" s="130" t="s">
        <v>1755</v>
      </c>
    </row>
    <row r="20" spans="1:105" ht="12" customHeight="1" x14ac:dyDescent="0.25">
      <c r="A20" s="97" t="s">
        <v>51</v>
      </c>
      <c r="B20" s="98">
        <v>1.3522414614251955E-3</v>
      </c>
      <c r="C20" s="98">
        <v>3.3247431422304429E-3</v>
      </c>
      <c r="D20" s="98">
        <v>2.3417998276688786E-3</v>
      </c>
      <c r="E20" s="98">
        <v>2.0231780462631331E-3</v>
      </c>
      <c r="F20" s="98">
        <v>2.1228845277513992E-3</v>
      </c>
      <c r="G20" s="98">
        <v>2.3376150467247676E-3</v>
      </c>
      <c r="H20" s="98">
        <v>1.9729065701012813E-3</v>
      </c>
      <c r="I20" s="98">
        <v>1.9713076993051405E-3</v>
      </c>
      <c r="J20" s="98">
        <v>1.9108872617674499E-3</v>
      </c>
      <c r="K20" s="98">
        <v>1.9814855002361046E-3</v>
      </c>
      <c r="L20" s="98">
        <v>3.2849614917970053E-3</v>
      </c>
      <c r="M20" s="98">
        <v>2.9245769443865298E-3</v>
      </c>
      <c r="N20" s="98">
        <v>1.8254353457011461E-3</v>
      </c>
      <c r="O20" s="98">
        <v>1.6730049219183204E-3</v>
      </c>
      <c r="P20" s="98">
        <v>1.6870983625651829E-3</v>
      </c>
      <c r="Q20" s="98">
        <v>1.6732954404374398E-3</v>
      </c>
      <c r="R20" s="98">
        <v>1.6599645754550314E-3</v>
      </c>
      <c r="S20" s="98">
        <v>1.3399344278915714E-3</v>
      </c>
      <c r="T20" s="98">
        <v>1.0190739661091988E-3</v>
      </c>
      <c r="U20" s="98">
        <v>6.8475236145295357E-4</v>
      </c>
      <c r="V20" s="98">
        <v>3.7191240425426977E-4</v>
      </c>
      <c r="W20" s="98">
        <v>3.361307755303245E-4</v>
      </c>
      <c r="DA20" s="63" t="s">
        <v>1756</v>
      </c>
    </row>
    <row r="21" spans="1:105" ht="12" customHeight="1" x14ac:dyDescent="0.25">
      <c r="A21" s="97" t="s">
        <v>50</v>
      </c>
      <c r="B21" s="98">
        <v>0.52415666245570891</v>
      </c>
      <c r="C21" s="98">
        <v>0.49206358240384684</v>
      </c>
      <c r="D21" s="98">
        <v>0.49733036788424306</v>
      </c>
      <c r="E21" s="98">
        <v>0.4774936840578341</v>
      </c>
      <c r="F21" s="98">
        <v>0.48951638154928762</v>
      </c>
      <c r="G21" s="98">
        <v>0.4888644564455123</v>
      </c>
      <c r="H21" s="98">
        <v>0.46514227215436155</v>
      </c>
      <c r="I21" s="98">
        <v>0.38835952024588377</v>
      </c>
      <c r="J21" s="98">
        <v>0.37461859822243115</v>
      </c>
      <c r="K21" s="98">
        <v>0.33699554418232469</v>
      </c>
      <c r="L21" s="98">
        <v>0.35852329465304605</v>
      </c>
      <c r="M21" s="98">
        <v>0.36234551505183377</v>
      </c>
      <c r="N21" s="98">
        <v>0.3437551589861445</v>
      </c>
      <c r="O21" s="98">
        <v>0.29482278435206344</v>
      </c>
      <c r="P21" s="98">
        <v>0.30102021317395072</v>
      </c>
      <c r="Q21" s="98">
        <v>0.23221966379195172</v>
      </c>
      <c r="R21" s="98">
        <v>0.21828905220689568</v>
      </c>
      <c r="S21" s="98">
        <v>0.19442404027485916</v>
      </c>
      <c r="T21" s="98">
        <v>0.11074299980207961</v>
      </c>
      <c r="U21" s="98">
        <v>6.5383749855973658E-2</v>
      </c>
      <c r="V21" s="98">
        <v>3.1567600634018561E-2</v>
      </c>
      <c r="W21" s="98">
        <v>1.8339923600458004E-2</v>
      </c>
      <c r="DA21" s="63" t="s">
        <v>1757</v>
      </c>
    </row>
    <row r="22" spans="1:105" ht="12" customHeight="1" x14ac:dyDescent="0.25">
      <c r="A22" s="109" t="s">
        <v>120</v>
      </c>
      <c r="B22" s="33">
        <v>0.11491368263749765</v>
      </c>
      <c r="C22" s="33">
        <v>0.13310905902859521</v>
      </c>
      <c r="D22" s="33">
        <v>0.16969079306578888</v>
      </c>
      <c r="E22" s="33">
        <v>0.19187870573564803</v>
      </c>
      <c r="F22" s="33">
        <v>0.18824507770849996</v>
      </c>
      <c r="G22" s="33">
        <v>0.20321464013017637</v>
      </c>
      <c r="H22" s="33">
        <v>0.24884078996210329</v>
      </c>
      <c r="I22" s="33">
        <v>0.25194009585591853</v>
      </c>
      <c r="J22" s="33">
        <v>0.37676112876961437</v>
      </c>
      <c r="K22" s="33">
        <v>0.3438580588767034</v>
      </c>
      <c r="L22" s="33">
        <v>0.36848678377353189</v>
      </c>
      <c r="M22" s="33">
        <v>0.27546428248108457</v>
      </c>
      <c r="N22" s="33">
        <v>0.25754383385582308</v>
      </c>
      <c r="O22" s="33">
        <v>0.23280373881223254</v>
      </c>
      <c r="P22" s="33">
        <v>0.18302444537165505</v>
      </c>
      <c r="Q22" s="33">
        <v>0.21136663930018798</v>
      </c>
      <c r="R22" s="33">
        <v>0.20960008511298162</v>
      </c>
      <c r="S22" s="33">
        <v>0.12606585535757842</v>
      </c>
      <c r="T22" s="33">
        <v>0.10339158602614074</v>
      </c>
      <c r="U22" s="33">
        <v>6.5778397546443171E-2</v>
      </c>
      <c r="V22" s="33">
        <v>3.9069565707175097E-2</v>
      </c>
      <c r="W22" s="33">
        <v>2.3284771600943503E-2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1.7108251209313261</v>
      </c>
      <c r="C24" s="117">
        <f t="shared" si="7"/>
        <v>1.728705564109754</v>
      </c>
      <c r="D24" s="117">
        <f t="shared" si="7"/>
        <v>1.6336423305012733</v>
      </c>
      <c r="E24" s="117">
        <f t="shared" si="7"/>
        <v>1.7462282354311627</v>
      </c>
      <c r="F24" s="117">
        <f t="shared" si="7"/>
        <v>1.7250907470278691</v>
      </c>
      <c r="G24" s="117">
        <f t="shared" si="7"/>
        <v>1.9296668532254577</v>
      </c>
      <c r="H24" s="117">
        <f t="shared" si="7"/>
        <v>1.997042673722595</v>
      </c>
      <c r="I24" s="117">
        <f t="shared" si="7"/>
        <v>1.7455736584375015</v>
      </c>
      <c r="J24" s="117">
        <f t="shared" si="7"/>
        <v>1.8066139022023111</v>
      </c>
      <c r="K24" s="117">
        <f t="shared" si="7"/>
        <v>1.5729119445976858</v>
      </c>
      <c r="L24" s="117">
        <f t="shared" si="7"/>
        <v>1.3303271155464591</v>
      </c>
      <c r="M24" s="117">
        <f t="shared" si="7"/>
        <v>1.3147700526293138</v>
      </c>
      <c r="N24" s="117">
        <f t="shared" si="7"/>
        <v>1.370075126578868</v>
      </c>
      <c r="O24" s="117">
        <f t="shared" si="7"/>
        <v>1.4435893891786313</v>
      </c>
      <c r="P24" s="117">
        <f t="shared" si="7"/>
        <v>1.5390543042401785</v>
      </c>
      <c r="Q24" s="117">
        <f t="shared" si="7"/>
        <v>1.3079037437988106</v>
      </c>
      <c r="R24" s="117">
        <f t="shared" ref="R24:V24" si="8">R25+R28+R30+R39</f>
        <v>1.3459678698280972</v>
      </c>
      <c r="S24" s="117">
        <f t="shared" si="8"/>
        <v>1.2902367818609417</v>
      </c>
      <c r="T24" s="117">
        <f t="shared" si="8"/>
        <v>1.1433419504302669</v>
      </c>
      <c r="U24" s="117">
        <f t="shared" si="8"/>
        <v>1.061993131563145</v>
      </c>
      <c r="V24" s="117">
        <f t="shared" si="8"/>
        <v>1.1734661173814025</v>
      </c>
      <c r="W24" s="117">
        <f t="shared" ref="W24" si="9">W25+W28+W30+W39</f>
        <v>1.2540037588373363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1.3986603501225054</v>
      </c>
      <c r="C25" s="122">
        <f t="shared" si="10"/>
        <v>1.4225874077415888</v>
      </c>
      <c r="D25" s="122">
        <f t="shared" si="10"/>
        <v>1.3101824259084893</v>
      </c>
      <c r="E25" s="122">
        <f t="shared" si="10"/>
        <v>1.3996483224571645</v>
      </c>
      <c r="F25" s="122">
        <f t="shared" si="10"/>
        <v>1.401351520756366</v>
      </c>
      <c r="G25" s="122">
        <f t="shared" si="10"/>
        <v>1.5913088779106992</v>
      </c>
      <c r="H25" s="122">
        <f t="shared" si="10"/>
        <v>1.6308415624234116</v>
      </c>
      <c r="I25" s="122">
        <f t="shared" si="10"/>
        <v>1.3992029183510672</v>
      </c>
      <c r="J25" s="122">
        <f t="shared" si="10"/>
        <v>1.3841844398785901</v>
      </c>
      <c r="K25" s="122">
        <f t="shared" si="10"/>
        <v>1.2346807078664792</v>
      </c>
      <c r="L25" s="122">
        <f t="shared" si="10"/>
        <v>1.0211129893340039</v>
      </c>
      <c r="M25" s="122">
        <f t="shared" si="10"/>
        <v>1.0506669453722122</v>
      </c>
      <c r="N25" s="122">
        <f t="shared" si="10"/>
        <v>1.0917253674383125</v>
      </c>
      <c r="O25" s="122">
        <f t="shared" si="10"/>
        <v>1.1337729765351652</v>
      </c>
      <c r="P25" s="122">
        <f t="shared" si="10"/>
        <v>1.2587976230780098</v>
      </c>
      <c r="Q25" s="122">
        <f t="shared" si="10"/>
        <v>0.98688436845053573</v>
      </c>
      <c r="R25" s="122">
        <f t="shared" ref="R25:V25" si="11">SUM(R26:R27)</f>
        <v>1.0002121082906097</v>
      </c>
      <c r="S25" s="122">
        <f t="shared" si="11"/>
        <v>1.0394112895123548</v>
      </c>
      <c r="T25" s="122">
        <f t="shared" si="11"/>
        <v>0.90131719704349178</v>
      </c>
      <c r="U25" s="122">
        <f t="shared" si="11"/>
        <v>0.84052306456320758</v>
      </c>
      <c r="V25" s="122">
        <f t="shared" si="11"/>
        <v>0.90963711782090151</v>
      </c>
      <c r="W25" s="122">
        <f t="shared" ref="W25" si="12">SUM(W26:W27)</f>
        <v>0.97549974063013278</v>
      </c>
      <c r="DA25" s="130" t="s">
        <v>1760</v>
      </c>
    </row>
    <row r="26" spans="1:105" ht="12" customHeight="1" x14ac:dyDescent="0.25">
      <c r="A26" s="97" t="s">
        <v>74</v>
      </c>
      <c r="B26" s="98">
        <v>1.3671280215082235</v>
      </c>
      <c r="C26" s="98">
        <v>1.3910436253901077</v>
      </c>
      <c r="D26" s="98">
        <v>1.2820198010281216</v>
      </c>
      <c r="E26" s="98">
        <v>1.3700967775388795</v>
      </c>
      <c r="F26" s="98">
        <v>1.372530888211561</v>
      </c>
      <c r="G26" s="98">
        <v>1.5590100257823254</v>
      </c>
      <c r="H26" s="98">
        <v>1.5983469803238941</v>
      </c>
      <c r="I26" s="98">
        <v>1.371897524560528</v>
      </c>
      <c r="J26" s="98">
        <v>1.3573612358868137</v>
      </c>
      <c r="K26" s="98">
        <v>1.2108960812007621</v>
      </c>
      <c r="L26" s="98">
        <v>1.0023350924161953</v>
      </c>
      <c r="M26" s="98">
        <v>1.0311935099243137</v>
      </c>
      <c r="N26" s="98">
        <v>1.0716543106434786</v>
      </c>
      <c r="O26" s="98">
        <v>1.113118381689667</v>
      </c>
      <c r="P26" s="98">
        <v>1.2361119891861303</v>
      </c>
      <c r="Q26" s="98">
        <v>0.96925560480983231</v>
      </c>
      <c r="R26" s="98">
        <v>0.98252669040668827</v>
      </c>
      <c r="S26" s="98">
        <v>1.0212629200572345</v>
      </c>
      <c r="T26" s="98">
        <v>0.88566306743308154</v>
      </c>
      <c r="U26" s="98">
        <v>0.82595064727917988</v>
      </c>
      <c r="V26" s="98">
        <v>0.89387540860898473</v>
      </c>
      <c r="W26" s="98">
        <v>0.95868983071861757</v>
      </c>
      <c r="DA26" s="63" t="s">
        <v>1761</v>
      </c>
    </row>
    <row r="27" spans="1:105" ht="12" customHeight="1" x14ac:dyDescent="0.25">
      <c r="A27" s="97" t="s">
        <v>53</v>
      </c>
      <c r="B27" s="98">
        <v>3.1532328614281992E-2</v>
      </c>
      <c r="C27" s="98">
        <v>3.1543782351481052E-2</v>
      </c>
      <c r="D27" s="98">
        <v>2.8162624880367786E-2</v>
      </c>
      <c r="E27" s="98">
        <v>2.9551544918285041E-2</v>
      </c>
      <c r="F27" s="98">
        <v>2.8820632544805106E-2</v>
      </c>
      <c r="G27" s="98">
        <v>3.2298852128373842E-2</v>
      </c>
      <c r="H27" s="98">
        <v>3.2494582099517576E-2</v>
      </c>
      <c r="I27" s="98">
        <v>2.7305393790539093E-2</v>
      </c>
      <c r="J27" s="98">
        <v>2.6823203991776491E-2</v>
      </c>
      <c r="K27" s="98">
        <v>2.3784626665717071E-2</v>
      </c>
      <c r="L27" s="98">
        <v>1.8777896917808512E-2</v>
      </c>
      <c r="M27" s="98">
        <v>1.9473435447898504E-2</v>
      </c>
      <c r="N27" s="98">
        <v>2.0071056794833841E-2</v>
      </c>
      <c r="O27" s="98">
        <v>2.0654594845498111E-2</v>
      </c>
      <c r="P27" s="98">
        <v>2.2685633891879525E-2</v>
      </c>
      <c r="Q27" s="98">
        <v>1.7628763640703461E-2</v>
      </c>
      <c r="R27" s="98">
        <v>1.768541788392132E-2</v>
      </c>
      <c r="S27" s="98">
        <v>1.8148369455120307E-2</v>
      </c>
      <c r="T27" s="98">
        <v>1.5654129610410236E-2</v>
      </c>
      <c r="U27" s="98">
        <v>1.4572417284027651E-2</v>
      </c>
      <c r="V27" s="98">
        <v>1.5761709211916792E-2</v>
      </c>
      <c r="W27" s="98">
        <v>1.680990991151516E-2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1.4801506162786761E-5</v>
      </c>
      <c r="J28" s="122">
        <f t="shared" si="13"/>
        <v>1.4789119892717335E-5</v>
      </c>
      <c r="K28" s="122">
        <f t="shared" si="13"/>
        <v>1.4984422173408144E-5</v>
      </c>
      <c r="L28" s="122">
        <f t="shared" si="13"/>
        <v>3.5334260685302017E-5</v>
      </c>
      <c r="M28" s="122">
        <f t="shared" si="13"/>
        <v>3.3600779863964283E-5</v>
      </c>
      <c r="N28" s="122">
        <f t="shared" si="13"/>
        <v>6.95504633058166E-5</v>
      </c>
      <c r="O28" s="122">
        <f t="shared" si="13"/>
        <v>1.0688704289940669E-4</v>
      </c>
      <c r="P28" s="122">
        <f t="shared" si="13"/>
        <v>1.8786597241592158E-4</v>
      </c>
      <c r="Q28" s="122">
        <f t="shared" si="13"/>
        <v>1.8667194646849512E-4</v>
      </c>
      <c r="R28" s="122">
        <f t="shared" si="13"/>
        <v>2.5732814901023202E-4</v>
      </c>
      <c r="S28" s="122">
        <f t="shared" si="13"/>
        <v>3.1079620245644539E-4</v>
      </c>
      <c r="T28" s="122">
        <f t="shared" si="13"/>
        <v>4.3162693315994439E-4</v>
      </c>
      <c r="U28" s="122">
        <f t="shared" si="13"/>
        <v>3.0576849727669952E-4</v>
      </c>
      <c r="V28" s="122">
        <f t="shared" si="13"/>
        <v>3.1540039394501921E-4</v>
      </c>
      <c r="W28" s="122">
        <f t="shared" si="13"/>
        <v>5.7891048471340133E-4</v>
      </c>
      <c r="DA28" s="130" t="s">
        <v>1763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1.4801506162786761E-5</v>
      </c>
      <c r="J29" s="98">
        <v>1.4789119892717335E-5</v>
      </c>
      <c r="K29" s="98">
        <v>1.4984422173408144E-5</v>
      </c>
      <c r="L29" s="98">
        <v>3.5334260685302017E-5</v>
      </c>
      <c r="M29" s="98">
        <v>3.3600779863964283E-5</v>
      </c>
      <c r="N29" s="98">
        <v>6.95504633058166E-5</v>
      </c>
      <c r="O29" s="98">
        <v>1.0688704289940669E-4</v>
      </c>
      <c r="P29" s="98">
        <v>1.8786597241592158E-4</v>
      </c>
      <c r="Q29" s="98">
        <v>1.8667194646849512E-4</v>
      </c>
      <c r="R29" s="98">
        <v>2.5732814901023202E-4</v>
      </c>
      <c r="S29" s="98">
        <v>3.1079620245644539E-4</v>
      </c>
      <c r="T29" s="98">
        <v>4.3162693315994439E-4</v>
      </c>
      <c r="U29" s="98">
        <v>3.0576849727669952E-4</v>
      </c>
      <c r="V29" s="98">
        <v>3.1540039394501921E-4</v>
      </c>
      <c r="W29" s="98">
        <v>5.7891048471340133E-4</v>
      </c>
      <c r="DA29" s="63" t="s">
        <v>1764</v>
      </c>
    </row>
    <row r="30" spans="1:105" ht="12" customHeight="1" x14ac:dyDescent="0.25">
      <c r="A30" s="121" t="s">
        <v>55</v>
      </c>
      <c r="B30" s="122">
        <v>0.23550944080050901</v>
      </c>
      <c r="C30" s="122">
        <v>0.22947658520596703</v>
      </c>
      <c r="D30" s="122">
        <v>0.23904496686897156</v>
      </c>
      <c r="E30" s="122">
        <v>0.25752721411303114</v>
      </c>
      <c r="F30" s="122">
        <v>0.23122294081453448</v>
      </c>
      <c r="G30" s="122">
        <v>0.24210758572673952</v>
      </c>
      <c r="H30" s="122">
        <v>0.26682256018780176</v>
      </c>
      <c r="I30" s="122">
        <v>0.25916906213407609</v>
      </c>
      <c r="J30" s="122">
        <v>0.3300558303838334</v>
      </c>
      <c r="K30" s="122">
        <v>0.26209236545093528</v>
      </c>
      <c r="L30" s="122">
        <v>0.23271958453478667</v>
      </c>
      <c r="M30" s="122">
        <v>0.19612088570976219</v>
      </c>
      <c r="N30" s="122">
        <v>0.20859472857777742</v>
      </c>
      <c r="O30" s="122">
        <v>0.23817969388392593</v>
      </c>
      <c r="P30" s="122">
        <v>0.20932113394557203</v>
      </c>
      <c r="Q30" s="122">
        <v>0.25545872129854236</v>
      </c>
      <c r="R30" s="122">
        <v>0.27787511643491419</v>
      </c>
      <c r="S30" s="122">
        <v>0.19330434481661843</v>
      </c>
      <c r="T30" s="122">
        <v>0.19225930618286466</v>
      </c>
      <c r="U30" s="122">
        <v>0.17705436951212875</v>
      </c>
      <c r="V30" s="122">
        <v>0.21224974771354127</v>
      </c>
      <c r="W30" s="122">
        <v>0.22463372473206755</v>
      </c>
      <c r="DA30" s="130" t="s">
        <v>1765</v>
      </c>
    </row>
    <row r="31" spans="1:105" ht="12" customHeight="1" x14ac:dyDescent="0.25">
      <c r="A31" s="97" t="s">
        <v>141</v>
      </c>
      <c r="B31" s="98">
        <v>3.1496948479863993E-2</v>
      </c>
      <c r="C31" s="98">
        <v>2.5353204269297876E-2</v>
      </c>
      <c r="D31" s="98">
        <v>2.2162471026559903E-2</v>
      </c>
      <c r="E31" s="98">
        <v>2.0213278826542811E-2</v>
      </c>
      <c r="F31" s="98">
        <v>1.708862466882631E-2</v>
      </c>
      <c r="G31" s="98">
        <v>1.5028585536054986E-2</v>
      </c>
      <c r="H31" s="98">
        <v>1.1662702482965194E-2</v>
      </c>
      <c r="I31" s="98">
        <v>8.3862776441903999E-3</v>
      </c>
      <c r="J31" s="98">
        <v>8.0852827419485903E-3</v>
      </c>
      <c r="K31" s="98">
        <v>5.905154322240278E-3</v>
      </c>
      <c r="L31" s="98">
        <v>5.0911147760577761E-3</v>
      </c>
      <c r="M31" s="98">
        <v>4.6445952427362838E-3</v>
      </c>
      <c r="N31" s="98">
        <v>4.9277362497421439E-3</v>
      </c>
      <c r="O31" s="98">
        <v>5.4054100122702892E-3</v>
      </c>
      <c r="P31" s="98">
        <v>5.8053052941252547E-3</v>
      </c>
      <c r="Q31" s="98">
        <v>4.6738306615732271E-3</v>
      </c>
      <c r="R31" s="98">
        <v>4.6968520227292955E-3</v>
      </c>
      <c r="S31" s="98">
        <v>3.994885308403022E-3</v>
      </c>
      <c r="T31" s="98">
        <v>5.6089299199750271E-3</v>
      </c>
      <c r="U31" s="98">
        <v>5.2719708152749846E-3</v>
      </c>
      <c r="V31" s="98">
        <v>5.202077692561864E-3</v>
      </c>
      <c r="W31" s="98">
        <v>5.2585151725306496E-3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0.204012492320645</v>
      </c>
      <c r="C35" s="101">
        <v>0.20412338093666915</v>
      </c>
      <c r="D35" s="101">
        <v>0.21688249584241165</v>
      </c>
      <c r="E35" s="101">
        <v>0.23731393528648834</v>
      </c>
      <c r="F35" s="101">
        <v>0.21413431614570819</v>
      </c>
      <c r="G35" s="101">
        <v>0.22707900019068453</v>
      </c>
      <c r="H35" s="101">
        <v>0.25515985770483657</v>
      </c>
      <c r="I35" s="101">
        <v>0.25078278448988567</v>
      </c>
      <c r="J35" s="101">
        <v>0.32197054764188482</v>
      </c>
      <c r="K35" s="101">
        <v>0.25618721112869502</v>
      </c>
      <c r="L35" s="101">
        <v>0.22762846975872889</v>
      </c>
      <c r="M35" s="101">
        <v>0.19147629046702591</v>
      </c>
      <c r="N35" s="101">
        <v>0.20366699232803528</v>
      </c>
      <c r="O35" s="101">
        <v>0.23277428387165564</v>
      </c>
      <c r="P35" s="101">
        <v>0.20351582865144677</v>
      </c>
      <c r="Q35" s="101">
        <v>0.25078489063696913</v>
      </c>
      <c r="R35" s="101">
        <v>0.2731782644121849</v>
      </c>
      <c r="S35" s="101">
        <v>0.1893094595082154</v>
      </c>
      <c r="T35" s="101">
        <v>0.18665037626288963</v>
      </c>
      <c r="U35" s="101">
        <v>0.17178239869685377</v>
      </c>
      <c r="V35" s="101">
        <v>0.2070476700209794</v>
      </c>
      <c r="W35" s="101">
        <v>0.2193752095595369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7.6655330008311817E-2</v>
      </c>
      <c r="C39" s="122">
        <v>7.6641571162198135E-2</v>
      </c>
      <c r="D39" s="122">
        <v>8.4414937723812339E-2</v>
      </c>
      <c r="E39" s="122">
        <v>8.9052698860966908E-2</v>
      </c>
      <c r="F39" s="122">
        <v>9.2516285456968606E-2</v>
      </c>
      <c r="G39" s="122">
        <v>9.6250389588019E-2</v>
      </c>
      <c r="H39" s="122">
        <v>9.9378551111381497E-2</v>
      </c>
      <c r="I39" s="122">
        <v>8.7186876446195383E-2</v>
      </c>
      <c r="J39" s="122">
        <v>9.2358842819994832E-2</v>
      </c>
      <c r="K39" s="122">
        <v>7.6123886858097844E-2</v>
      </c>
      <c r="L39" s="122">
        <v>7.6459207416983227E-2</v>
      </c>
      <c r="M39" s="122">
        <v>6.794862076747539E-2</v>
      </c>
      <c r="N39" s="122">
        <v>6.9685480099472202E-2</v>
      </c>
      <c r="O39" s="122">
        <v>7.1529831716640582E-2</v>
      </c>
      <c r="P39" s="122">
        <v>7.074768124418071E-2</v>
      </c>
      <c r="Q39" s="122">
        <v>6.537398210326395E-2</v>
      </c>
      <c r="R39" s="122">
        <v>6.7623316953563217E-2</v>
      </c>
      <c r="S39" s="122">
        <v>5.7210351329511869E-2</v>
      </c>
      <c r="T39" s="122">
        <v>4.9333820270750561E-2</v>
      </c>
      <c r="U39" s="122">
        <v>4.4109928990531899E-2</v>
      </c>
      <c r="V39" s="122">
        <v>5.1263851453014528E-2</v>
      </c>
      <c r="W39" s="122">
        <v>5.3291382990422562E-2</v>
      </c>
      <c r="DA39" s="130" t="s">
        <v>1774</v>
      </c>
    </row>
    <row r="40" spans="1:105" ht="12" customHeight="1" x14ac:dyDescent="0.25">
      <c r="A40" s="97" t="s">
        <v>50</v>
      </c>
      <c r="B40" s="98">
        <v>6.2878603772658026E-2</v>
      </c>
      <c r="C40" s="98">
        <v>6.0060645023086993E-2</v>
      </c>
      <c r="D40" s="98">
        <v>6.2192488913812828E-2</v>
      </c>
      <c r="E40" s="98">
        <v>6.2512733851094557E-2</v>
      </c>
      <c r="F40" s="98">
        <v>6.594104240384463E-2</v>
      </c>
      <c r="G40" s="98">
        <v>6.7291278872627508E-2</v>
      </c>
      <c r="H40" s="98">
        <v>6.4583016921765379E-2</v>
      </c>
      <c r="I40" s="98">
        <v>5.3519342053938671E-2</v>
      </c>
      <c r="J40" s="98">
        <v>4.93087727574823E-2</v>
      </c>
      <c r="K40" s="98">
        <v>4.0294442025341229E-2</v>
      </c>
      <c r="L40" s="98">
        <v>4.0190087147036362E-2</v>
      </c>
      <c r="M40" s="98">
        <v>4.0383472554536427E-2</v>
      </c>
      <c r="N40" s="98">
        <v>4.1994606571930014E-2</v>
      </c>
      <c r="O40" s="98">
        <v>4.1799697909902317E-2</v>
      </c>
      <c r="P40" s="98">
        <v>4.49322221984318E-2</v>
      </c>
      <c r="Q40" s="98">
        <v>3.5048920026703824E-2</v>
      </c>
      <c r="R40" s="98">
        <v>3.461984772306953E-2</v>
      </c>
      <c r="S40" s="98">
        <v>3.4852815655598696E-2</v>
      </c>
      <c r="T40" s="98">
        <v>2.7043821567224416E-2</v>
      </c>
      <c r="U40" s="98">
        <v>2.2661192828420496E-2</v>
      </c>
      <c r="V40" s="98">
        <v>2.5539207222618893E-2</v>
      </c>
      <c r="W40" s="98">
        <v>2.6048621280096218E-2</v>
      </c>
      <c r="DA40" s="63" t="s">
        <v>1775</v>
      </c>
    </row>
    <row r="41" spans="1:105" ht="12" customHeight="1" x14ac:dyDescent="0.25">
      <c r="A41" s="109" t="s">
        <v>120</v>
      </c>
      <c r="B41" s="33">
        <v>1.3776726235653789E-2</v>
      </c>
      <c r="C41" s="33">
        <v>1.6580926139111139E-2</v>
      </c>
      <c r="D41" s="33">
        <v>2.2222448809999518E-2</v>
      </c>
      <c r="E41" s="33">
        <v>2.6539965009872355E-2</v>
      </c>
      <c r="F41" s="33">
        <v>2.6575243053123983E-2</v>
      </c>
      <c r="G41" s="33">
        <v>2.8959110715391492E-2</v>
      </c>
      <c r="H41" s="33">
        <v>3.4795534189616117E-2</v>
      </c>
      <c r="I41" s="33">
        <v>3.3667534392256712E-2</v>
      </c>
      <c r="J41" s="33">
        <v>4.3050070062512533E-2</v>
      </c>
      <c r="K41" s="33">
        <v>3.5829444832756616E-2</v>
      </c>
      <c r="L41" s="33">
        <v>3.6269120269946858E-2</v>
      </c>
      <c r="M41" s="33">
        <v>2.7565148212938959E-2</v>
      </c>
      <c r="N41" s="33">
        <v>2.7690873527542185E-2</v>
      </c>
      <c r="O41" s="33">
        <v>2.9730133806738262E-2</v>
      </c>
      <c r="P41" s="33">
        <v>2.5815459045748907E-2</v>
      </c>
      <c r="Q41" s="33">
        <v>3.0325062076560126E-2</v>
      </c>
      <c r="R41" s="33">
        <v>3.3003469230493694E-2</v>
      </c>
      <c r="S41" s="33">
        <v>2.2357535673913173E-2</v>
      </c>
      <c r="T41" s="33">
        <v>2.2289998703526145E-2</v>
      </c>
      <c r="U41" s="33">
        <v>2.14487361621114E-2</v>
      </c>
      <c r="V41" s="33">
        <v>2.5724644230395631E-2</v>
      </c>
      <c r="W41" s="33">
        <v>2.724276171032634E-2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2.9749238209823337</v>
      </c>
      <c r="C43" s="117">
        <f t="shared" si="14"/>
        <v>3.4745947605749281</v>
      </c>
      <c r="D43" s="117">
        <f t="shared" si="14"/>
        <v>3.4981875872316581</v>
      </c>
      <c r="E43" s="117">
        <f t="shared" si="14"/>
        <v>3.0531543472901412</v>
      </c>
      <c r="F43" s="117">
        <f t="shared" si="14"/>
        <v>3.118429881257907</v>
      </c>
      <c r="G43" s="117">
        <f t="shared" si="14"/>
        <v>4.2468869839336572</v>
      </c>
      <c r="H43" s="117">
        <f t="shared" si="14"/>
        <v>4.9016018401836821</v>
      </c>
      <c r="I43" s="117">
        <f t="shared" si="14"/>
        <v>5.0802277939327674</v>
      </c>
      <c r="J43" s="117">
        <f t="shared" si="14"/>
        <v>5.5335751513774918</v>
      </c>
      <c r="K43" s="117">
        <f t="shared" si="14"/>
        <v>15.13763837513793</v>
      </c>
      <c r="L43" s="117">
        <f t="shared" si="14"/>
        <v>18.405734197349791</v>
      </c>
      <c r="M43" s="117">
        <f t="shared" si="14"/>
        <v>18.600239624960277</v>
      </c>
      <c r="N43" s="117">
        <f t="shared" si="14"/>
        <v>18.761825410274515</v>
      </c>
      <c r="O43" s="117">
        <f t="shared" si="14"/>
        <v>18.987473945898195</v>
      </c>
      <c r="P43" s="117">
        <f t="shared" si="14"/>
        <v>19.162061152932559</v>
      </c>
      <c r="Q43" s="117">
        <f t="shared" si="14"/>
        <v>18.822859194887357</v>
      </c>
      <c r="R43" s="117">
        <f t="shared" ref="R43:V43" si="15">R44+R47+R49+R58</f>
        <v>20.376812226951547</v>
      </c>
      <c r="S43" s="117">
        <f t="shared" si="15"/>
        <v>22.226272888114231</v>
      </c>
      <c r="T43" s="117">
        <f t="shared" si="15"/>
        <v>24.454309267210576</v>
      </c>
      <c r="U43" s="117">
        <f t="shared" si="15"/>
        <v>24.933299887466305</v>
      </c>
      <c r="V43" s="117">
        <f t="shared" si="15"/>
        <v>25.321829775761515</v>
      </c>
      <c r="W43" s="117">
        <f t="shared" ref="W43" si="16">W44+W47+W49+W58</f>
        <v>25.064833317049281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2.3880996799581578</v>
      </c>
      <c r="C44" s="122">
        <f t="shared" si="17"/>
        <v>2.8477073165156295</v>
      </c>
      <c r="D44" s="122">
        <f t="shared" si="17"/>
        <v>2.8530378095314775</v>
      </c>
      <c r="E44" s="122">
        <f t="shared" si="17"/>
        <v>2.4796839133633046</v>
      </c>
      <c r="F44" s="122">
        <f t="shared" si="17"/>
        <v>2.5299950562491333</v>
      </c>
      <c r="G44" s="122">
        <f t="shared" si="17"/>
        <v>3.458166402286758</v>
      </c>
      <c r="H44" s="122">
        <f t="shared" si="17"/>
        <v>3.9648209305278472</v>
      </c>
      <c r="I44" s="122">
        <f t="shared" si="17"/>
        <v>4.0734182606327689</v>
      </c>
      <c r="J44" s="122">
        <f t="shared" si="17"/>
        <v>4.1397898872442962</v>
      </c>
      <c r="K44" s="122">
        <f t="shared" si="17"/>
        <v>12.279613016035178</v>
      </c>
      <c r="L44" s="122">
        <f t="shared" si="17"/>
        <v>14.501323578732796</v>
      </c>
      <c r="M44" s="122">
        <f t="shared" si="17"/>
        <v>14.676891678787845</v>
      </c>
      <c r="N44" s="122">
        <f t="shared" si="17"/>
        <v>14.815214217679502</v>
      </c>
      <c r="O44" s="122">
        <f t="shared" si="17"/>
        <v>14.850292407204162</v>
      </c>
      <c r="P44" s="122">
        <f t="shared" si="17"/>
        <v>15.0647968004566</v>
      </c>
      <c r="Q44" s="122">
        <f t="shared" si="17"/>
        <v>14.535409603838362</v>
      </c>
      <c r="R44" s="122">
        <f t="shared" ref="R44:V44" si="18">SUM(R45:R46)</f>
        <v>15.646978156733988</v>
      </c>
      <c r="S44" s="122">
        <f t="shared" si="18"/>
        <v>17.56120769620189</v>
      </c>
      <c r="T44" s="122">
        <f t="shared" si="18"/>
        <v>19.404463127909725</v>
      </c>
      <c r="U44" s="122">
        <f t="shared" si="18"/>
        <v>19.793365876443737</v>
      </c>
      <c r="V44" s="122">
        <f t="shared" si="18"/>
        <v>19.678200775810829</v>
      </c>
      <c r="W44" s="122">
        <f t="shared" ref="W44" si="19">SUM(W45:W46)</f>
        <v>19.462196518225923</v>
      </c>
      <c r="DA44" s="130" t="s">
        <v>1778</v>
      </c>
    </row>
    <row r="45" spans="1:105" ht="12" customHeight="1" x14ac:dyDescent="0.25">
      <c r="A45" s="97" t="s">
        <v>216</v>
      </c>
      <c r="B45" s="98">
        <v>2.3342607734176908</v>
      </c>
      <c r="C45" s="98">
        <v>2.7845635973289866</v>
      </c>
      <c r="D45" s="98">
        <v>2.7917112095019996</v>
      </c>
      <c r="E45" s="98">
        <v>2.4273289829331666</v>
      </c>
      <c r="F45" s="98">
        <v>2.4779623886590816</v>
      </c>
      <c r="G45" s="98">
        <v>3.387975877484672</v>
      </c>
      <c r="H45" s="98">
        <v>3.8858217179706966</v>
      </c>
      <c r="I45" s="98">
        <v>3.9939256522188096</v>
      </c>
      <c r="J45" s="98">
        <v>4.0595676094686644</v>
      </c>
      <c r="K45" s="98">
        <v>12.043061161515183</v>
      </c>
      <c r="L45" s="98">
        <v>14.234649506247601</v>
      </c>
      <c r="M45" s="98">
        <v>14.404864940018195</v>
      </c>
      <c r="N45" s="98">
        <v>14.542840766572095</v>
      </c>
      <c r="O45" s="98">
        <v>14.579756083481451</v>
      </c>
      <c r="P45" s="98">
        <v>14.793304021470364</v>
      </c>
      <c r="Q45" s="98">
        <v>14.275762872652225</v>
      </c>
      <c r="R45" s="98">
        <v>15.370313492280609</v>
      </c>
      <c r="S45" s="98">
        <v>17.254584814033372</v>
      </c>
      <c r="T45" s="98">
        <v>19.067445281339037</v>
      </c>
      <c r="U45" s="98">
        <v>19.450201959630981</v>
      </c>
      <c r="V45" s="98">
        <v>19.337227356448764</v>
      </c>
      <c r="W45" s="98">
        <v>19.126821985024868</v>
      </c>
      <c r="DA45" s="63" t="s">
        <v>1779</v>
      </c>
    </row>
    <row r="46" spans="1:105" ht="12" customHeight="1" x14ac:dyDescent="0.25">
      <c r="A46" s="97" t="s">
        <v>53</v>
      </c>
      <c r="B46" s="98">
        <v>5.3838906540466892E-2</v>
      </c>
      <c r="C46" s="98">
        <v>6.3143719186642924E-2</v>
      </c>
      <c r="D46" s="98">
        <v>6.1326600029478061E-2</v>
      </c>
      <c r="E46" s="98">
        <v>5.2354930430138232E-2</v>
      </c>
      <c r="F46" s="98">
        <v>5.2032667590051977E-2</v>
      </c>
      <c r="G46" s="98">
        <v>7.0190524802085985E-2</v>
      </c>
      <c r="H46" s="98">
        <v>7.8999212557150714E-2</v>
      </c>
      <c r="I46" s="98">
        <v>7.9492608413959387E-2</v>
      </c>
      <c r="J46" s="98">
        <v>8.0222277775631484E-2</v>
      </c>
      <c r="K46" s="98">
        <v>0.23655185451999561</v>
      </c>
      <c r="L46" s="98">
        <v>0.26667407248519509</v>
      </c>
      <c r="M46" s="98">
        <v>0.27202673876965094</v>
      </c>
      <c r="N46" s="98">
        <v>0.27237345110740696</v>
      </c>
      <c r="O46" s="98">
        <v>0.27053632372271103</v>
      </c>
      <c r="P46" s="98">
        <v>0.27149277898623553</v>
      </c>
      <c r="Q46" s="98">
        <v>0.25964673118613779</v>
      </c>
      <c r="R46" s="98">
        <v>0.27666466445338</v>
      </c>
      <c r="S46" s="98">
        <v>0.30662288216851763</v>
      </c>
      <c r="T46" s="98">
        <v>0.33701784657068723</v>
      </c>
      <c r="U46" s="98">
        <v>0.34316391681275682</v>
      </c>
      <c r="V46" s="98">
        <v>0.34097341936206421</v>
      </c>
      <c r="W46" s="98">
        <v>0.3353745332010562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1.3526281774104984E-5</v>
      </c>
      <c r="H47" s="122">
        <f t="shared" si="20"/>
        <v>1.3822026247644234E-4</v>
      </c>
      <c r="I47" s="122">
        <f t="shared" si="20"/>
        <v>2.6504154752952572E-4</v>
      </c>
      <c r="J47" s="122">
        <f t="shared" si="20"/>
        <v>6.003148630155669E-4</v>
      </c>
      <c r="K47" s="122">
        <f t="shared" si="20"/>
        <v>1.1362020357683902E-3</v>
      </c>
      <c r="L47" s="122">
        <f t="shared" si="20"/>
        <v>4.1897450365577203E-3</v>
      </c>
      <c r="M47" s="122">
        <f t="shared" si="20"/>
        <v>2.7170961765620931E-3</v>
      </c>
      <c r="N47" s="122">
        <f t="shared" si="20"/>
        <v>3.26881441186486E-3</v>
      </c>
      <c r="O47" s="122">
        <f t="shared" si="20"/>
        <v>3.1057710312624473E-3</v>
      </c>
      <c r="P47" s="122">
        <f t="shared" si="20"/>
        <v>4.3665643448700976E-3</v>
      </c>
      <c r="Q47" s="122">
        <f t="shared" si="20"/>
        <v>3.5043163142648038E-3</v>
      </c>
      <c r="R47" s="122">
        <f t="shared" si="20"/>
        <v>4.0155227048704559E-3</v>
      </c>
      <c r="S47" s="122">
        <f t="shared" si="20"/>
        <v>4.555562832857441E-3</v>
      </c>
      <c r="T47" s="122">
        <f t="shared" si="20"/>
        <v>6.4741899799064858E-3</v>
      </c>
      <c r="U47" s="122">
        <f t="shared" si="20"/>
        <v>5.114408660553702E-3</v>
      </c>
      <c r="V47" s="122">
        <f t="shared" si="20"/>
        <v>5.9565111285205859E-3</v>
      </c>
      <c r="W47" s="122">
        <f t="shared" si="20"/>
        <v>1.1568205582108812E-2</v>
      </c>
      <c r="DA47" s="130" t="s">
        <v>1781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1.3526281774104984E-5</v>
      </c>
      <c r="H48" s="98">
        <v>1.3822026247644234E-4</v>
      </c>
      <c r="I48" s="98">
        <v>2.6504154752952572E-4</v>
      </c>
      <c r="J48" s="98">
        <v>6.003148630155669E-4</v>
      </c>
      <c r="K48" s="98">
        <v>1.1362020357683902E-3</v>
      </c>
      <c r="L48" s="98">
        <v>4.1897450365577203E-3</v>
      </c>
      <c r="M48" s="98">
        <v>2.7170961765620931E-3</v>
      </c>
      <c r="N48" s="98">
        <v>3.26881441186486E-3</v>
      </c>
      <c r="O48" s="98">
        <v>3.1057710312624473E-3</v>
      </c>
      <c r="P48" s="98">
        <v>4.3665643448700976E-3</v>
      </c>
      <c r="Q48" s="98">
        <v>3.5043163142648038E-3</v>
      </c>
      <c r="R48" s="98">
        <v>4.0155227048704559E-3</v>
      </c>
      <c r="S48" s="98">
        <v>4.555562832857441E-3</v>
      </c>
      <c r="T48" s="98">
        <v>6.4741899799064858E-3</v>
      </c>
      <c r="U48" s="98">
        <v>5.114408660553702E-3</v>
      </c>
      <c r="V48" s="98">
        <v>5.9565111285205859E-3</v>
      </c>
      <c r="W48" s="98">
        <v>1.1568205582108812E-2</v>
      </c>
      <c r="DA48" s="63" t="s">
        <v>1782</v>
      </c>
    </row>
    <row r="49" spans="1:105" ht="12" customHeight="1" x14ac:dyDescent="0.25">
      <c r="A49" s="121" t="s">
        <v>55</v>
      </c>
      <c r="B49" s="122">
        <v>0.44201113729509145</v>
      </c>
      <c r="C49" s="122">
        <v>0.4765485770339643</v>
      </c>
      <c r="D49" s="122">
        <v>0.48709264561054699</v>
      </c>
      <c r="E49" s="122">
        <v>0.41077332205039602</v>
      </c>
      <c r="F49" s="122">
        <v>0.40966687621724129</v>
      </c>
      <c r="G49" s="122">
        <v>0.5779531500001035</v>
      </c>
      <c r="H49" s="122">
        <v>0.68616739231576485</v>
      </c>
      <c r="I49" s="122">
        <v>0.71929576090845082</v>
      </c>
      <c r="J49" s="122">
        <v>0.92235597841781125</v>
      </c>
      <c r="K49" s="122">
        <v>2.193060614918712</v>
      </c>
      <c r="L49" s="122">
        <v>2.9921065098218524</v>
      </c>
      <c r="M49" s="122">
        <v>3.0096822848126825</v>
      </c>
      <c r="N49" s="122">
        <v>3.0085360907026462</v>
      </c>
      <c r="O49" s="122">
        <v>3.160402747374834</v>
      </c>
      <c r="P49" s="122">
        <v>3.0979917804319603</v>
      </c>
      <c r="Q49" s="122">
        <v>3.3131482884033234</v>
      </c>
      <c r="R49" s="122">
        <v>3.6552964870330618</v>
      </c>
      <c r="S49" s="122">
        <v>3.6605888481351263</v>
      </c>
      <c r="T49" s="122">
        <v>4.0515721409052299</v>
      </c>
      <c r="U49" s="122">
        <v>4.1831338280666337</v>
      </c>
      <c r="V49" s="122">
        <v>4.5475811695106918</v>
      </c>
      <c r="W49" s="122">
        <v>4.4888720560291242</v>
      </c>
      <c r="DA49" s="130" t="s">
        <v>1783</v>
      </c>
    </row>
    <row r="50" spans="1:105" ht="12" customHeight="1" x14ac:dyDescent="0.25">
      <c r="A50" s="97" t="s">
        <v>138</v>
      </c>
      <c r="B50" s="98">
        <v>0.42647836799340599</v>
      </c>
      <c r="C50" s="98">
        <v>0.46064230711077608</v>
      </c>
      <c r="D50" s="98">
        <v>0.47155929314797773</v>
      </c>
      <c r="E50" s="98">
        <v>0.39508569230222851</v>
      </c>
      <c r="F50" s="98">
        <v>0.39547648488769899</v>
      </c>
      <c r="G50" s="98">
        <v>0.56204332682873626</v>
      </c>
      <c r="H50" s="98">
        <v>0.66606648029624904</v>
      </c>
      <c r="I50" s="98">
        <v>0.69453774662526657</v>
      </c>
      <c r="J50" s="98">
        <v>0.77718091030357839</v>
      </c>
      <c r="K50" s="98">
        <v>2.127635584743655</v>
      </c>
      <c r="L50" s="98">
        <v>2.9120807441764098</v>
      </c>
      <c r="M50" s="98">
        <v>2.9380877194149773</v>
      </c>
      <c r="N50" s="98">
        <v>2.9346751980102983</v>
      </c>
      <c r="O50" s="98">
        <v>3.0776655796780843</v>
      </c>
      <c r="P50" s="98">
        <v>3.0234584469188674</v>
      </c>
      <c r="Q50" s="98">
        <v>3.217418926190506</v>
      </c>
      <c r="R50" s="98">
        <v>3.5441999740703918</v>
      </c>
      <c r="S50" s="98">
        <v>3.5760080938159549</v>
      </c>
      <c r="T50" s="98">
        <v>3.9485498458887491</v>
      </c>
      <c r="U50" s="98">
        <v>4.0003507000554777</v>
      </c>
      <c r="V50" s="98">
        <v>4.3094619094589195</v>
      </c>
      <c r="W50" s="98">
        <v>4.3024375558348531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1.553276930168547E-2</v>
      </c>
      <c r="C54" s="101">
        <v>1.5906269923188211E-2</v>
      </c>
      <c r="D54" s="101">
        <v>1.5533352462569263E-2</v>
      </c>
      <c r="E54" s="101">
        <v>1.5687629748167488E-2</v>
      </c>
      <c r="F54" s="101">
        <v>1.4190391329542293E-2</v>
      </c>
      <c r="G54" s="101">
        <v>1.5909823171367257E-2</v>
      </c>
      <c r="H54" s="101">
        <v>2.0100912019515825E-2</v>
      </c>
      <c r="I54" s="101">
        <v>2.4758014283184242E-2</v>
      </c>
      <c r="J54" s="101">
        <v>0.14517506811423281</v>
      </c>
      <c r="K54" s="101">
        <v>6.5425030175056992E-2</v>
      </c>
      <c r="L54" s="101">
        <v>8.0025765645442476E-2</v>
      </c>
      <c r="M54" s="101">
        <v>7.1594565397705048E-2</v>
      </c>
      <c r="N54" s="101">
        <v>7.386089269234776E-2</v>
      </c>
      <c r="O54" s="101">
        <v>8.2737167696749506E-2</v>
      </c>
      <c r="P54" s="101">
        <v>7.4533333513092756E-2</v>
      </c>
      <c r="Q54" s="101">
        <v>9.5729362212817609E-2</v>
      </c>
      <c r="R54" s="101">
        <v>0.1110965129626698</v>
      </c>
      <c r="S54" s="101">
        <v>8.4580754319171447E-2</v>
      </c>
      <c r="T54" s="101">
        <v>0.10302229501648094</v>
      </c>
      <c r="U54" s="101">
        <v>0.18278312801115632</v>
      </c>
      <c r="V54" s="101">
        <v>0.23811926005177272</v>
      </c>
      <c r="W54" s="101">
        <v>0.1864345001942711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0.14481300372908423</v>
      </c>
      <c r="C58" s="122">
        <v>0.15033886702533439</v>
      </c>
      <c r="D58" s="122">
        <v>0.1580571320896339</v>
      </c>
      <c r="E58" s="122">
        <v>0.16269711187644062</v>
      </c>
      <c r="F58" s="122">
        <v>0.17876794879153246</v>
      </c>
      <c r="G58" s="122">
        <v>0.21075390536502159</v>
      </c>
      <c r="H58" s="122">
        <v>0.25047529707759375</v>
      </c>
      <c r="I58" s="122">
        <v>0.28724873084401792</v>
      </c>
      <c r="J58" s="122">
        <v>0.47082897085236897</v>
      </c>
      <c r="K58" s="122">
        <v>0.66382854214827114</v>
      </c>
      <c r="L58" s="122">
        <v>0.90811436375858579</v>
      </c>
      <c r="M58" s="122">
        <v>0.9109485651831859</v>
      </c>
      <c r="N58" s="122">
        <v>0.93480628748050232</v>
      </c>
      <c r="O58" s="122">
        <v>0.97367302028793612</v>
      </c>
      <c r="P58" s="122">
        <v>0.9949060076991294</v>
      </c>
      <c r="Q58" s="122">
        <v>0.97079698633140632</v>
      </c>
      <c r="R58" s="122">
        <v>1.0705220604796259</v>
      </c>
      <c r="S58" s="122">
        <v>0.99992078094435866</v>
      </c>
      <c r="T58" s="122">
        <v>0.9917998084157118</v>
      </c>
      <c r="U58" s="122">
        <v>0.95168577429538259</v>
      </c>
      <c r="V58" s="122">
        <v>1.0900913193114732</v>
      </c>
      <c r="W58" s="122">
        <v>1.1021965372121276</v>
      </c>
      <c r="DA58" s="130" t="s">
        <v>1792</v>
      </c>
    </row>
    <row r="59" spans="1:105" ht="12" customHeight="1" x14ac:dyDescent="0.25">
      <c r="A59" s="97" t="s">
        <v>50</v>
      </c>
      <c r="B59" s="98">
        <v>0.11876638068980129</v>
      </c>
      <c r="C59" s="98">
        <v>0.11698466061556789</v>
      </c>
      <c r="D59" s="98">
        <v>0.11713477527904771</v>
      </c>
      <c r="E59" s="98">
        <v>0.11519200395033158</v>
      </c>
      <c r="F59" s="98">
        <v>0.12837911485945921</v>
      </c>
      <c r="G59" s="98">
        <v>0.14810023186757085</v>
      </c>
      <c r="H59" s="98">
        <v>0.1622061064493901</v>
      </c>
      <c r="I59" s="98">
        <v>0.16046304951220855</v>
      </c>
      <c r="J59" s="98">
        <v>0.18974764501680533</v>
      </c>
      <c r="K59" s="98">
        <v>0.29188229075304184</v>
      </c>
      <c r="L59" s="98">
        <v>0.45724308342685827</v>
      </c>
      <c r="M59" s="98">
        <v>0.53397527340861328</v>
      </c>
      <c r="N59" s="98">
        <v>0.55648908293529831</v>
      </c>
      <c r="O59" s="98">
        <v>0.56555038610374131</v>
      </c>
      <c r="P59" s="98">
        <v>0.62797273744528004</v>
      </c>
      <c r="Q59" s="98">
        <v>0.49726683718638215</v>
      </c>
      <c r="R59" s="98">
        <v>0.51446206344467726</v>
      </c>
      <c r="S59" s="98">
        <v>0.56384436083728717</v>
      </c>
      <c r="T59" s="98">
        <v>0.50977396580545986</v>
      </c>
      <c r="U59" s="98">
        <v>0.47650590399487075</v>
      </c>
      <c r="V59" s="98">
        <v>0.51982673456947603</v>
      </c>
      <c r="W59" s="98">
        <v>0.53342493723826445</v>
      </c>
      <c r="DA59" s="63" t="s">
        <v>1793</v>
      </c>
    </row>
    <row r="60" spans="1:105" ht="12" customHeight="1" x14ac:dyDescent="0.25">
      <c r="A60" s="109" t="s">
        <v>120</v>
      </c>
      <c r="B60" s="33">
        <v>2.6046623039282946E-2</v>
      </c>
      <c r="C60" s="33">
        <v>3.3354206409766489E-2</v>
      </c>
      <c r="D60" s="33">
        <v>4.0922356810586195E-2</v>
      </c>
      <c r="E60" s="33">
        <v>4.7505107926109041E-2</v>
      </c>
      <c r="F60" s="33">
        <v>5.0388833932073246E-2</v>
      </c>
      <c r="G60" s="33">
        <v>6.2653673497450754E-2</v>
      </c>
      <c r="H60" s="33">
        <v>8.8269190628203681E-2</v>
      </c>
      <c r="I60" s="33">
        <v>0.1267856813318094</v>
      </c>
      <c r="J60" s="33">
        <v>0.28108132583556361</v>
      </c>
      <c r="K60" s="33">
        <v>0.3719462513952293</v>
      </c>
      <c r="L60" s="33">
        <v>0.45087128033172746</v>
      </c>
      <c r="M60" s="33">
        <v>0.37697329177457262</v>
      </c>
      <c r="N60" s="33">
        <v>0.37831720454520407</v>
      </c>
      <c r="O60" s="33">
        <v>0.40812263418419481</v>
      </c>
      <c r="P60" s="33">
        <v>0.36693327025384936</v>
      </c>
      <c r="Q60" s="33">
        <v>0.47353014914502423</v>
      </c>
      <c r="R60" s="33">
        <v>0.55605999703494868</v>
      </c>
      <c r="S60" s="33">
        <v>0.43607642010707143</v>
      </c>
      <c r="T60" s="33">
        <v>0.48202584261025194</v>
      </c>
      <c r="U60" s="33">
        <v>0.4751798703005119</v>
      </c>
      <c r="V60" s="33">
        <v>0.57026458474199715</v>
      </c>
      <c r="W60" s="33">
        <v>0.56877159997386317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32.411488518148019</v>
      </c>
      <c r="C62" s="117">
        <f t="shared" si="21"/>
        <v>37.162175230071981</v>
      </c>
      <c r="D62" s="117">
        <f t="shared" si="21"/>
        <v>41.81464693512882</v>
      </c>
      <c r="E62" s="117">
        <f t="shared" si="21"/>
        <v>47.634499732704214</v>
      </c>
      <c r="F62" s="117">
        <f t="shared" si="21"/>
        <v>52.520369091006678</v>
      </c>
      <c r="G62" s="117">
        <f t="shared" si="21"/>
        <v>56.666562236262301</v>
      </c>
      <c r="H62" s="117">
        <f t="shared" si="21"/>
        <v>59.538652168757174</v>
      </c>
      <c r="I62" s="117">
        <f t="shared" si="21"/>
        <v>64.085516292345346</v>
      </c>
      <c r="J62" s="117">
        <f t="shared" si="21"/>
        <v>66.943246009817528</v>
      </c>
      <c r="K62" s="117">
        <f t="shared" si="21"/>
        <v>62.500762579811493</v>
      </c>
      <c r="L62" s="117">
        <f t="shared" si="21"/>
        <v>76.584664463125549</v>
      </c>
      <c r="M62" s="117">
        <f t="shared" si="21"/>
        <v>66.730371469979303</v>
      </c>
      <c r="N62" s="117">
        <f t="shared" si="21"/>
        <v>68.143979942303531</v>
      </c>
      <c r="O62" s="117">
        <f t="shared" si="21"/>
        <v>66.115126586401317</v>
      </c>
      <c r="P62" s="117">
        <f t="shared" si="21"/>
        <v>66.65321205645688</v>
      </c>
      <c r="Q62" s="117">
        <f t="shared" si="21"/>
        <v>65.823989172241625</v>
      </c>
      <c r="R62" s="117">
        <f t="shared" ref="R62:V62" si="22">R63+R66+R68+R77</f>
        <v>72.811586740287979</v>
      </c>
      <c r="S62" s="117">
        <f t="shared" si="22"/>
        <v>77.813263078525665</v>
      </c>
      <c r="T62" s="117">
        <f t="shared" si="22"/>
        <v>85.212895953932104</v>
      </c>
      <c r="U62" s="117">
        <f t="shared" si="22"/>
        <v>80.670310433003294</v>
      </c>
      <c r="V62" s="117">
        <f t="shared" si="22"/>
        <v>81.383023653536455</v>
      </c>
      <c r="W62" s="117">
        <f t="shared" ref="W62" si="23">W63+W66+W68+W77</f>
        <v>87.074797862630717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26.057727424387082</v>
      </c>
      <c r="C63" s="122">
        <f t="shared" si="24"/>
        <v>30.431169031027778</v>
      </c>
      <c r="D63" s="122">
        <f t="shared" si="24"/>
        <v>33.9817412678794</v>
      </c>
      <c r="E63" s="122">
        <f t="shared" si="24"/>
        <v>38.89077372082096</v>
      </c>
      <c r="F63" s="122">
        <f t="shared" si="24"/>
        <v>42.880639355536978</v>
      </c>
      <c r="G63" s="122">
        <f t="shared" si="24"/>
        <v>46.073222024501064</v>
      </c>
      <c r="H63" s="122">
        <f t="shared" si="24"/>
        <v>48.064705540590531</v>
      </c>
      <c r="I63" s="122">
        <f t="shared" si="24"/>
        <v>51.797707135545515</v>
      </c>
      <c r="J63" s="122">
        <f t="shared" si="24"/>
        <v>52.941568291246789</v>
      </c>
      <c r="K63" s="122">
        <f t="shared" si="24"/>
        <v>50.164580924375485</v>
      </c>
      <c r="L63" s="122">
        <f t="shared" si="24"/>
        <v>60.847698081379484</v>
      </c>
      <c r="M63" s="122">
        <f t="shared" si="24"/>
        <v>52.455607883089364</v>
      </c>
      <c r="N63" s="122">
        <f t="shared" si="24"/>
        <v>53.733062858240253</v>
      </c>
      <c r="O63" s="122">
        <f t="shared" si="24"/>
        <v>51.743641423226372</v>
      </c>
      <c r="P63" s="122">
        <f t="shared" si="24"/>
        <v>52.444634118700456</v>
      </c>
      <c r="Q63" s="122">
        <f t="shared" si="24"/>
        <v>50.87318303863541</v>
      </c>
      <c r="R63" s="122">
        <f t="shared" ref="R63:V63" si="25">SUM(R64:R65)</f>
        <v>56.106528125023331</v>
      </c>
      <c r="S63" s="122">
        <f t="shared" si="25"/>
        <v>61.500428529627129</v>
      </c>
      <c r="T63" s="122">
        <f t="shared" si="25"/>
        <v>67.460717529856041</v>
      </c>
      <c r="U63" s="122">
        <f t="shared" si="25"/>
        <v>63.995868196210907</v>
      </c>
      <c r="V63" s="122">
        <f t="shared" si="25"/>
        <v>63.316832445679516</v>
      </c>
      <c r="W63" s="122">
        <f t="shared" ref="W63" si="26">SUM(W64:W65)</f>
        <v>67.891817936555057</v>
      </c>
      <c r="DA63" s="130" t="s">
        <v>1796</v>
      </c>
    </row>
    <row r="64" spans="1:105" ht="12" customHeight="1" x14ac:dyDescent="0.25">
      <c r="A64" s="97" t="s">
        <v>217</v>
      </c>
      <c r="B64" s="98">
        <v>25.470264696917045</v>
      </c>
      <c r="C64" s="98">
        <v>29.75640263889461</v>
      </c>
      <c r="D64" s="98">
        <v>33.25129716087239</v>
      </c>
      <c r="E64" s="98">
        <v>38.06965142311401</v>
      </c>
      <c r="F64" s="98">
        <v>41.998742749405487</v>
      </c>
      <c r="G64" s="98">
        <v>45.13807222052278</v>
      </c>
      <c r="H64" s="98">
        <v>47.107014397401258</v>
      </c>
      <c r="I64" s="98">
        <v>50.786876774749899</v>
      </c>
      <c r="J64" s="98">
        <v>51.915648301823097</v>
      </c>
      <c r="K64" s="98">
        <v>49.198221102336824</v>
      </c>
      <c r="L64" s="98">
        <v>59.728731018779186</v>
      </c>
      <c r="M64" s="98">
        <v>51.483376960159035</v>
      </c>
      <c r="N64" s="98">
        <v>52.745195956403279</v>
      </c>
      <c r="O64" s="98">
        <v>50.800997726872289</v>
      </c>
      <c r="P64" s="98">
        <v>51.499494290503719</v>
      </c>
      <c r="Q64" s="98">
        <v>49.964432887038193</v>
      </c>
      <c r="R64" s="98">
        <v>55.114471152624908</v>
      </c>
      <c r="S64" s="98">
        <v>60.426616353575497</v>
      </c>
      <c r="T64" s="98">
        <v>66.289055855932958</v>
      </c>
      <c r="U64" s="98">
        <v>62.886351354702882</v>
      </c>
      <c r="V64" s="98">
        <v>62.219711976783969</v>
      </c>
      <c r="W64" s="98">
        <v>66.72189928285529</v>
      </c>
      <c r="DA64" s="63" t="s">
        <v>1797</v>
      </c>
    </row>
    <row r="65" spans="1:105" ht="12" customHeight="1" x14ac:dyDescent="0.25">
      <c r="A65" s="97" t="s">
        <v>53</v>
      </c>
      <c r="B65" s="98">
        <v>0.58746272747003503</v>
      </c>
      <c r="C65" s="98">
        <v>0.67476639213317013</v>
      </c>
      <c r="D65" s="98">
        <v>0.73044410700700746</v>
      </c>
      <c r="E65" s="98">
        <v>0.82112229770694611</v>
      </c>
      <c r="F65" s="98">
        <v>0.88189660613148857</v>
      </c>
      <c r="G65" s="98">
        <v>0.93514980397828629</v>
      </c>
      <c r="H65" s="98">
        <v>0.95769114318927251</v>
      </c>
      <c r="I65" s="98">
        <v>1.0108303607956155</v>
      </c>
      <c r="J65" s="98">
        <v>1.0259199894236888</v>
      </c>
      <c r="K65" s="98">
        <v>0.96635982203866466</v>
      </c>
      <c r="L65" s="98">
        <v>1.1189670626002963</v>
      </c>
      <c r="M65" s="98">
        <v>0.97223092293033075</v>
      </c>
      <c r="N65" s="98">
        <v>0.98786690183697368</v>
      </c>
      <c r="O65" s="98">
        <v>0.94264369635407941</v>
      </c>
      <c r="P65" s="98">
        <v>0.94513982819673881</v>
      </c>
      <c r="Q65" s="98">
        <v>0.90875015159721695</v>
      </c>
      <c r="R65" s="98">
        <v>0.99205697239841983</v>
      </c>
      <c r="S65" s="98">
        <v>1.0738121760516315</v>
      </c>
      <c r="T65" s="98">
        <v>1.1716616739230832</v>
      </c>
      <c r="U65" s="98">
        <v>1.1095168415080283</v>
      </c>
      <c r="V65" s="98">
        <v>1.0971204688955436</v>
      </c>
      <c r="W65" s="98">
        <v>1.169918653699771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5.0418477818343313E-5</v>
      </c>
      <c r="C66" s="122">
        <f t="shared" si="27"/>
        <v>6.5803702099667542E-5</v>
      </c>
      <c r="D66" s="122">
        <f t="shared" si="27"/>
        <v>9.8103736290920614E-5</v>
      </c>
      <c r="E66" s="122">
        <f t="shared" si="27"/>
        <v>2.0383486444539654E-4</v>
      </c>
      <c r="F66" s="122">
        <f t="shared" si="27"/>
        <v>3.4973986157610094E-4</v>
      </c>
      <c r="G66" s="122">
        <f t="shared" si="27"/>
        <v>6.0695562166779456E-4</v>
      </c>
      <c r="H66" s="122">
        <f t="shared" si="27"/>
        <v>2.2306390289595951E-3</v>
      </c>
      <c r="I66" s="122">
        <f t="shared" si="27"/>
        <v>2.7145919824302059E-3</v>
      </c>
      <c r="J66" s="122">
        <f t="shared" si="27"/>
        <v>3.7929626432958007E-3</v>
      </c>
      <c r="K66" s="122">
        <f t="shared" si="27"/>
        <v>4.4428395126721171E-3</v>
      </c>
      <c r="L66" s="122">
        <f t="shared" si="27"/>
        <v>1.2147703002939143E-2</v>
      </c>
      <c r="M66" s="122">
        <f t="shared" si="27"/>
        <v>6.4876156926656449E-3</v>
      </c>
      <c r="N66" s="122">
        <f t="shared" si="27"/>
        <v>7.340920943564041E-3</v>
      </c>
      <c r="O66" s="122">
        <f t="shared" si="27"/>
        <v>6.989980543518912E-3</v>
      </c>
      <c r="P66" s="122">
        <f t="shared" si="27"/>
        <v>1.101479741595204E-2</v>
      </c>
      <c r="Q66" s="122">
        <f t="shared" si="27"/>
        <v>1.0265262293807968E-2</v>
      </c>
      <c r="R66" s="122">
        <f t="shared" si="27"/>
        <v>1.4357913884966081E-2</v>
      </c>
      <c r="S66" s="122">
        <f t="shared" si="27"/>
        <v>1.8672103470470842E-2</v>
      </c>
      <c r="T66" s="122">
        <f t="shared" si="27"/>
        <v>2.894851758967101E-2</v>
      </c>
      <c r="U66" s="122">
        <f t="shared" si="27"/>
        <v>2.3418814893936834E-2</v>
      </c>
      <c r="V66" s="122">
        <f t="shared" si="27"/>
        <v>2.6552230362431303E-2</v>
      </c>
      <c r="W66" s="122">
        <f t="shared" si="27"/>
        <v>4.9536892289566939E-2</v>
      </c>
      <c r="DA66" s="130" t="s">
        <v>1799</v>
      </c>
    </row>
    <row r="67" spans="1:105" ht="12" customHeight="1" x14ac:dyDescent="0.25">
      <c r="A67" s="97" t="s">
        <v>53</v>
      </c>
      <c r="B67" s="98">
        <v>5.0418477818343313E-5</v>
      </c>
      <c r="C67" s="98">
        <v>6.5803702099667542E-5</v>
      </c>
      <c r="D67" s="98">
        <v>9.8103736290920614E-5</v>
      </c>
      <c r="E67" s="98">
        <v>2.0383486444539654E-4</v>
      </c>
      <c r="F67" s="98">
        <v>3.4973986157610094E-4</v>
      </c>
      <c r="G67" s="98">
        <v>6.0695562166779456E-4</v>
      </c>
      <c r="H67" s="98">
        <v>2.2306390289595951E-3</v>
      </c>
      <c r="I67" s="98">
        <v>2.7145919824302059E-3</v>
      </c>
      <c r="J67" s="98">
        <v>3.7929626432958007E-3</v>
      </c>
      <c r="K67" s="98">
        <v>4.4428395126721171E-3</v>
      </c>
      <c r="L67" s="98">
        <v>1.2147703002939143E-2</v>
      </c>
      <c r="M67" s="98">
        <v>6.4876156926656449E-3</v>
      </c>
      <c r="N67" s="98">
        <v>7.340920943564041E-3</v>
      </c>
      <c r="O67" s="98">
        <v>6.989980543518912E-3</v>
      </c>
      <c r="P67" s="98">
        <v>1.101479741595204E-2</v>
      </c>
      <c r="Q67" s="98">
        <v>1.0265262293807968E-2</v>
      </c>
      <c r="R67" s="98">
        <v>1.4357913884966081E-2</v>
      </c>
      <c r="S67" s="98">
        <v>1.8672103470470842E-2</v>
      </c>
      <c r="T67" s="98">
        <v>2.894851758967101E-2</v>
      </c>
      <c r="U67" s="98">
        <v>2.3418814893936834E-2</v>
      </c>
      <c r="V67" s="98">
        <v>2.6552230362431303E-2</v>
      </c>
      <c r="W67" s="98">
        <v>4.9536892289566939E-2</v>
      </c>
      <c r="DA67" s="63" t="s">
        <v>1800</v>
      </c>
    </row>
    <row r="68" spans="1:105" ht="12" customHeight="1" x14ac:dyDescent="0.25">
      <c r="A68" s="121" t="s">
        <v>55</v>
      </c>
      <c r="B68" s="122">
        <v>4.8230465822467794</v>
      </c>
      <c r="C68" s="122">
        <v>5.0996723162352993</v>
      </c>
      <c r="D68" s="122">
        <v>5.8140454245888016</v>
      </c>
      <c r="E68" s="122">
        <v>6.4232375217388267</v>
      </c>
      <c r="F68" s="122">
        <v>6.9152588998295368</v>
      </c>
      <c r="G68" s="122">
        <v>7.7101155691152137</v>
      </c>
      <c r="H68" s="122">
        <v>8.3383617435481501</v>
      </c>
      <c r="I68" s="122">
        <v>9.0983616627479016</v>
      </c>
      <c r="J68" s="122">
        <v>10.455245216525446</v>
      </c>
      <c r="K68" s="122">
        <v>9.2617295502031549</v>
      </c>
      <c r="L68" s="122">
        <v>11.611075311342949</v>
      </c>
      <c r="M68" s="122">
        <v>10.830882715148485</v>
      </c>
      <c r="N68" s="122">
        <v>11.014647227271139</v>
      </c>
      <c r="O68" s="122">
        <v>11.012494514879787</v>
      </c>
      <c r="P68" s="122">
        <v>10.788980339022523</v>
      </c>
      <c r="Q68" s="122">
        <v>11.599108557568224</v>
      </c>
      <c r="R68" s="122">
        <v>13.098293548258727</v>
      </c>
      <c r="S68" s="122">
        <v>12.803643158359765</v>
      </c>
      <c r="T68" s="122">
        <v>14.058647099750598</v>
      </c>
      <c r="U68" s="122">
        <v>13.321283485487973</v>
      </c>
      <c r="V68" s="122">
        <v>14.386767012332246</v>
      </c>
      <c r="W68" s="122">
        <v>15.477028472185571</v>
      </c>
      <c r="DA68" s="130" t="s">
        <v>1801</v>
      </c>
    </row>
    <row r="69" spans="1:105" ht="12" customHeight="1" x14ac:dyDescent="0.25">
      <c r="A69" s="97" t="s">
        <v>134</v>
      </c>
      <c r="B69" s="98">
        <v>4.6553158570263404</v>
      </c>
      <c r="C69" s="98">
        <v>4.9230809739664307</v>
      </c>
      <c r="D69" s="98">
        <v>5.61599372719005</v>
      </c>
      <c r="E69" s="98">
        <v>6.1957033982333369</v>
      </c>
      <c r="F69" s="98">
        <v>6.7031406321328948</v>
      </c>
      <c r="G69" s="98">
        <v>7.4837457416643911</v>
      </c>
      <c r="H69" s="98">
        <v>8.0739137579242168</v>
      </c>
      <c r="I69" s="98">
        <v>8.8277271874686249</v>
      </c>
      <c r="J69" s="98">
        <v>9.944281550474372</v>
      </c>
      <c r="K69" s="98">
        <v>8.6986320748074952</v>
      </c>
      <c r="L69" s="98">
        <v>11.151849345687937</v>
      </c>
      <c r="M69" s="98">
        <v>10.514887765329524</v>
      </c>
      <c r="N69" s="98">
        <v>10.65314515435526</v>
      </c>
      <c r="O69" s="98">
        <v>10.725601401145857</v>
      </c>
      <c r="P69" s="98">
        <v>10.530012492695356</v>
      </c>
      <c r="Q69" s="98">
        <v>11.266561809750504</v>
      </c>
      <c r="R69" s="98">
        <v>12.710076279947181</v>
      </c>
      <c r="S69" s="98">
        <v>12.52278969783999</v>
      </c>
      <c r="T69" s="98">
        <v>13.7448869793116</v>
      </c>
      <c r="U69" s="98">
        <v>13.006477537322038</v>
      </c>
      <c r="V69" s="98">
        <v>13.962290725303463</v>
      </c>
      <c r="W69" s="98">
        <v>15.009956583659735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0.16773072522043939</v>
      </c>
      <c r="C73" s="101">
        <v>0.17659134226886872</v>
      </c>
      <c r="D73" s="101">
        <v>0.19805169739875145</v>
      </c>
      <c r="E73" s="101">
        <v>0.22753412350548963</v>
      </c>
      <c r="F73" s="101">
        <v>0.21211826769664197</v>
      </c>
      <c r="G73" s="101">
        <v>0.22636982745082235</v>
      </c>
      <c r="H73" s="101">
        <v>0.26444798562393368</v>
      </c>
      <c r="I73" s="101">
        <v>0.27063447527927664</v>
      </c>
      <c r="J73" s="101">
        <v>0.51096366605107479</v>
      </c>
      <c r="K73" s="101">
        <v>0.56309747539565969</v>
      </c>
      <c r="L73" s="101">
        <v>0.45922596565501261</v>
      </c>
      <c r="M73" s="101">
        <v>0.31599494981896109</v>
      </c>
      <c r="N73" s="101">
        <v>0.36150207291587849</v>
      </c>
      <c r="O73" s="101">
        <v>0.28689311373393023</v>
      </c>
      <c r="P73" s="101">
        <v>0.25896784632716707</v>
      </c>
      <c r="Q73" s="101">
        <v>0.33254674781771898</v>
      </c>
      <c r="R73" s="101">
        <v>0.38821726831154635</v>
      </c>
      <c r="S73" s="101">
        <v>0.28085346051977494</v>
      </c>
      <c r="T73" s="101">
        <v>0.31376012043899804</v>
      </c>
      <c r="U73" s="101">
        <v>0.31480594816593532</v>
      </c>
      <c r="V73" s="101">
        <v>0.42447628702878387</v>
      </c>
      <c r="W73" s="101">
        <v>0.46707188852583653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1.5306640930363395</v>
      </c>
      <c r="C77" s="122">
        <v>1.6312680791068066</v>
      </c>
      <c r="D77" s="122">
        <v>2.0187621389243269</v>
      </c>
      <c r="E77" s="122">
        <v>2.3202846552799867</v>
      </c>
      <c r="F77" s="122">
        <v>2.7241210957785862</v>
      </c>
      <c r="G77" s="122">
        <v>2.8826176870243576</v>
      </c>
      <c r="H77" s="122">
        <v>3.1333542455895369</v>
      </c>
      <c r="I77" s="122">
        <v>3.1867329020694881</v>
      </c>
      <c r="J77" s="122">
        <v>3.5426395394019905</v>
      </c>
      <c r="K77" s="122">
        <v>3.0700092657201781</v>
      </c>
      <c r="L77" s="122">
        <v>4.1137433674001738</v>
      </c>
      <c r="M77" s="122">
        <v>3.4373932560487908</v>
      </c>
      <c r="N77" s="122">
        <v>3.3889289358485852</v>
      </c>
      <c r="O77" s="122">
        <v>3.352000667751637</v>
      </c>
      <c r="P77" s="122">
        <v>3.4085828013179453</v>
      </c>
      <c r="Q77" s="122">
        <v>3.341432313744181</v>
      </c>
      <c r="R77" s="122">
        <v>3.5924071531209636</v>
      </c>
      <c r="S77" s="122">
        <v>3.4905192870682993</v>
      </c>
      <c r="T77" s="122">
        <v>3.6645828067358011</v>
      </c>
      <c r="U77" s="122">
        <v>3.3297399364104754</v>
      </c>
      <c r="V77" s="122">
        <v>3.6528719651622588</v>
      </c>
      <c r="W77" s="122">
        <v>3.6564145616005241</v>
      </c>
      <c r="DA77" s="130" t="s">
        <v>1810</v>
      </c>
    </row>
    <row r="78" spans="1:105" ht="12" customHeight="1" x14ac:dyDescent="0.25">
      <c r="A78" s="97" t="s">
        <v>192</v>
      </c>
      <c r="B78" s="98">
        <v>1.4576187424743836</v>
      </c>
      <c r="C78" s="98">
        <v>1.5630593040612288</v>
      </c>
      <c r="D78" s="98">
        <v>1.9153038107071274</v>
      </c>
      <c r="E78" s="98">
        <v>2.1694309223872472</v>
      </c>
      <c r="F78" s="98">
        <v>2.5453833452270813</v>
      </c>
      <c r="G78" s="98">
        <v>2.6994831849845706</v>
      </c>
      <c r="H78" s="98">
        <v>2.9296522510624481</v>
      </c>
      <c r="I78" s="98">
        <v>3.000587234124144</v>
      </c>
      <c r="J78" s="98">
        <v>3.2888368875409091</v>
      </c>
      <c r="K78" s="98">
        <v>2.8314426994687869</v>
      </c>
      <c r="L78" s="98">
        <v>3.8868432524467784</v>
      </c>
      <c r="M78" s="98">
        <v>3.2854807414491303</v>
      </c>
      <c r="N78" s="98">
        <v>3.201220362426243</v>
      </c>
      <c r="O78" s="98">
        <v>3.1607796077853738</v>
      </c>
      <c r="P78" s="98">
        <v>3.2427826997467979</v>
      </c>
      <c r="Q78" s="98">
        <v>3.1501070009583128</v>
      </c>
      <c r="R78" s="98">
        <v>3.3835212079913313</v>
      </c>
      <c r="S78" s="98">
        <v>3.3494439334623456</v>
      </c>
      <c r="T78" s="98">
        <v>3.5127298802447804</v>
      </c>
      <c r="U78" s="98">
        <v>3.2200751740935436</v>
      </c>
      <c r="V78" s="98">
        <v>3.4585732656733001</v>
      </c>
      <c r="W78" s="98">
        <v>3.4562834234101367</v>
      </c>
      <c r="DA78" s="63" t="s">
        <v>1811</v>
      </c>
    </row>
    <row r="79" spans="1:105" ht="12" customHeight="1" x14ac:dyDescent="0.25">
      <c r="A79" s="109" t="s">
        <v>120</v>
      </c>
      <c r="B79" s="33">
        <v>7.3045350561956032E-2</v>
      </c>
      <c r="C79" s="33">
        <v>6.8208775045577832E-2</v>
      </c>
      <c r="D79" s="33">
        <v>0.10345832821719932</v>
      </c>
      <c r="E79" s="33">
        <v>0.15085373289273943</v>
      </c>
      <c r="F79" s="33">
        <v>0.17873775055150504</v>
      </c>
      <c r="G79" s="33">
        <v>0.18313450203978704</v>
      </c>
      <c r="H79" s="33">
        <v>0.20370199452708904</v>
      </c>
      <c r="I79" s="33">
        <v>0.18614566794534407</v>
      </c>
      <c r="J79" s="33">
        <v>0.25380265186108136</v>
      </c>
      <c r="K79" s="33">
        <v>0.23856656625139111</v>
      </c>
      <c r="L79" s="33">
        <v>0.22690011495339571</v>
      </c>
      <c r="M79" s="33">
        <v>0.15191251459966043</v>
      </c>
      <c r="N79" s="33">
        <v>0.18770857342234248</v>
      </c>
      <c r="O79" s="33">
        <v>0.19122105996626307</v>
      </c>
      <c r="P79" s="33">
        <v>0.16580010157114738</v>
      </c>
      <c r="Q79" s="33">
        <v>0.19132531278586823</v>
      </c>
      <c r="R79" s="33">
        <v>0.20888594512963224</v>
      </c>
      <c r="S79" s="33">
        <v>0.14107535360595352</v>
      </c>
      <c r="T79" s="33">
        <v>0.15185292649102064</v>
      </c>
      <c r="U79" s="33">
        <v>0.10966476231693183</v>
      </c>
      <c r="V79" s="33">
        <v>0.19429869948895867</v>
      </c>
      <c r="W79" s="33">
        <v>0.20013113819038739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305.83060450287087</v>
      </c>
      <c r="C81" s="117">
        <f t="shared" si="28"/>
        <v>336.49913730922088</v>
      </c>
      <c r="D81" s="117">
        <f t="shared" si="28"/>
        <v>340.57304840745439</v>
      </c>
      <c r="E81" s="117">
        <f t="shared" si="28"/>
        <v>370.96457677397598</v>
      </c>
      <c r="F81" s="117">
        <f t="shared" si="28"/>
        <v>384.84574815700859</v>
      </c>
      <c r="G81" s="117">
        <f t="shared" si="28"/>
        <v>399.26750666036764</v>
      </c>
      <c r="H81" s="117">
        <f t="shared" si="28"/>
        <v>398.80231321235351</v>
      </c>
      <c r="I81" s="117">
        <f t="shared" si="28"/>
        <v>400.38612492420748</v>
      </c>
      <c r="J81" s="117">
        <f t="shared" si="28"/>
        <v>414.75371198621468</v>
      </c>
      <c r="K81" s="117">
        <f t="shared" si="28"/>
        <v>469.01147293641117</v>
      </c>
      <c r="L81" s="117">
        <f t="shared" si="28"/>
        <v>363.54075912594141</v>
      </c>
      <c r="M81" s="117">
        <f t="shared" si="28"/>
        <v>384.64925604242973</v>
      </c>
      <c r="N81" s="117">
        <f t="shared" si="28"/>
        <v>423.92521328534099</v>
      </c>
      <c r="O81" s="117">
        <f t="shared" si="28"/>
        <v>384.61539538703664</v>
      </c>
      <c r="P81" s="117">
        <f t="shared" si="28"/>
        <v>380.05314976105359</v>
      </c>
      <c r="Q81" s="117">
        <f t="shared" si="28"/>
        <v>315.8343051801051</v>
      </c>
      <c r="R81" s="117">
        <f t="shared" ref="R81:V81" si="29">R82+R85+R87+R100</f>
        <v>316.04540369295802</v>
      </c>
      <c r="S81" s="117">
        <f t="shared" si="29"/>
        <v>351.57423413177941</v>
      </c>
      <c r="T81" s="117">
        <f t="shared" si="29"/>
        <v>378.28941790345033</v>
      </c>
      <c r="U81" s="117">
        <f t="shared" si="29"/>
        <v>365.24396685001204</v>
      </c>
      <c r="V81" s="117">
        <f t="shared" si="29"/>
        <v>333.90458261303837</v>
      </c>
      <c r="W81" s="117">
        <f t="shared" ref="W81" si="30">W82+W85+W87+W100</f>
        <v>346.63864252985877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246.09111949485401</v>
      </c>
      <c r="C82" s="122">
        <f t="shared" si="31"/>
        <v>275.3865972559023</v>
      </c>
      <c r="D82" s="122">
        <f t="shared" si="31"/>
        <v>276.74838574107798</v>
      </c>
      <c r="E82" s="122">
        <f t="shared" si="31"/>
        <v>302.82016679711137</v>
      </c>
      <c r="F82" s="122">
        <f t="shared" si="31"/>
        <v>313.25526553280025</v>
      </c>
      <c r="G82" s="122">
        <f t="shared" si="31"/>
        <v>323.81247687359632</v>
      </c>
      <c r="H82" s="122">
        <f t="shared" si="31"/>
        <v>322.68925920221739</v>
      </c>
      <c r="I82" s="122">
        <f t="shared" si="31"/>
        <v>323.79448793615921</v>
      </c>
      <c r="J82" s="122">
        <f t="shared" si="31"/>
        <v>333.05716869136279</v>
      </c>
      <c r="K82" s="122">
        <f t="shared" si="31"/>
        <v>381.76959886980808</v>
      </c>
      <c r="L82" s="122">
        <f t="shared" si="31"/>
        <v>280.13455039740558</v>
      </c>
      <c r="M82" s="122">
        <f t="shared" si="31"/>
        <v>302.40288206173142</v>
      </c>
      <c r="N82" s="122">
        <f t="shared" si="31"/>
        <v>334.62629602418434</v>
      </c>
      <c r="O82" s="122">
        <f t="shared" si="31"/>
        <v>301.39732305698175</v>
      </c>
      <c r="P82" s="122">
        <f t="shared" si="31"/>
        <v>298.2712220250238</v>
      </c>
      <c r="Q82" s="122">
        <f t="shared" si="31"/>
        <v>242.76588108663165</v>
      </c>
      <c r="R82" s="122">
        <f t="shared" ref="R82:V82" si="32">SUM(R83:R84)</f>
        <v>241.34763274105629</v>
      </c>
      <c r="S82" s="122">
        <f t="shared" si="32"/>
        <v>275.8962615627463</v>
      </c>
      <c r="T82" s="122">
        <f t="shared" si="32"/>
        <v>298.51889372006082</v>
      </c>
      <c r="U82" s="122">
        <f t="shared" si="32"/>
        <v>289.26470843053056</v>
      </c>
      <c r="V82" s="122">
        <f t="shared" si="32"/>
        <v>260.96721704629238</v>
      </c>
      <c r="W82" s="122">
        <f t="shared" ref="W82" si="33">SUM(W83:W84)</f>
        <v>269.95491923480301</v>
      </c>
      <c r="DA82" s="130" t="s">
        <v>1814</v>
      </c>
    </row>
    <row r="83" spans="1:105" ht="12" customHeight="1" x14ac:dyDescent="0.25">
      <c r="A83" s="97" t="s">
        <v>204</v>
      </c>
      <c r="B83" s="98">
        <v>243.84147226002924</v>
      </c>
      <c r="C83" s="98">
        <v>272.91114655084516</v>
      </c>
      <c r="D83" s="98">
        <v>274.33779198272202</v>
      </c>
      <c r="E83" s="98">
        <v>300.22990958192105</v>
      </c>
      <c r="F83" s="98">
        <v>310.64606636443921</v>
      </c>
      <c r="G83" s="98">
        <v>321.15109266660278</v>
      </c>
      <c r="H83" s="98">
        <v>320.0863023328701</v>
      </c>
      <c r="I83" s="98">
        <v>321.23700741577068</v>
      </c>
      <c r="J83" s="98">
        <v>330.44516012539026</v>
      </c>
      <c r="K83" s="98">
        <v>378.79346858953494</v>
      </c>
      <c r="L83" s="98">
        <v>278.05093115167779</v>
      </c>
      <c r="M83" s="98">
        <v>300.1357328745072</v>
      </c>
      <c r="N83" s="98">
        <v>332.13804528717895</v>
      </c>
      <c r="O83" s="98">
        <v>299.17675968826973</v>
      </c>
      <c r="P83" s="98">
        <v>296.09758036048436</v>
      </c>
      <c r="Q83" s="98">
        <v>241.01247284338456</v>
      </c>
      <c r="R83" s="98">
        <v>239.62235786575198</v>
      </c>
      <c r="S83" s="98">
        <v>273.94897565841831</v>
      </c>
      <c r="T83" s="98">
        <v>296.4231771859404</v>
      </c>
      <c r="U83" s="98">
        <v>287.23759164869739</v>
      </c>
      <c r="V83" s="98">
        <v>259.13945416900157</v>
      </c>
      <c r="W83" s="98">
        <v>268.074723241127</v>
      </c>
      <c r="DA83" s="63" t="s">
        <v>1815</v>
      </c>
    </row>
    <row r="84" spans="1:105" ht="12" customHeight="1" x14ac:dyDescent="0.25">
      <c r="A84" s="97" t="s">
        <v>53</v>
      </c>
      <c r="B84" s="98">
        <v>2.2496472348247649</v>
      </c>
      <c r="C84" s="98">
        <v>2.4754507050571553</v>
      </c>
      <c r="D84" s="98">
        <v>2.4105937583559354</v>
      </c>
      <c r="E84" s="98">
        <v>2.5902572151903414</v>
      </c>
      <c r="F84" s="98">
        <v>2.6091991683610494</v>
      </c>
      <c r="G84" s="98">
        <v>2.6613842069935663</v>
      </c>
      <c r="H84" s="98">
        <v>2.6029568693472931</v>
      </c>
      <c r="I84" s="98">
        <v>2.5574805203885176</v>
      </c>
      <c r="J84" s="98">
        <v>2.6120085659725429</v>
      </c>
      <c r="K84" s="98">
        <v>2.9761302802731198</v>
      </c>
      <c r="L84" s="98">
        <v>2.083619245727812</v>
      </c>
      <c r="M84" s="98">
        <v>2.2671491872241929</v>
      </c>
      <c r="N84" s="98">
        <v>2.4882507370053775</v>
      </c>
      <c r="O84" s="98">
        <v>2.2205633687120079</v>
      </c>
      <c r="P84" s="98">
        <v>2.1736416645394678</v>
      </c>
      <c r="Q84" s="98">
        <v>1.7534082432470817</v>
      </c>
      <c r="R84" s="98">
        <v>1.7252748753042988</v>
      </c>
      <c r="S84" s="98">
        <v>1.9472859043279855</v>
      </c>
      <c r="T84" s="98">
        <v>2.0957165341204229</v>
      </c>
      <c r="U84" s="98">
        <v>2.0271167818331528</v>
      </c>
      <c r="V84" s="98">
        <v>1.8277628772908108</v>
      </c>
      <c r="W84" s="98">
        <v>1.8801959936760171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4.3359890923775246E-4</v>
      </c>
      <c r="C85" s="122">
        <f t="shared" si="34"/>
        <v>5.7859551811034044E-4</v>
      </c>
      <c r="D85" s="122">
        <f t="shared" si="34"/>
        <v>8.3411396225198354E-4</v>
      </c>
      <c r="E85" s="122">
        <f t="shared" si="34"/>
        <v>1.2529656315767917E-3</v>
      </c>
      <c r="F85" s="122">
        <f t="shared" si="34"/>
        <v>2.0734259737750205E-3</v>
      </c>
      <c r="G85" s="122">
        <f t="shared" si="34"/>
        <v>3.4802003174119927E-3</v>
      </c>
      <c r="H85" s="122">
        <f t="shared" si="34"/>
        <v>1.2145013516701941E-2</v>
      </c>
      <c r="I85" s="122">
        <f t="shared" si="34"/>
        <v>1.4226678027272312E-2</v>
      </c>
      <c r="J85" s="122">
        <f t="shared" si="34"/>
        <v>1.9542063417354351E-2</v>
      </c>
      <c r="K85" s="122">
        <f t="shared" si="34"/>
        <v>2.372473483531632E-2</v>
      </c>
      <c r="L85" s="122">
        <f t="shared" si="34"/>
        <v>6.4871418370361075E-2</v>
      </c>
      <c r="M85" s="122">
        <f t="shared" si="34"/>
        <v>3.5599447021525267E-2</v>
      </c>
      <c r="N85" s="122">
        <f t="shared" si="34"/>
        <v>4.1976909486415734E-2</v>
      </c>
      <c r="O85" s="122">
        <f t="shared" si="34"/>
        <v>4.1426846608489408E-2</v>
      </c>
      <c r="P85" s="122">
        <f t="shared" si="34"/>
        <v>6.2121314038182093E-2</v>
      </c>
      <c r="Q85" s="122">
        <f t="shared" si="34"/>
        <v>4.9425760998142443E-2</v>
      </c>
      <c r="R85" s="122">
        <f t="shared" si="34"/>
        <v>5.5652522435311921E-2</v>
      </c>
      <c r="S85" s="122">
        <f t="shared" si="34"/>
        <v>6.2969008963090461E-2</v>
      </c>
      <c r="T85" s="122">
        <f t="shared" si="34"/>
        <v>9.3404018879464104E-2</v>
      </c>
      <c r="U85" s="122">
        <f t="shared" si="34"/>
        <v>7.4163439263078654E-2</v>
      </c>
      <c r="V85" s="122">
        <f t="shared" si="34"/>
        <v>8.2384128757202496E-2</v>
      </c>
      <c r="W85" s="122">
        <f t="shared" si="34"/>
        <v>0.15269140067562625</v>
      </c>
      <c r="DA85" s="130" t="s">
        <v>1817</v>
      </c>
    </row>
    <row r="86" spans="1:105" ht="12" customHeight="1" x14ac:dyDescent="0.25">
      <c r="A86" s="97" t="s">
        <v>53</v>
      </c>
      <c r="B86" s="98">
        <v>4.3359890923775246E-4</v>
      </c>
      <c r="C86" s="98">
        <v>5.7859551811034044E-4</v>
      </c>
      <c r="D86" s="98">
        <v>8.3411396225198354E-4</v>
      </c>
      <c r="E86" s="98">
        <v>1.2529656315767917E-3</v>
      </c>
      <c r="F86" s="98">
        <v>2.0734259737750205E-3</v>
      </c>
      <c r="G86" s="98">
        <v>3.4802003174119927E-3</v>
      </c>
      <c r="H86" s="98">
        <v>1.2145013516701941E-2</v>
      </c>
      <c r="I86" s="98">
        <v>1.4226678027272312E-2</v>
      </c>
      <c r="J86" s="98">
        <v>1.9542063417354351E-2</v>
      </c>
      <c r="K86" s="98">
        <v>2.372473483531632E-2</v>
      </c>
      <c r="L86" s="98">
        <v>6.4871418370361075E-2</v>
      </c>
      <c r="M86" s="98">
        <v>3.5599447021525267E-2</v>
      </c>
      <c r="N86" s="98">
        <v>4.1976909486415734E-2</v>
      </c>
      <c r="O86" s="98">
        <v>4.1426846608489408E-2</v>
      </c>
      <c r="P86" s="98">
        <v>6.2121314038182093E-2</v>
      </c>
      <c r="Q86" s="98">
        <v>4.9425760998142443E-2</v>
      </c>
      <c r="R86" s="98">
        <v>5.5652522435311921E-2</v>
      </c>
      <c r="S86" s="98">
        <v>6.2969008963090461E-2</v>
      </c>
      <c r="T86" s="98">
        <v>9.3404018879464104E-2</v>
      </c>
      <c r="U86" s="98">
        <v>7.4163439263078654E-2</v>
      </c>
      <c r="V86" s="98">
        <v>8.2384128757202496E-2</v>
      </c>
      <c r="W86" s="98">
        <v>0.15269140067562625</v>
      </c>
      <c r="DA86" s="63" t="s">
        <v>1818</v>
      </c>
    </row>
    <row r="87" spans="1:105" ht="12" customHeight="1" x14ac:dyDescent="0.25">
      <c r="A87" s="121" t="s">
        <v>55</v>
      </c>
      <c r="B87" s="122">
        <v>45.253106102526871</v>
      </c>
      <c r="C87" s="122">
        <v>46.454382527752792</v>
      </c>
      <c r="D87" s="122">
        <v>47.51209337975267</v>
      </c>
      <c r="E87" s="122">
        <v>49.805027960404914</v>
      </c>
      <c r="F87" s="122">
        <v>50.886120347977474</v>
      </c>
      <c r="G87" s="122">
        <v>55.235052878354253</v>
      </c>
      <c r="H87" s="122">
        <v>55.51207634476188</v>
      </c>
      <c r="I87" s="122">
        <v>56.115849981897568</v>
      </c>
      <c r="J87" s="122">
        <v>61.510933009949476</v>
      </c>
      <c r="K87" s="122">
        <v>65.215934911550562</v>
      </c>
      <c r="L87" s="122">
        <v>62.722196401123995</v>
      </c>
      <c r="M87" s="122">
        <v>61.947787317474635</v>
      </c>
      <c r="N87" s="122">
        <v>67.880963122108483</v>
      </c>
      <c r="O87" s="122">
        <v>63.861249371355008</v>
      </c>
      <c r="P87" s="122">
        <v>62.535878571245618</v>
      </c>
      <c r="Q87" s="122">
        <v>56.819667579069993</v>
      </c>
      <c r="R87" s="122">
        <v>58.698852997768</v>
      </c>
      <c r="S87" s="122">
        <v>59.288668565753881</v>
      </c>
      <c r="T87" s="122">
        <v>62.80142230692045</v>
      </c>
      <c r="U87" s="122">
        <v>59.93464803645368</v>
      </c>
      <c r="V87" s="122">
        <v>58.329584462986098</v>
      </c>
      <c r="W87" s="122">
        <v>61.702641497675742</v>
      </c>
      <c r="DA87" s="130" t="s">
        <v>1819</v>
      </c>
    </row>
    <row r="88" spans="1:105" ht="12" customHeight="1" x14ac:dyDescent="0.25">
      <c r="A88" s="97" t="s">
        <v>132</v>
      </c>
      <c r="B88" s="98">
        <v>42.572913636594954</v>
      </c>
      <c r="C88" s="98">
        <v>42.8989146303879</v>
      </c>
      <c r="D88" s="98">
        <v>42.070487166788595</v>
      </c>
      <c r="E88" s="98">
        <v>41.981056669680186</v>
      </c>
      <c r="F88" s="98">
        <v>41.806011763719532</v>
      </c>
      <c r="G88" s="98">
        <v>43.330099329427291</v>
      </c>
      <c r="H88" s="98">
        <v>39.881214075576942</v>
      </c>
      <c r="I88" s="98">
        <v>39.254032660987846</v>
      </c>
      <c r="J88" s="98">
        <v>37.781416265014911</v>
      </c>
      <c r="K88" s="98">
        <v>44.347812280158955</v>
      </c>
      <c r="L88" s="98">
        <v>44.013131619233462</v>
      </c>
      <c r="M88" s="98">
        <v>48.604726060331537</v>
      </c>
      <c r="N88" s="98">
        <v>54.58131758909142</v>
      </c>
      <c r="O88" s="98">
        <v>49.360885932739322</v>
      </c>
      <c r="P88" s="98">
        <v>48.830855743697406</v>
      </c>
      <c r="Q88" s="98">
        <v>39.811909685412843</v>
      </c>
      <c r="R88" s="98">
        <v>39.604614697939695</v>
      </c>
      <c r="S88" s="98">
        <v>45.365751997022329</v>
      </c>
      <c r="T88" s="98">
        <v>49.25097551326806</v>
      </c>
      <c r="U88" s="98">
        <v>47.684001564188918</v>
      </c>
      <c r="V88" s="98">
        <v>42.98341130165052</v>
      </c>
      <c r="W88" s="98">
        <v>44.386565897587104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0.35839120389639484</v>
      </c>
      <c r="C92" s="101">
        <v>0.35037459591495218</v>
      </c>
      <c r="D92" s="101">
        <v>0.35849398708182362</v>
      </c>
      <c r="E92" s="101">
        <v>0.40536030291537289</v>
      </c>
      <c r="F92" s="101">
        <v>0.45808651311627446</v>
      </c>
      <c r="G92" s="101">
        <v>0.54275820551456644</v>
      </c>
      <c r="H92" s="101">
        <v>0.6005859033573826</v>
      </c>
      <c r="I92" s="101">
        <v>0.54114972902231473</v>
      </c>
      <c r="J92" s="101">
        <v>0.54217172639477362</v>
      </c>
      <c r="K92" s="101">
        <v>0.47502343736506369</v>
      </c>
      <c r="L92" s="101">
        <v>0.4010479532830582</v>
      </c>
      <c r="M92" s="101">
        <v>0.40197392724561481</v>
      </c>
      <c r="N92" s="101">
        <v>0.40228275915646422</v>
      </c>
      <c r="O92" s="101">
        <v>0.41699899210667501</v>
      </c>
      <c r="P92" s="101">
        <v>0.47777668484136943</v>
      </c>
      <c r="Q92" s="101">
        <v>0.37542517434426176</v>
      </c>
      <c r="R92" s="101">
        <v>0.38593916455799626</v>
      </c>
      <c r="S92" s="101">
        <v>0.41531115848255962</v>
      </c>
      <c r="T92" s="101">
        <v>0.36834212604657846</v>
      </c>
      <c r="U92" s="101">
        <v>0.34943804356287061</v>
      </c>
      <c r="V92" s="101">
        <v>0.39546263771299744</v>
      </c>
      <c r="W92" s="101">
        <v>0.4322774174358246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2.3218012620355224</v>
      </c>
      <c r="C96" s="101">
        <v>3.2050933014499448</v>
      </c>
      <c r="D96" s="101">
        <v>5.0831122258822514</v>
      </c>
      <c r="E96" s="101">
        <v>7.4186109878093518</v>
      </c>
      <c r="F96" s="101">
        <v>8.6220220711416715</v>
      </c>
      <c r="G96" s="101">
        <v>11.362195343412392</v>
      </c>
      <c r="H96" s="101">
        <v>15.030276365827554</v>
      </c>
      <c r="I96" s="101">
        <v>16.32066759188741</v>
      </c>
      <c r="J96" s="101">
        <v>23.187345018539787</v>
      </c>
      <c r="K96" s="101">
        <v>20.393099194026544</v>
      </c>
      <c r="L96" s="101">
        <v>18.308016828607467</v>
      </c>
      <c r="M96" s="101">
        <v>12.941087329897483</v>
      </c>
      <c r="N96" s="101">
        <v>12.897362773860607</v>
      </c>
      <c r="O96" s="101">
        <v>14.083364446509009</v>
      </c>
      <c r="P96" s="101">
        <v>13.22724614270685</v>
      </c>
      <c r="Q96" s="101">
        <v>16.632332719312885</v>
      </c>
      <c r="R96" s="101">
        <v>18.708299135270305</v>
      </c>
      <c r="S96" s="101">
        <v>13.50760541024899</v>
      </c>
      <c r="T96" s="101">
        <v>13.182104667605813</v>
      </c>
      <c r="U96" s="101">
        <v>11.901208428701892</v>
      </c>
      <c r="V96" s="101">
        <v>14.950710523622583</v>
      </c>
      <c r="W96" s="101">
        <v>16.883798182652814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1831</v>
      </c>
    </row>
    <row r="100" spans="1:105" ht="12" customHeight="1" x14ac:dyDescent="0.25">
      <c r="A100" s="121" t="s">
        <v>54</v>
      </c>
      <c r="B100" s="122">
        <v>14.485945306580728</v>
      </c>
      <c r="C100" s="122">
        <v>14.657578930047702</v>
      </c>
      <c r="D100" s="122">
        <v>16.311735172661486</v>
      </c>
      <c r="E100" s="122">
        <v>18.338129050828094</v>
      </c>
      <c r="F100" s="122">
        <v>20.702288850257105</v>
      </c>
      <c r="G100" s="122">
        <v>20.216496708099619</v>
      </c>
      <c r="H100" s="122">
        <v>20.58883265185748</v>
      </c>
      <c r="I100" s="122">
        <v>20.461560328123419</v>
      </c>
      <c r="J100" s="122">
        <v>20.16606822148503</v>
      </c>
      <c r="K100" s="122">
        <v>22.002214420217253</v>
      </c>
      <c r="L100" s="122">
        <v>20.619140909041462</v>
      </c>
      <c r="M100" s="122">
        <v>20.262987216202148</v>
      </c>
      <c r="N100" s="122">
        <v>21.375977229561741</v>
      </c>
      <c r="O100" s="122">
        <v>19.315396112091367</v>
      </c>
      <c r="P100" s="122">
        <v>19.183927850745999</v>
      </c>
      <c r="Q100" s="122">
        <v>16.199330753405309</v>
      </c>
      <c r="R100" s="122">
        <v>15.943265431698418</v>
      </c>
      <c r="S100" s="122">
        <v>16.326334994316127</v>
      </c>
      <c r="T100" s="122">
        <v>16.875697857589579</v>
      </c>
      <c r="U100" s="122">
        <v>15.970446943764738</v>
      </c>
      <c r="V100" s="122">
        <v>14.525396975002703</v>
      </c>
      <c r="W100" s="122">
        <v>14.828390396704391</v>
      </c>
      <c r="DA100" s="130" t="s">
        <v>1832</v>
      </c>
    </row>
    <row r="101" spans="1:105" ht="12" customHeight="1" x14ac:dyDescent="0.25">
      <c r="A101" s="97" t="s">
        <v>207</v>
      </c>
      <c r="B101" s="98">
        <v>14.268917029586241</v>
      </c>
      <c r="C101" s="98">
        <v>14.348742076134521</v>
      </c>
      <c r="D101" s="98">
        <v>15.86182216617024</v>
      </c>
      <c r="E101" s="98">
        <v>17.70003299627572</v>
      </c>
      <c r="F101" s="98">
        <v>19.426034107931269</v>
      </c>
      <c r="G101" s="98">
        <v>17.971754744043398</v>
      </c>
      <c r="H101" s="98">
        <v>17.049151001018728</v>
      </c>
      <c r="I101" s="98">
        <v>16.606033305817331</v>
      </c>
      <c r="J101" s="98">
        <v>15.984782381213932</v>
      </c>
      <c r="K101" s="98">
        <v>18.472944276911313</v>
      </c>
      <c r="L101" s="98">
        <v>17.13997538794678</v>
      </c>
      <c r="M101" s="98">
        <v>17.884959088963857</v>
      </c>
      <c r="N101" s="98">
        <v>19.046097735659796</v>
      </c>
      <c r="O101" s="98">
        <v>16.541236764998835</v>
      </c>
      <c r="P101" s="98">
        <v>16.258858696642783</v>
      </c>
      <c r="Q101" s="98">
        <v>13.13119606908692</v>
      </c>
      <c r="R101" s="98">
        <v>12.910226250589044</v>
      </c>
      <c r="S101" s="98">
        <v>14.504484870527067</v>
      </c>
      <c r="T101" s="98">
        <v>15.417668803873697</v>
      </c>
      <c r="U101" s="98">
        <v>14.689016865074777</v>
      </c>
      <c r="V101" s="98">
        <v>13.069400160701237</v>
      </c>
      <c r="W101" s="98">
        <v>13.351251965928782</v>
      </c>
      <c r="DA101" s="63" t="s">
        <v>1833</v>
      </c>
    </row>
    <row r="102" spans="1:105" ht="12" customHeight="1" x14ac:dyDescent="0.25">
      <c r="A102" s="97" t="s">
        <v>50</v>
      </c>
      <c r="B102" s="98">
        <v>0.17799421932680159</v>
      </c>
      <c r="C102" s="98">
        <v>0.22858671023293523</v>
      </c>
      <c r="D102" s="98">
        <v>0.30157489907263951</v>
      </c>
      <c r="E102" s="98">
        <v>0.40852773961958289</v>
      </c>
      <c r="F102" s="98">
        <v>0.88052356766253703</v>
      </c>
      <c r="G102" s="98">
        <v>1.5490858421855425</v>
      </c>
      <c r="H102" s="98">
        <v>2.2650002273585406</v>
      </c>
      <c r="I102" s="98">
        <v>2.2589246342695266</v>
      </c>
      <c r="J102" s="98">
        <v>2.2008657922393149</v>
      </c>
      <c r="K102" s="98">
        <v>1.8677254067258706</v>
      </c>
      <c r="L102" s="98">
        <v>1.7114509754291987</v>
      </c>
      <c r="M102" s="98">
        <v>1.2992901538796426</v>
      </c>
      <c r="N102" s="98">
        <v>1.3038671445326235</v>
      </c>
      <c r="O102" s="98">
        <v>1.5033689764696254</v>
      </c>
      <c r="P102" s="98">
        <v>1.7396215901900274</v>
      </c>
      <c r="Q102" s="98">
        <v>1.4770733831911143</v>
      </c>
      <c r="R102" s="98">
        <v>1.399086899206472</v>
      </c>
      <c r="S102" s="98">
        <v>0.89460441529433865</v>
      </c>
      <c r="T102" s="98">
        <v>0.66826815437784415</v>
      </c>
      <c r="U102" s="98">
        <v>0.62531699046232259</v>
      </c>
      <c r="V102" s="98">
        <v>0.65811319154043546</v>
      </c>
      <c r="W102" s="98">
        <v>0.68124556856759078</v>
      </c>
      <c r="DA102" s="63" t="s">
        <v>1834</v>
      </c>
    </row>
    <row r="103" spans="1:105" ht="12" customHeight="1" x14ac:dyDescent="0.25">
      <c r="A103" s="109" t="s">
        <v>120</v>
      </c>
      <c r="B103" s="33">
        <v>3.9034057667685744E-2</v>
      </c>
      <c r="C103" s="33">
        <v>8.025014368024555E-2</v>
      </c>
      <c r="D103" s="33">
        <v>0.14833810741860734</v>
      </c>
      <c r="E103" s="33">
        <v>0.2295683149327917</v>
      </c>
      <c r="F103" s="33">
        <v>0.39573117466329921</v>
      </c>
      <c r="G103" s="33">
        <v>0.69565612187067793</v>
      </c>
      <c r="H103" s="33">
        <v>1.2746814234802093</v>
      </c>
      <c r="I103" s="33">
        <v>1.5966023880365612</v>
      </c>
      <c r="J103" s="33">
        <v>1.9804200480317833</v>
      </c>
      <c r="K103" s="33">
        <v>1.6615447365800677</v>
      </c>
      <c r="L103" s="33">
        <v>1.767714545665485</v>
      </c>
      <c r="M103" s="33">
        <v>1.0787379733586484</v>
      </c>
      <c r="N103" s="33">
        <v>1.0260123493693203</v>
      </c>
      <c r="O103" s="33">
        <v>1.2707903706229056</v>
      </c>
      <c r="P103" s="33">
        <v>1.1854475639131894</v>
      </c>
      <c r="Q103" s="33">
        <v>1.5910613011272758</v>
      </c>
      <c r="R103" s="33">
        <v>1.6339522819029013</v>
      </c>
      <c r="S103" s="33">
        <v>0.9272457084947211</v>
      </c>
      <c r="T103" s="33">
        <v>0.78976089933803628</v>
      </c>
      <c r="U103" s="33">
        <v>0.65611308822763859</v>
      </c>
      <c r="V103" s="33">
        <v>0.79788362276103075</v>
      </c>
      <c r="W103" s="33">
        <v>0.79589286220801869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349.17237009747822</v>
      </c>
      <c r="C124" s="117">
        <f t="shared" si="42"/>
        <v>372.24944530318066</v>
      </c>
      <c r="D124" s="117">
        <f t="shared" si="42"/>
        <v>371.92481391921024</v>
      </c>
      <c r="E124" s="117">
        <f t="shared" si="42"/>
        <v>380.85606655065374</v>
      </c>
      <c r="F124" s="117">
        <f t="shared" si="42"/>
        <v>348.14248074909517</v>
      </c>
      <c r="G124" s="117">
        <f t="shared" si="42"/>
        <v>353.42276477475656</v>
      </c>
      <c r="H124" s="117">
        <f t="shared" si="42"/>
        <v>346.24866875354257</v>
      </c>
      <c r="I124" s="117">
        <f t="shared" si="42"/>
        <v>336.08238384695301</v>
      </c>
      <c r="J124" s="117">
        <f t="shared" si="42"/>
        <v>325.13739870399263</v>
      </c>
      <c r="K124" s="117">
        <f t="shared" si="42"/>
        <v>323.11579979765594</v>
      </c>
      <c r="L124" s="117">
        <f t="shared" si="42"/>
        <v>350.8644026177389</v>
      </c>
      <c r="M124" s="117">
        <f t="shared" si="42"/>
        <v>309.50043337957618</v>
      </c>
      <c r="N124" s="117">
        <f t="shared" si="42"/>
        <v>326.00740241305397</v>
      </c>
      <c r="O124" s="117">
        <f t="shared" si="42"/>
        <v>315.94014692847361</v>
      </c>
      <c r="P124" s="117">
        <f t="shared" si="42"/>
        <v>301.59618196198966</v>
      </c>
      <c r="Q124" s="117">
        <f t="shared" si="42"/>
        <v>288.63736731177994</v>
      </c>
      <c r="R124" s="117">
        <f t="shared" ref="R124:V124" si="43">R125+R128+R130+R139</f>
        <v>317.37730801733494</v>
      </c>
      <c r="S124" s="117">
        <f t="shared" si="43"/>
        <v>322.18460946609025</v>
      </c>
      <c r="T124" s="117">
        <f t="shared" si="43"/>
        <v>324.1078962159973</v>
      </c>
      <c r="U124" s="117">
        <f t="shared" si="43"/>
        <v>324.50270718399827</v>
      </c>
      <c r="V124" s="117">
        <f t="shared" si="43"/>
        <v>312.46474754684556</v>
      </c>
      <c r="W124" s="117">
        <f t="shared" ref="W124" si="44">W125+W128+W130+W139</f>
        <v>375.4255247305216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280.6469548469903</v>
      </c>
      <c r="C125" s="122">
        <f t="shared" si="45"/>
        <v>304.53547186040089</v>
      </c>
      <c r="D125" s="122">
        <f t="shared" si="45"/>
        <v>302.70279879052811</v>
      </c>
      <c r="E125" s="122">
        <f t="shared" si="45"/>
        <v>311.38668629088227</v>
      </c>
      <c r="F125" s="122">
        <f t="shared" si="45"/>
        <v>284.50295437823792</v>
      </c>
      <c r="G125" s="122">
        <f t="shared" si="45"/>
        <v>287.94498636503869</v>
      </c>
      <c r="H125" s="122">
        <f t="shared" si="45"/>
        <v>279.01750982927484</v>
      </c>
      <c r="I125" s="122">
        <f t="shared" si="45"/>
        <v>271.40372133907289</v>
      </c>
      <c r="J125" s="122">
        <f t="shared" si="45"/>
        <v>254.96735166568743</v>
      </c>
      <c r="K125" s="122">
        <f t="shared" si="45"/>
        <v>257.5830812076926</v>
      </c>
      <c r="L125" s="122">
        <f t="shared" si="45"/>
        <v>278.33070912224048</v>
      </c>
      <c r="M125" s="122">
        <f t="shared" si="45"/>
        <v>242.51032400193316</v>
      </c>
      <c r="N125" s="122">
        <f t="shared" si="45"/>
        <v>257.48493714043406</v>
      </c>
      <c r="O125" s="122">
        <f t="shared" si="45"/>
        <v>247.22309719110962</v>
      </c>
      <c r="P125" s="122">
        <f t="shared" si="45"/>
        <v>237.45800737167548</v>
      </c>
      <c r="Q125" s="122">
        <f t="shared" si="45"/>
        <v>225.05675089345868</v>
      </c>
      <c r="R125" s="122">
        <f t="shared" ref="R125:V125" si="46">SUM(R126:R127)</f>
        <v>247.25362781682426</v>
      </c>
      <c r="S125" s="122">
        <f t="shared" si="46"/>
        <v>256.37483975122677</v>
      </c>
      <c r="T125" s="122">
        <f t="shared" si="46"/>
        <v>257.56353221958108</v>
      </c>
      <c r="U125" s="122">
        <f t="shared" si="46"/>
        <v>257.77925137161276</v>
      </c>
      <c r="V125" s="122">
        <f t="shared" si="46"/>
        <v>241.82374936372332</v>
      </c>
      <c r="W125" s="122">
        <f t="shared" ref="W125" si="47">SUM(W126:W127)</f>
        <v>293.23331816727779</v>
      </c>
      <c r="DA125" s="130" t="s">
        <v>1855</v>
      </c>
    </row>
    <row r="126" spans="1:105" ht="12" customHeight="1" x14ac:dyDescent="0.25">
      <c r="A126" s="97" t="s">
        <v>203</v>
      </c>
      <c r="B126" s="98">
        <v>279.35829461789211</v>
      </c>
      <c r="C126" s="98">
        <v>303.1605573052218</v>
      </c>
      <c r="D126" s="98">
        <v>301.37869830153517</v>
      </c>
      <c r="E126" s="98">
        <v>310.04919933503578</v>
      </c>
      <c r="F126" s="98">
        <v>283.31314305069577</v>
      </c>
      <c r="G126" s="98">
        <v>286.75680725634697</v>
      </c>
      <c r="H126" s="98">
        <v>277.88761226107266</v>
      </c>
      <c r="I126" s="98">
        <v>270.32763476735141</v>
      </c>
      <c r="J126" s="98">
        <v>253.96362209659645</v>
      </c>
      <c r="K126" s="98">
        <v>256.57514269415276</v>
      </c>
      <c r="L126" s="98">
        <v>277.29174404454852</v>
      </c>
      <c r="M126" s="98">
        <v>241.59783960620254</v>
      </c>
      <c r="N126" s="98">
        <v>256.52404729538415</v>
      </c>
      <c r="O126" s="98">
        <v>246.30901420069364</v>
      </c>
      <c r="P126" s="98">
        <v>236.589609474057</v>
      </c>
      <c r="Q126" s="98">
        <v>224.24105428568512</v>
      </c>
      <c r="R126" s="98">
        <v>246.36671079449192</v>
      </c>
      <c r="S126" s="98">
        <v>255.4668840613767</v>
      </c>
      <c r="T126" s="98">
        <v>256.65625035222712</v>
      </c>
      <c r="U126" s="98">
        <v>256.87283929590728</v>
      </c>
      <c r="V126" s="98">
        <v>240.97393047772152</v>
      </c>
      <c r="W126" s="98">
        <v>292.20858631887393</v>
      </c>
      <c r="DA126" s="63" t="s">
        <v>1856</v>
      </c>
    </row>
    <row r="127" spans="1:105" ht="12" customHeight="1" x14ac:dyDescent="0.25">
      <c r="A127" s="97" t="s">
        <v>53</v>
      </c>
      <c r="B127" s="98">
        <v>1.2886602290981994</v>
      </c>
      <c r="C127" s="98">
        <v>1.3749145551790718</v>
      </c>
      <c r="D127" s="98">
        <v>1.3241004889929138</v>
      </c>
      <c r="E127" s="98">
        <v>1.337486955846463</v>
      </c>
      <c r="F127" s="98">
        <v>1.1898113275421338</v>
      </c>
      <c r="G127" s="98">
        <v>1.1881791086917013</v>
      </c>
      <c r="H127" s="98">
        <v>1.1298975682021817</v>
      </c>
      <c r="I127" s="98">
        <v>1.0760865717214712</v>
      </c>
      <c r="J127" s="98">
        <v>1.0037295690909924</v>
      </c>
      <c r="K127" s="98">
        <v>1.00793851353983</v>
      </c>
      <c r="L127" s="98">
        <v>1.0389650776919639</v>
      </c>
      <c r="M127" s="98">
        <v>0.91248439573062001</v>
      </c>
      <c r="N127" s="98">
        <v>0.96088984504989128</v>
      </c>
      <c r="O127" s="98">
        <v>0.91408299041596874</v>
      </c>
      <c r="P127" s="98">
        <v>0.86839789761848818</v>
      </c>
      <c r="Q127" s="98">
        <v>0.81569660777356878</v>
      </c>
      <c r="R127" s="98">
        <v>0.88691702233234671</v>
      </c>
      <c r="S127" s="98">
        <v>0.90795568985005648</v>
      </c>
      <c r="T127" s="98">
        <v>0.90728186735396987</v>
      </c>
      <c r="U127" s="98">
        <v>0.9064120757054569</v>
      </c>
      <c r="V127" s="98">
        <v>0.84981888600180944</v>
      </c>
      <c r="W127" s="98">
        <v>1.0247318484038832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4.9410108261976448E-4</v>
      </c>
      <c r="C128" s="122">
        <f t="shared" si="48"/>
        <v>6.4439922021000803E-4</v>
      </c>
      <c r="D128" s="122">
        <f t="shared" si="48"/>
        <v>8.6736608749712592E-4</v>
      </c>
      <c r="E128" s="122">
        <f t="shared" si="48"/>
        <v>1.0943357133876483E-3</v>
      </c>
      <c r="F128" s="122">
        <f t="shared" si="48"/>
        <v>1.4513977710777378E-3</v>
      </c>
      <c r="G128" s="122">
        <f t="shared" si="48"/>
        <v>2.1298451623197531E-3</v>
      </c>
      <c r="H128" s="122">
        <f t="shared" si="48"/>
        <v>7.7153079117646302E-3</v>
      </c>
      <c r="I128" s="122">
        <f t="shared" si="48"/>
        <v>9.1147183809498211E-3</v>
      </c>
      <c r="J128" s="122">
        <f t="shared" si="48"/>
        <v>1.3499957994042607E-2</v>
      </c>
      <c r="K128" s="122">
        <f t="shared" si="48"/>
        <v>1.8044403840953131E-2</v>
      </c>
      <c r="L128" s="122">
        <f t="shared" si="48"/>
        <v>5.1543477583343121E-2</v>
      </c>
      <c r="M128" s="122">
        <f t="shared" si="48"/>
        <v>3.1198523511697242E-2</v>
      </c>
      <c r="N128" s="122">
        <f t="shared" si="48"/>
        <v>3.8128296152810451E-2</v>
      </c>
      <c r="O128" s="122">
        <f t="shared" si="48"/>
        <v>3.9630477620694507E-2</v>
      </c>
      <c r="P128" s="122">
        <f t="shared" si="48"/>
        <v>6.1319078046499297E-2</v>
      </c>
      <c r="Q128" s="122">
        <f t="shared" si="48"/>
        <v>4.8410252651354541E-2</v>
      </c>
      <c r="R128" s="122">
        <f t="shared" si="48"/>
        <v>5.2636412093249013E-2</v>
      </c>
      <c r="S128" s="122">
        <f t="shared" si="48"/>
        <v>5.7042619402601732E-2</v>
      </c>
      <c r="T128" s="122">
        <f t="shared" si="48"/>
        <v>8.4077010607396821E-2</v>
      </c>
      <c r="U128" s="122">
        <f t="shared" si="48"/>
        <v>6.7630719927936456E-2</v>
      </c>
      <c r="V128" s="122">
        <f t="shared" si="48"/>
        <v>7.6813268771688106E-2</v>
      </c>
      <c r="W128" s="122">
        <f t="shared" si="48"/>
        <v>0.15087190537295209</v>
      </c>
      <c r="DA128" s="130" t="s">
        <v>1858</v>
      </c>
    </row>
    <row r="129" spans="1:105" ht="12" customHeight="1" x14ac:dyDescent="0.25">
      <c r="A129" s="97" t="s">
        <v>53</v>
      </c>
      <c r="B129" s="98">
        <v>4.9410108261976448E-4</v>
      </c>
      <c r="C129" s="98">
        <v>6.4439922021000803E-4</v>
      </c>
      <c r="D129" s="98">
        <v>8.6736608749712592E-4</v>
      </c>
      <c r="E129" s="98">
        <v>1.0943357133876483E-3</v>
      </c>
      <c r="F129" s="98">
        <v>1.4513977710777378E-3</v>
      </c>
      <c r="G129" s="98">
        <v>2.1298451623197531E-3</v>
      </c>
      <c r="H129" s="98">
        <v>7.7153079117646302E-3</v>
      </c>
      <c r="I129" s="98">
        <v>9.1147183809498211E-3</v>
      </c>
      <c r="J129" s="98">
        <v>1.3499957994042607E-2</v>
      </c>
      <c r="K129" s="98">
        <v>1.8044403840953131E-2</v>
      </c>
      <c r="L129" s="98">
        <v>5.1543477583343121E-2</v>
      </c>
      <c r="M129" s="98">
        <v>3.1198523511697242E-2</v>
      </c>
      <c r="N129" s="98">
        <v>3.8128296152810451E-2</v>
      </c>
      <c r="O129" s="98">
        <v>3.9630477620694507E-2</v>
      </c>
      <c r="P129" s="98">
        <v>6.1319078046499297E-2</v>
      </c>
      <c r="Q129" s="98">
        <v>4.8410252651354541E-2</v>
      </c>
      <c r="R129" s="98">
        <v>5.2636412093249013E-2</v>
      </c>
      <c r="S129" s="98">
        <v>5.7042619402601732E-2</v>
      </c>
      <c r="T129" s="98">
        <v>8.4077010607396821E-2</v>
      </c>
      <c r="U129" s="98">
        <v>6.7630719927936456E-2</v>
      </c>
      <c r="V129" s="98">
        <v>7.6813268771688106E-2</v>
      </c>
      <c r="W129" s="98">
        <v>0.15087190537295209</v>
      </c>
      <c r="DA129" s="63" t="s">
        <v>1859</v>
      </c>
    </row>
    <row r="130" spans="1:105" ht="12" customHeight="1" x14ac:dyDescent="0.25">
      <c r="A130" s="121" t="s">
        <v>55</v>
      </c>
      <c r="B130" s="122">
        <v>52.003922762553259</v>
      </c>
      <c r="C130" s="122">
        <v>51.199290507806694</v>
      </c>
      <c r="D130" s="122">
        <v>51.690480125223466</v>
      </c>
      <c r="E130" s="122">
        <v>51.341990606511779</v>
      </c>
      <c r="F130" s="122">
        <v>45.539100497321172</v>
      </c>
      <c r="G130" s="122">
        <v>47.382076320163939</v>
      </c>
      <c r="H130" s="122">
        <v>48.731912984078782</v>
      </c>
      <c r="I130" s="122">
        <v>48.417597266907634</v>
      </c>
      <c r="J130" s="122">
        <v>51.74714481313125</v>
      </c>
      <c r="K130" s="122">
        <v>48.415524570929648</v>
      </c>
      <c r="L130" s="122">
        <v>54.549049778482718</v>
      </c>
      <c r="M130" s="122">
        <v>50.799879008171281</v>
      </c>
      <c r="N130" s="122">
        <v>52.547335627665362</v>
      </c>
      <c r="O130" s="122">
        <v>52.631235716287165</v>
      </c>
      <c r="P130" s="122">
        <v>48.131874081779472</v>
      </c>
      <c r="Q130" s="122">
        <v>49.247320404221867</v>
      </c>
      <c r="R130" s="122">
        <v>54.988743940447492</v>
      </c>
      <c r="S130" s="122">
        <v>51.623716553143218</v>
      </c>
      <c r="T130" s="122">
        <v>52.975286827762602</v>
      </c>
      <c r="U130" s="122">
        <v>53.687548355178883</v>
      </c>
      <c r="V130" s="122">
        <v>55.998002924154214</v>
      </c>
      <c r="W130" s="122">
        <v>66.683484286750954</v>
      </c>
      <c r="DA130" s="130" t="s">
        <v>1860</v>
      </c>
    </row>
    <row r="131" spans="1:105" ht="12" customHeight="1" x14ac:dyDescent="0.25">
      <c r="A131" s="97" t="s">
        <v>128</v>
      </c>
      <c r="B131" s="98">
        <v>49.496887430785698</v>
      </c>
      <c r="C131" s="98">
        <v>48.612393122417934</v>
      </c>
      <c r="D131" s="98">
        <v>49.330931028769569</v>
      </c>
      <c r="E131" s="98">
        <v>48.894841856256029</v>
      </c>
      <c r="F131" s="98">
        <v>43.809318431661183</v>
      </c>
      <c r="G131" s="98">
        <v>46.058905789564164</v>
      </c>
      <c r="H131" s="98">
        <v>46.125971383384268</v>
      </c>
      <c r="I131" s="98">
        <v>45.502106253265161</v>
      </c>
      <c r="J131" s="98">
        <v>47.098942053449065</v>
      </c>
      <c r="K131" s="98">
        <v>43.914240509704207</v>
      </c>
      <c r="L131" s="98">
        <v>51.118045488463821</v>
      </c>
      <c r="M131" s="98">
        <v>47.764397962384209</v>
      </c>
      <c r="N131" s="98">
        <v>50.161117251360324</v>
      </c>
      <c r="O131" s="98">
        <v>50.358520758934731</v>
      </c>
      <c r="P131" s="98">
        <v>46.812055035327909</v>
      </c>
      <c r="Q131" s="98">
        <v>48.895919773905227</v>
      </c>
      <c r="R131" s="98">
        <v>54.921464376770928</v>
      </c>
      <c r="S131" s="98">
        <v>51.172278287716871</v>
      </c>
      <c r="T131" s="98">
        <v>51.452856561879322</v>
      </c>
      <c r="U131" s="98">
        <v>51.297596852087082</v>
      </c>
      <c r="V131" s="98">
        <v>52.338904934216572</v>
      </c>
      <c r="W131" s="98">
        <v>63.667280870417727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2.5070353317675624</v>
      </c>
      <c r="C135" s="101">
        <v>2.5868973853887569</v>
      </c>
      <c r="D135" s="101">
        <v>2.3595490964538994</v>
      </c>
      <c r="E135" s="101">
        <v>2.4471487502557472</v>
      </c>
      <c r="F135" s="101">
        <v>1.7297820656599887</v>
      </c>
      <c r="G135" s="101">
        <v>1.3231705305997767</v>
      </c>
      <c r="H135" s="101">
        <v>2.6059416006945142</v>
      </c>
      <c r="I135" s="101">
        <v>2.9154910136424701</v>
      </c>
      <c r="J135" s="101">
        <v>4.648202759682186</v>
      </c>
      <c r="K135" s="101">
        <v>4.5012840612254399</v>
      </c>
      <c r="L135" s="101">
        <v>3.4310042900188962</v>
      </c>
      <c r="M135" s="101">
        <v>3.0354810457870745</v>
      </c>
      <c r="N135" s="101">
        <v>2.3862183763050364</v>
      </c>
      <c r="O135" s="101">
        <v>2.272714957352437</v>
      </c>
      <c r="P135" s="101">
        <v>1.3198190464515631</v>
      </c>
      <c r="Q135" s="101">
        <v>0.35140063031663971</v>
      </c>
      <c r="R135" s="101">
        <v>6.7279563676566623E-2</v>
      </c>
      <c r="S135" s="101">
        <v>0.4514382654263473</v>
      </c>
      <c r="T135" s="101">
        <v>1.5224302658832798</v>
      </c>
      <c r="U135" s="101">
        <v>2.3899515030917997</v>
      </c>
      <c r="V135" s="101">
        <v>3.6590979899376448</v>
      </c>
      <c r="W135" s="101">
        <v>3.0162034163332305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16.52099838685205</v>
      </c>
      <c r="C139" s="122">
        <v>16.514038535752867</v>
      </c>
      <c r="D139" s="122">
        <v>17.530667637371145</v>
      </c>
      <c r="E139" s="122">
        <v>18.126295317546315</v>
      </c>
      <c r="F139" s="122">
        <v>18.098974475765061</v>
      </c>
      <c r="G139" s="122">
        <v>18.093572244391634</v>
      </c>
      <c r="H139" s="122">
        <v>18.491530632277158</v>
      </c>
      <c r="I139" s="122">
        <v>16.251950522591535</v>
      </c>
      <c r="J139" s="122">
        <v>18.4094022671799</v>
      </c>
      <c r="K139" s="122">
        <v>17.099149615192736</v>
      </c>
      <c r="L139" s="122">
        <v>17.933100239432392</v>
      </c>
      <c r="M139" s="122">
        <v>16.159031845960033</v>
      </c>
      <c r="N139" s="122">
        <v>15.937001348801743</v>
      </c>
      <c r="O139" s="122">
        <v>16.046183543456124</v>
      </c>
      <c r="P139" s="122">
        <v>15.944981430488236</v>
      </c>
      <c r="Q139" s="122">
        <v>14.284885761448013</v>
      </c>
      <c r="R139" s="122">
        <v>15.082299847969916</v>
      </c>
      <c r="S139" s="122">
        <v>14.129010542317692</v>
      </c>
      <c r="T139" s="122">
        <v>13.485000158046203</v>
      </c>
      <c r="U139" s="122">
        <v>12.968276737278709</v>
      </c>
      <c r="V139" s="122">
        <v>14.566181990196309</v>
      </c>
      <c r="W139" s="122">
        <v>15.35785037111992</v>
      </c>
      <c r="DA139" s="130" t="s">
        <v>1869</v>
      </c>
    </row>
    <row r="140" spans="1:105" ht="12" customHeight="1" x14ac:dyDescent="0.25">
      <c r="A140" s="97" t="s">
        <v>50</v>
      </c>
      <c r="B140" s="98">
        <v>13.54985363892062</v>
      </c>
      <c r="C140" s="98">
        <v>12.944792212471075</v>
      </c>
      <c r="D140" s="98">
        <v>13.041689489593098</v>
      </c>
      <c r="E140" s="98">
        <v>12.859756120883494</v>
      </c>
      <c r="F140" s="98">
        <v>13.018077751121112</v>
      </c>
      <c r="G140" s="98">
        <v>12.749295854806391</v>
      </c>
      <c r="H140" s="98">
        <v>12.026741303873081</v>
      </c>
      <c r="I140" s="98">
        <v>9.9037851144924769</v>
      </c>
      <c r="J140" s="98">
        <v>9.3379288876572382</v>
      </c>
      <c r="K140" s="98">
        <v>8.581522921907208</v>
      </c>
      <c r="L140" s="98">
        <v>8.8848271851455767</v>
      </c>
      <c r="M140" s="98">
        <v>9.2157968903205933</v>
      </c>
      <c r="N140" s="98">
        <v>9.1839831175207642</v>
      </c>
      <c r="O140" s="98">
        <v>9.0161427670621084</v>
      </c>
      <c r="P140" s="98">
        <v>9.854175514782483</v>
      </c>
      <c r="Q140" s="98">
        <v>7.470356433297332</v>
      </c>
      <c r="R140" s="98">
        <v>7.5499083735945272</v>
      </c>
      <c r="S140" s="98">
        <v>8.2818881167947769</v>
      </c>
      <c r="T140" s="98">
        <v>7.2292732084709943</v>
      </c>
      <c r="U140" s="98">
        <v>6.654164368131636</v>
      </c>
      <c r="V140" s="98">
        <v>7.0663361202462198</v>
      </c>
      <c r="W140" s="98">
        <v>7.4796815897822118</v>
      </c>
      <c r="DA140" s="63" t="s">
        <v>1870</v>
      </c>
    </row>
    <row r="141" spans="1:105" ht="12" customHeight="1" x14ac:dyDescent="0.25">
      <c r="A141" s="109" t="s">
        <v>120</v>
      </c>
      <c r="B141" s="33">
        <v>2.971144747931429</v>
      </c>
      <c r="C141" s="33">
        <v>3.5692463232817935</v>
      </c>
      <c r="D141" s="33">
        <v>4.4889781477780453</v>
      </c>
      <c r="E141" s="33">
        <v>5.2665391966628219</v>
      </c>
      <c r="F141" s="33">
        <v>5.0808967246439494</v>
      </c>
      <c r="G141" s="33">
        <v>5.344276389585243</v>
      </c>
      <c r="H141" s="33">
        <v>6.4647893284040769</v>
      </c>
      <c r="I141" s="33">
        <v>6.3481654080990566</v>
      </c>
      <c r="J141" s="33">
        <v>9.0714733795226632</v>
      </c>
      <c r="K141" s="33">
        <v>8.5176266932855267</v>
      </c>
      <c r="L141" s="33">
        <v>9.0482730542868168</v>
      </c>
      <c r="M141" s="33">
        <v>6.943234955639439</v>
      </c>
      <c r="N141" s="33">
        <v>6.7530182312809783</v>
      </c>
      <c r="O141" s="33">
        <v>7.0300407763940163</v>
      </c>
      <c r="P141" s="33">
        <v>6.0908059157057526</v>
      </c>
      <c r="Q141" s="33">
        <v>6.8145293281506802</v>
      </c>
      <c r="R141" s="33">
        <v>7.5323914743753884</v>
      </c>
      <c r="S141" s="33">
        <v>5.8471224255229153</v>
      </c>
      <c r="T141" s="33">
        <v>6.2557269495752088</v>
      </c>
      <c r="U141" s="33">
        <v>6.3141123691470726</v>
      </c>
      <c r="V141" s="33">
        <v>7.4998458699500885</v>
      </c>
      <c r="W141" s="33">
        <v>7.8781687813377079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4.8174595330792679E-2</v>
      </c>
      <c r="S143" s="117">
        <f t="shared" si="50"/>
        <v>9.8666937487875112E-2</v>
      </c>
      <c r="T143" s="117">
        <f t="shared" si="50"/>
        <v>0.19897722458056055</v>
      </c>
      <c r="U143" s="117">
        <f t="shared" si="50"/>
        <v>0.31119449252003223</v>
      </c>
      <c r="V143" s="117">
        <f t="shared" si="50"/>
        <v>0.44697948029675644</v>
      </c>
      <c r="W143" s="117">
        <f t="shared" ref="W143" si="51">W144+W146+W148+W157</f>
        <v>0.55321747574812097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3.3769752898620699E-2</v>
      </c>
      <c r="S144" s="122">
        <f t="shared" si="52"/>
        <v>7.5930929157438404E-2</v>
      </c>
      <c r="T144" s="122">
        <f t="shared" si="52"/>
        <v>0.15634879712654418</v>
      </c>
      <c r="U144" s="122">
        <f t="shared" si="52"/>
        <v>0.24983350037548949</v>
      </c>
      <c r="V144" s="122">
        <f t="shared" si="52"/>
        <v>0.34810541031257852</v>
      </c>
      <c r="W144" s="122">
        <f t="shared" si="52"/>
        <v>0.43580757464600345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3.3769752898620699E-2</v>
      </c>
      <c r="S145" s="98">
        <v>7.5930929157438404E-2</v>
      </c>
      <c r="T145" s="98">
        <v>0.15634879712654418</v>
      </c>
      <c r="U145" s="98">
        <v>0.24983350037548949</v>
      </c>
      <c r="V145" s="98">
        <v>0.34810541031257852</v>
      </c>
      <c r="W145" s="98">
        <v>0.43580757464600345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1.5010751116818056E-5</v>
      </c>
      <c r="S146" s="122">
        <f t="shared" si="53"/>
        <v>4.5622609188839643E-5</v>
      </c>
      <c r="T146" s="122">
        <f t="shared" si="53"/>
        <v>1.6659374409934213E-4</v>
      </c>
      <c r="U146" s="122">
        <f t="shared" si="53"/>
        <v>2.1696639601325444E-4</v>
      </c>
      <c r="V146" s="122">
        <f t="shared" si="53"/>
        <v>3.6955595138600473E-4</v>
      </c>
      <c r="W146" s="122">
        <f t="shared" si="53"/>
        <v>8.8218323370060892E-4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1.5010751116818056E-5</v>
      </c>
      <c r="S147" s="98">
        <v>4.5622609188839643E-5</v>
      </c>
      <c r="T147" s="98">
        <v>1.6659374409934213E-4</v>
      </c>
      <c r="U147" s="98">
        <v>2.1696639601325444E-4</v>
      </c>
      <c r="V147" s="98">
        <v>3.6955595138600473E-4</v>
      </c>
      <c r="W147" s="98">
        <v>8.8218323370060892E-4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1.1475420507071225E-2</v>
      </c>
      <c r="S148" s="122">
        <v>1.7617014535321922E-2</v>
      </c>
      <c r="T148" s="122">
        <v>3.3678834632316822E-2</v>
      </c>
      <c r="U148" s="122">
        <v>4.8802230326237685E-2</v>
      </c>
      <c r="V148" s="122">
        <v>7.9081684797439142E-2</v>
      </c>
      <c r="W148" s="122">
        <v>9.3933574187989644E-2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3.2347540554638417E-4</v>
      </c>
      <c r="T149" s="98">
        <v>1.6815417404858232E-3</v>
      </c>
      <c r="U149" s="98">
        <v>2.0719451695707927E-3</v>
      </c>
      <c r="V149" s="98">
        <v>2.4692837331360259E-3</v>
      </c>
      <c r="W149" s="98">
        <v>2.8581862753123575E-3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1.1475420507071225E-2</v>
      </c>
      <c r="S153" s="101">
        <v>1.7293539129775538E-2</v>
      </c>
      <c r="T153" s="101">
        <v>3.1997292891831002E-2</v>
      </c>
      <c r="U153" s="101">
        <v>4.6730285156666891E-2</v>
      </c>
      <c r="V153" s="101">
        <v>7.6612401064303115E-2</v>
      </c>
      <c r="W153" s="101">
        <v>9.1075387912677289E-2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2.9144111739839371E-3</v>
      </c>
      <c r="S157" s="122">
        <v>5.0733711859259414E-3</v>
      </c>
      <c r="T157" s="122">
        <v>8.7829990776002141E-3</v>
      </c>
      <c r="U157" s="122">
        <v>1.234179542229181E-2</v>
      </c>
      <c r="V157" s="122">
        <v>1.9422829235352754E-2</v>
      </c>
      <c r="W157" s="122">
        <v>2.2594143680427333E-2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1.0270412179897029E-3</v>
      </c>
      <c r="S158" s="98">
        <v>2.391859897933243E-3</v>
      </c>
      <c r="T158" s="98">
        <v>4.6798649878964007E-3</v>
      </c>
      <c r="U158" s="98">
        <v>6.169742568011752E-3</v>
      </c>
      <c r="V158" s="98">
        <v>9.9387026512264866E-3</v>
      </c>
      <c r="W158" s="98">
        <v>1.14359800741886E-2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1.8873699559942339E-3</v>
      </c>
      <c r="S159" s="33">
        <v>2.6815112879926984E-3</v>
      </c>
      <c r="T159" s="33">
        <v>4.1031340897038134E-3</v>
      </c>
      <c r="U159" s="33">
        <v>6.1720528542800581E-3</v>
      </c>
      <c r="V159" s="33">
        <v>9.4841265841262689E-3</v>
      </c>
      <c r="W159" s="33">
        <v>1.1158163606238733E-2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2.7413925226043509E-2</v>
      </c>
      <c r="C161" s="117">
        <f t="shared" si="54"/>
        <v>3.2066609559449601E-2</v>
      </c>
      <c r="D161" s="117">
        <f t="shared" si="54"/>
        <v>3.7338048612204938E-2</v>
      </c>
      <c r="E161" s="117">
        <f t="shared" si="54"/>
        <v>5.4351546867568906E-2</v>
      </c>
      <c r="F161" s="117">
        <f t="shared" si="54"/>
        <v>7.8992408268270503E-2</v>
      </c>
      <c r="G161" s="117">
        <f t="shared" si="54"/>
        <v>8.7920813249742755E-2</v>
      </c>
      <c r="H161" s="117">
        <f t="shared" si="54"/>
        <v>0.18891391695764589</v>
      </c>
      <c r="I161" s="117">
        <f t="shared" si="54"/>
        <v>0.34625042287402863</v>
      </c>
      <c r="J161" s="117">
        <f t="shared" si="54"/>
        <v>0.35434503956155761</v>
      </c>
      <c r="K161" s="117">
        <f t="shared" si="54"/>
        <v>0.41654351605601492</v>
      </c>
      <c r="L161" s="117">
        <f t="shared" si="54"/>
        <v>0.46069314644414971</v>
      </c>
      <c r="M161" s="117">
        <f t="shared" si="54"/>
        <v>0.44801416348560474</v>
      </c>
      <c r="N161" s="117">
        <f t="shared" si="54"/>
        <v>2.2609551457082846</v>
      </c>
      <c r="O161" s="117">
        <f t="shared" si="54"/>
        <v>2.3359416804907229</v>
      </c>
      <c r="P161" s="117">
        <f t="shared" si="54"/>
        <v>3.8819201339742917</v>
      </c>
      <c r="Q161" s="117">
        <f t="shared" si="54"/>
        <v>3.0902189168402119</v>
      </c>
      <c r="R161" s="117">
        <f t="shared" ref="R161:V161" si="55">R162+R164+R166+R175</f>
        <v>3.3098979964265509</v>
      </c>
      <c r="S161" s="117">
        <f t="shared" si="55"/>
        <v>2.312850722207449</v>
      </c>
      <c r="T161" s="117">
        <f t="shared" si="55"/>
        <v>2.4055129613844919</v>
      </c>
      <c r="U161" s="117">
        <f t="shared" si="55"/>
        <v>2.3798168792156362</v>
      </c>
      <c r="V161" s="117">
        <f t="shared" si="55"/>
        <v>3.315192423261518</v>
      </c>
      <c r="W161" s="117">
        <f t="shared" ref="W161" si="56">W162+W164+W166+W175</f>
        <v>3.3056284184600933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2.1963454890961052E-2</v>
      </c>
      <c r="C162" s="122">
        <f t="shared" si="57"/>
        <v>2.6348578578544699E-2</v>
      </c>
      <c r="D162" s="122">
        <f t="shared" si="57"/>
        <v>2.9705798745183802E-2</v>
      </c>
      <c r="E162" s="122">
        <f t="shared" si="57"/>
        <v>4.364469098363559E-2</v>
      </c>
      <c r="F162" s="122">
        <f t="shared" si="57"/>
        <v>6.4802105804902768E-2</v>
      </c>
      <c r="G162" s="122">
        <f t="shared" si="57"/>
        <v>6.5454887115047336E-2</v>
      </c>
      <c r="H162" s="122">
        <f t="shared" si="57"/>
        <v>0.14889249890191092</v>
      </c>
      <c r="I162" s="122">
        <f t="shared" si="57"/>
        <v>0.2895538953687522</v>
      </c>
      <c r="J162" s="122">
        <f t="shared" si="57"/>
        <v>0.266734404506135</v>
      </c>
      <c r="K162" s="122">
        <f t="shared" si="57"/>
        <v>0.33122146844467321</v>
      </c>
      <c r="L162" s="122">
        <f t="shared" si="57"/>
        <v>0.33318208430590512</v>
      </c>
      <c r="M162" s="122">
        <f t="shared" si="57"/>
        <v>0.26516110198951143</v>
      </c>
      <c r="N162" s="122">
        <f t="shared" si="57"/>
        <v>1.8769348261992669</v>
      </c>
      <c r="O162" s="122">
        <f t="shared" si="57"/>
        <v>1.7761055086338058</v>
      </c>
      <c r="P162" s="122">
        <f t="shared" si="57"/>
        <v>3.3654393599578674</v>
      </c>
      <c r="Q162" s="122">
        <f t="shared" si="57"/>
        <v>2.5010214740306687</v>
      </c>
      <c r="R162" s="122">
        <f t="shared" si="57"/>
        <v>2.6869174014147426</v>
      </c>
      <c r="S162" s="122">
        <f t="shared" si="57"/>
        <v>1.7911368412496971</v>
      </c>
      <c r="T162" s="122">
        <f t="shared" si="57"/>
        <v>1.8374081484184803</v>
      </c>
      <c r="U162" s="122">
        <f t="shared" si="57"/>
        <v>1.8117738965183197</v>
      </c>
      <c r="V162" s="122">
        <f t="shared" si="57"/>
        <v>2.6203973552746493</v>
      </c>
      <c r="W162" s="122">
        <f t="shared" si="57"/>
        <v>2.5552134801643271</v>
      </c>
      <c r="DA162" s="130" t="s">
        <v>1890</v>
      </c>
    </row>
    <row r="163" spans="1:105" ht="12" customHeight="1" x14ac:dyDescent="0.25">
      <c r="A163" s="97" t="s">
        <v>53</v>
      </c>
      <c r="B163" s="33">
        <v>2.1963454890961052E-2</v>
      </c>
      <c r="C163" s="33">
        <v>2.6348578578544699E-2</v>
      </c>
      <c r="D163" s="33">
        <v>2.9705798745183802E-2</v>
      </c>
      <c r="E163" s="33">
        <v>4.364469098363559E-2</v>
      </c>
      <c r="F163" s="33">
        <v>6.4802105804902768E-2</v>
      </c>
      <c r="G163" s="33">
        <v>6.5454887115047336E-2</v>
      </c>
      <c r="H163" s="33">
        <v>0.14889249890191092</v>
      </c>
      <c r="I163" s="33">
        <v>0.2895538953687522</v>
      </c>
      <c r="J163" s="33">
        <v>0.266734404506135</v>
      </c>
      <c r="K163" s="33">
        <v>0.33122146844467321</v>
      </c>
      <c r="L163" s="33">
        <v>0.33318208430590512</v>
      </c>
      <c r="M163" s="33">
        <v>0.26516110198951143</v>
      </c>
      <c r="N163" s="33">
        <v>1.8769348261992669</v>
      </c>
      <c r="O163" s="33">
        <v>1.7761055086338058</v>
      </c>
      <c r="P163" s="33">
        <v>3.3654393599578674</v>
      </c>
      <c r="Q163" s="33">
        <v>2.5010214740306687</v>
      </c>
      <c r="R163" s="33">
        <v>2.6869174014147426</v>
      </c>
      <c r="S163" s="33">
        <v>1.7911368412496971</v>
      </c>
      <c r="T163" s="33">
        <v>1.8374081484184803</v>
      </c>
      <c r="U163" s="33">
        <v>1.8117738965183197</v>
      </c>
      <c r="V163" s="33">
        <v>2.6203973552746493</v>
      </c>
      <c r="W163" s="33">
        <v>2.5552134801643271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1.4790067464579762E-5</v>
      </c>
      <c r="L164" s="122">
        <f t="shared" si="58"/>
        <v>1.0323076168685936E-4</v>
      </c>
      <c r="M164" s="122">
        <f t="shared" si="58"/>
        <v>1.3268659937003009E-4</v>
      </c>
      <c r="N164" s="122">
        <f t="shared" si="58"/>
        <v>3.6184788111197721E-4</v>
      </c>
      <c r="O164" s="122">
        <f t="shared" si="58"/>
        <v>6.0655870241263542E-4</v>
      </c>
      <c r="P164" s="122">
        <f t="shared" si="58"/>
        <v>1.2364715161748271E-3</v>
      </c>
      <c r="Q164" s="122">
        <f t="shared" si="58"/>
        <v>1.0989811998761035E-3</v>
      </c>
      <c r="R164" s="122">
        <f t="shared" si="58"/>
        <v>1.1309035746040899E-3</v>
      </c>
      <c r="S164" s="122">
        <f t="shared" si="58"/>
        <v>1.1472452608635112E-3</v>
      </c>
      <c r="T164" s="122">
        <f t="shared" si="58"/>
        <v>1.6190262961688973E-3</v>
      </c>
      <c r="U164" s="122">
        <f t="shared" si="58"/>
        <v>1.2367588900622441E-3</v>
      </c>
      <c r="V164" s="122">
        <f t="shared" si="58"/>
        <v>1.3195566391787288E-3</v>
      </c>
      <c r="W164" s="122">
        <f t="shared" si="58"/>
        <v>2.529503437979844E-3</v>
      </c>
      <c r="DA164" s="130" t="s">
        <v>1892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1.4790067464579762E-5</v>
      </c>
      <c r="L165" s="98">
        <v>1.0323076168685936E-4</v>
      </c>
      <c r="M165" s="98">
        <v>1.3268659937003009E-4</v>
      </c>
      <c r="N165" s="98">
        <v>3.6184788111197721E-4</v>
      </c>
      <c r="O165" s="98">
        <v>6.0655870241263542E-4</v>
      </c>
      <c r="P165" s="98">
        <v>1.2364715161748271E-3</v>
      </c>
      <c r="Q165" s="98">
        <v>1.0989811998761035E-3</v>
      </c>
      <c r="R165" s="98">
        <v>1.1309035746040899E-3</v>
      </c>
      <c r="S165" s="98">
        <v>1.1472452608635112E-3</v>
      </c>
      <c r="T165" s="98">
        <v>1.6190262961688973E-3</v>
      </c>
      <c r="U165" s="98">
        <v>1.2367588900622441E-3</v>
      </c>
      <c r="V165" s="98">
        <v>1.3195566391787288E-3</v>
      </c>
      <c r="W165" s="98">
        <v>2.529503437979844E-3</v>
      </c>
      <c r="DA165" s="63" t="s">
        <v>1893</v>
      </c>
    </row>
    <row r="166" spans="1:105" ht="12" customHeight="1" x14ac:dyDescent="0.25">
      <c r="A166" s="121" t="s">
        <v>55</v>
      </c>
      <c r="B166" s="122">
        <v>4.1118701411093847E-3</v>
      </c>
      <c r="C166" s="122">
        <v>4.2872735866369199E-3</v>
      </c>
      <c r="D166" s="122">
        <v>5.6404290397359946E-3</v>
      </c>
      <c r="E166" s="122">
        <v>7.9540197805622673E-3</v>
      </c>
      <c r="F166" s="122">
        <v>1.0131814815468541E-2</v>
      </c>
      <c r="G166" s="122">
        <v>1.6059586947373323E-2</v>
      </c>
      <c r="H166" s="122">
        <v>2.9139892591081115E-2</v>
      </c>
      <c r="I166" s="122">
        <v>4.2437389405218039E-2</v>
      </c>
      <c r="J166" s="122">
        <v>6.8178234412561697E-2</v>
      </c>
      <c r="K166" s="122">
        <v>6.5917128763332694E-2</v>
      </c>
      <c r="L166" s="122">
        <v>9.6150080359400078E-2</v>
      </c>
      <c r="M166" s="122">
        <v>0.1355001318626218</v>
      </c>
      <c r="N166" s="122">
        <v>0.28720618603064052</v>
      </c>
      <c r="O166" s="122">
        <v>0.42975428688958434</v>
      </c>
      <c r="P166" s="122">
        <v>0.38455195878215931</v>
      </c>
      <c r="Q166" s="122">
        <v>0.46837773542236283</v>
      </c>
      <c r="R166" s="122">
        <v>0.50053150232830945</v>
      </c>
      <c r="S166" s="122">
        <v>0.40150953439312254</v>
      </c>
      <c r="T166" s="122">
        <v>0.45053349002749576</v>
      </c>
      <c r="U166" s="122">
        <v>0.45353118482637622</v>
      </c>
      <c r="V166" s="122">
        <v>0.55872036865502606</v>
      </c>
      <c r="W166" s="122">
        <v>0.60471801760282673</v>
      </c>
      <c r="DA166" s="130" t="s">
        <v>1894</v>
      </c>
    </row>
    <row r="167" spans="1:105" ht="12" customHeight="1" x14ac:dyDescent="0.25">
      <c r="A167" s="97" t="s">
        <v>124</v>
      </c>
      <c r="B167" s="98">
        <v>5.1846828773438689E-4</v>
      </c>
      <c r="C167" s="98">
        <v>3.3956093827465755E-4</v>
      </c>
      <c r="D167" s="98">
        <v>3.427367545430389E-4</v>
      </c>
      <c r="E167" s="98">
        <v>2.4356847873182889E-4</v>
      </c>
      <c r="F167" s="98">
        <v>3.6629749855167566E-4</v>
      </c>
      <c r="G167" s="98">
        <v>3.9923096572669846E-4</v>
      </c>
      <c r="H167" s="98">
        <v>7.0956340855049776E-4</v>
      </c>
      <c r="I167" s="98">
        <v>8.1047551883845447E-4</v>
      </c>
      <c r="J167" s="98">
        <v>8.9729146795749603E-4</v>
      </c>
      <c r="K167" s="98">
        <v>8.8488858463770914E-4</v>
      </c>
      <c r="L167" s="98">
        <v>2.2378293719124203E-3</v>
      </c>
      <c r="M167" s="98">
        <v>2.8329067369840914E-3</v>
      </c>
      <c r="N167" s="98">
        <v>8.1285270411267426E-3</v>
      </c>
      <c r="O167" s="98">
        <v>1.1701946794405182E-2</v>
      </c>
      <c r="P167" s="98">
        <v>1.2607321053045777E-2</v>
      </c>
      <c r="Q167" s="98">
        <v>1.0036372311112029E-2</v>
      </c>
      <c r="R167" s="98">
        <v>9.6834072236822392E-3</v>
      </c>
      <c r="S167" s="98">
        <v>1.1787241911953494E-2</v>
      </c>
      <c r="T167" s="98">
        <v>1.8161479033633115E-2</v>
      </c>
      <c r="U167" s="98">
        <v>1.8765008959463588E-2</v>
      </c>
      <c r="V167" s="98">
        <v>2.0419200888243682E-2</v>
      </c>
      <c r="W167" s="98">
        <v>2.1894544893326009E-2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3.5934018533749974E-3</v>
      </c>
      <c r="C171" s="101">
        <v>3.9477126483622622E-3</v>
      </c>
      <c r="D171" s="101">
        <v>5.2976922851929557E-3</v>
      </c>
      <c r="E171" s="101">
        <v>7.7104513018304384E-3</v>
      </c>
      <c r="F171" s="101">
        <v>9.7655173169168656E-3</v>
      </c>
      <c r="G171" s="101">
        <v>1.5660355981646626E-2</v>
      </c>
      <c r="H171" s="101">
        <v>2.8430329182530616E-2</v>
      </c>
      <c r="I171" s="101">
        <v>4.1626913886379582E-2</v>
      </c>
      <c r="J171" s="101">
        <v>6.7280942944604197E-2</v>
      </c>
      <c r="K171" s="101">
        <v>6.5032240178694981E-2</v>
      </c>
      <c r="L171" s="101">
        <v>9.3912250987487664E-2</v>
      </c>
      <c r="M171" s="101">
        <v>0.13266722512563772</v>
      </c>
      <c r="N171" s="101">
        <v>0.27907765898951375</v>
      </c>
      <c r="O171" s="101">
        <v>0.41805234009517916</v>
      </c>
      <c r="P171" s="101">
        <v>0.37194463772911351</v>
      </c>
      <c r="Q171" s="101">
        <v>0.45834136311125079</v>
      </c>
      <c r="R171" s="101">
        <v>0.49084809510462718</v>
      </c>
      <c r="S171" s="101">
        <v>0.38972229248116902</v>
      </c>
      <c r="T171" s="101">
        <v>0.43237201099386263</v>
      </c>
      <c r="U171" s="101">
        <v>0.43476617586691263</v>
      </c>
      <c r="V171" s="101">
        <v>0.53830116776678238</v>
      </c>
      <c r="W171" s="101">
        <v>0.58282347270950075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1902</v>
      </c>
    </row>
    <row r="175" spans="1:105" ht="12" customHeight="1" x14ac:dyDescent="0.25">
      <c r="A175" s="121" t="s">
        <v>54</v>
      </c>
      <c r="B175" s="122">
        <v>1.3386001939730732E-3</v>
      </c>
      <c r="C175" s="122">
        <v>1.4307573942679824E-3</v>
      </c>
      <c r="D175" s="122">
        <v>1.9918208272851389E-3</v>
      </c>
      <c r="E175" s="122">
        <v>2.7528361033710529E-3</v>
      </c>
      <c r="F175" s="122">
        <v>4.0584876478991991E-3</v>
      </c>
      <c r="G175" s="122">
        <v>6.4063391873220958E-3</v>
      </c>
      <c r="H175" s="122">
        <v>1.088152546465385E-2</v>
      </c>
      <c r="I175" s="122">
        <v>1.4259138100058411E-2</v>
      </c>
      <c r="J175" s="122">
        <v>1.9432400642860899E-2</v>
      </c>
      <c r="K175" s="122">
        <v>1.9390128780544497E-2</v>
      </c>
      <c r="L175" s="122">
        <v>3.1257751017157658E-2</v>
      </c>
      <c r="M175" s="122">
        <v>4.7220243034101418E-2</v>
      </c>
      <c r="N175" s="122">
        <v>9.6452285597265014E-2</v>
      </c>
      <c r="O175" s="122">
        <v>0.1294753262649202</v>
      </c>
      <c r="P175" s="122">
        <v>0.13069234371808994</v>
      </c>
      <c r="Q175" s="122">
        <v>0.11972072618730423</v>
      </c>
      <c r="R175" s="122">
        <v>0.12131818910889468</v>
      </c>
      <c r="S175" s="122">
        <v>0.11905710130376618</v>
      </c>
      <c r="T175" s="122">
        <v>0.11595229664234732</v>
      </c>
      <c r="U175" s="122">
        <v>0.11327503898087821</v>
      </c>
      <c r="V175" s="122">
        <v>0.13475514269266381</v>
      </c>
      <c r="W175" s="122">
        <v>0.14316741725495966</v>
      </c>
      <c r="DA175" s="130" t="s">
        <v>1903</v>
      </c>
    </row>
    <row r="176" spans="1:105" ht="12" customHeight="1" x14ac:dyDescent="0.25">
      <c r="A176" s="97" t="s">
        <v>50</v>
      </c>
      <c r="B176" s="98">
        <v>1.0874619553023009E-3</v>
      </c>
      <c r="C176" s="98">
        <v>1.1229907837972421E-3</v>
      </c>
      <c r="D176" s="98">
        <v>1.3829866133125493E-3</v>
      </c>
      <c r="E176" s="98">
        <v>1.7998750617239309E-3</v>
      </c>
      <c r="F176" s="98">
        <v>2.7455710405046583E-3</v>
      </c>
      <c r="G176" s="98">
        <v>4.3573455046293013E-3</v>
      </c>
      <c r="H176" s="98">
        <v>6.8145149749584584E-3</v>
      </c>
      <c r="I176" s="98">
        <v>7.5981319686159628E-3</v>
      </c>
      <c r="J176" s="98">
        <v>8.2755982250320055E-3</v>
      </c>
      <c r="K176" s="98">
        <v>8.719753969037413E-3</v>
      </c>
      <c r="L176" s="98">
        <v>1.8108636967400296E-2</v>
      </c>
      <c r="M176" s="98">
        <v>2.9951075477947803E-2</v>
      </c>
      <c r="N176" s="98">
        <v>6.1417717570019917E-2</v>
      </c>
      <c r="O176" s="98">
        <v>7.796614094859472E-2</v>
      </c>
      <c r="P176" s="98">
        <v>8.5294195510394549E-2</v>
      </c>
      <c r="Q176" s="98">
        <v>6.6436626576439881E-2</v>
      </c>
      <c r="R176" s="98">
        <v>6.5003150421931555E-2</v>
      </c>
      <c r="S176" s="98">
        <v>7.3610708695578078E-2</v>
      </c>
      <c r="T176" s="98">
        <v>6.6677722393922334E-2</v>
      </c>
      <c r="U176" s="98">
        <v>6.0727340370681809E-2</v>
      </c>
      <c r="V176" s="98">
        <v>6.9163594679436641E-2</v>
      </c>
      <c r="W176" s="98">
        <v>7.2597295730219433E-2</v>
      </c>
      <c r="DA176" s="63" t="s">
        <v>1904</v>
      </c>
    </row>
    <row r="177" spans="1:105" ht="12" customHeight="1" x14ac:dyDescent="0.25">
      <c r="A177" s="109" t="s">
        <v>120</v>
      </c>
      <c r="B177" s="33">
        <v>2.5113823867077225E-4</v>
      </c>
      <c r="C177" s="33">
        <v>3.0776661047074037E-4</v>
      </c>
      <c r="D177" s="33">
        <v>6.0883421397258958E-4</v>
      </c>
      <c r="E177" s="33">
        <v>9.5296104164712184E-4</v>
      </c>
      <c r="F177" s="33">
        <v>1.3129166073945406E-3</v>
      </c>
      <c r="G177" s="33">
        <v>2.048993682692794E-3</v>
      </c>
      <c r="H177" s="33">
        <v>4.0670104896953921E-3</v>
      </c>
      <c r="I177" s="33">
        <v>6.6610061314424469E-3</v>
      </c>
      <c r="J177" s="33">
        <v>1.1156802417828892E-2</v>
      </c>
      <c r="K177" s="33">
        <v>1.0670374811507084E-2</v>
      </c>
      <c r="L177" s="33">
        <v>1.3149114049757363E-2</v>
      </c>
      <c r="M177" s="33">
        <v>1.7269167556153615E-2</v>
      </c>
      <c r="N177" s="33">
        <v>3.5034568027245097E-2</v>
      </c>
      <c r="O177" s="33">
        <v>5.1509185316325486E-2</v>
      </c>
      <c r="P177" s="33">
        <v>4.5398148207695388E-2</v>
      </c>
      <c r="Q177" s="33">
        <v>5.328409961086434E-2</v>
      </c>
      <c r="R177" s="33">
        <v>5.6315038686963123E-2</v>
      </c>
      <c r="S177" s="33">
        <v>4.5446392608188092E-2</v>
      </c>
      <c r="T177" s="33">
        <v>4.9274574248424997E-2</v>
      </c>
      <c r="U177" s="33">
        <v>5.254769861019639E-2</v>
      </c>
      <c r="V177" s="33">
        <v>6.5591548013227169E-2</v>
      </c>
      <c r="W177" s="33">
        <v>7.0570121524740223E-2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0.59249563700798069</v>
      </c>
      <c r="C3" s="119">
        <f>IF(RES_hhdet_tes!C3=0,"",RES_hhdet_tes!C3/RES_hhdet_fec!C3)</f>
        <v>0.59244346079496757</v>
      </c>
      <c r="D3" s="119">
        <f>IF(RES_hhdet_tes!D3=0,"",RES_hhdet_tes!D3/RES_hhdet_fec!D3)</f>
        <v>0.59557198460924343</v>
      </c>
      <c r="E3" s="119">
        <f>IF(RES_hhdet_tes!E3=0,"",RES_hhdet_tes!E3/RES_hhdet_fec!E3)</f>
        <v>0.59746830911037707</v>
      </c>
      <c r="F3" s="119">
        <f>IF(RES_hhdet_tes!F3=0,"",RES_hhdet_tes!F3/RES_hhdet_fec!F3)</f>
        <v>0.60017818488408614</v>
      </c>
      <c r="G3" s="119">
        <f>IF(RES_hhdet_tes!G3=0,"",RES_hhdet_tes!G3/RES_hhdet_fec!G3)</f>
        <v>0.6040171150164978</v>
      </c>
      <c r="H3" s="119">
        <f>IF(RES_hhdet_tes!H3=0,"",RES_hhdet_tes!H3/RES_hhdet_fec!H3)</f>
        <v>0.60897007336841813</v>
      </c>
      <c r="I3" s="119">
        <f>IF(RES_hhdet_tes!I3=0,"",RES_hhdet_tes!I3/RES_hhdet_fec!I3)</f>
        <v>0.61392248237066971</v>
      </c>
      <c r="J3" s="119">
        <f>IF(RES_hhdet_tes!J3=0,"",RES_hhdet_tes!J3/RES_hhdet_fec!J3)</f>
        <v>0.62236004962875258</v>
      </c>
      <c r="K3" s="119">
        <f>IF(RES_hhdet_tes!K3=0,"",RES_hhdet_tes!K3/RES_hhdet_fec!K3)</f>
        <v>0.62827825461958009</v>
      </c>
      <c r="L3" s="119">
        <f>IF(RES_hhdet_tes!L3=0,"",RES_hhdet_tes!L3/RES_hhdet_fec!L3)</f>
        <v>0.63452547005763382</v>
      </c>
      <c r="M3" s="119">
        <f>IF(RES_hhdet_tes!M3=0,"",RES_hhdet_tes!M3/RES_hhdet_fec!M3)</f>
        <v>0.64211000909999116</v>
      </c>
      <c r="N3" s="119">
        <f>IF(RES_hhdet_tes!N3=0,"",RES_hhdet_tes!N3/RES_hhdet_fec!N3)</f>
        <v>0.65110239761685162</v>
      </c>
      <c r="O3" s="119">
        <f>IF(RES_hhdet_tes!O3=0,"",RES_hhdet_tes!O3/RES_hhdet_fec!O3)</f>
        <v>0.65768945029351067</v>
      </c>
      <c r="P3" s="119">
        <f>IF(RES_hhdet_tes!P3=0,"",RES_hhdet_tes!P3/RES_hhdet_fec!P3)</f>
        <v>0.65798643174902283</v>
      </c>
      <c r="Q3" s="119">
        <f>IF(RES_hhdet_tes!Q3=0,"",RES_hhdet_tes!Q3/RES_hhdet_fec!Q3)</f>
        <v>0.66130837837889223</v>
      </c>
      <c r="R3" s="119">
        <f>IF(RES_hhdet_tes!R3=0,"",RES_hhdet_tes!R3/RES_hhdet_fec!R3)</f>
        <v>0.66366957258766579</v>
      </c>
      <c r="S3" s="119">
        <f>IF(RES_hhdet_tes!S3=0,"",RES_hhdet_tes!S3/RES_hhdet_fec!S3)</f>
        <v>0.66524544747919867</v>
      </c>
      <c r="T3" s="119">
        <f>IF(RES_hhdet_tes!T3=0,"",RES_hhdet_tes!T3/RES_hhdet_fec!T3)</f>
        <v>0.6696292826656004</v>
      </c>
      <c r="U3" s="119">
        <f>IF(RES_hhdet_tes!U3=0,"",RES_hhdet_tes!U3/RES_hhdet_fec!U3)</f>
        <v>0.67289591126207715</v>
      </c>
      <c r="V3" s="119">
        <f>IF(RES_hhdet_tes!V3=0,"",RES_hhdet_tes!V3/RES_hhdet_fec!V3)</f>
        <v>0.68343666051052332</v>
      </c>
      <c r="W3" s="119">
        <f>IF(RES_hhdet_tes!W3=0,"",RES_hhdet_tes!W3/RES_hhdet_fec!W3)</f>
        <v>0.68366297534982357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0.5905625455093334</v>
      </c>
      <c r="C4" s="124">
        <f>IF(RES_hhdet_tes!C4=0,"",RES_hhdet_tes!C4/RES_hhdet_fec!C4)</f>
        <v>0.59208010243822806</v>
      </c>
      <c r="D4" s="124">
        <f>IF(RES_hhdet_tes!D4=0,"",RES_hhdet_tes!D4/RES_hhdet_fec!D4)</f>
        <v>0.5941658643901635</v>
      </c>
      <c r="E4" s="124">
        <f>IF(RES_hhdet_tes!E4=0,"",RES_hhdet_tes!E4/RES_hhdet_fec!E4)</f>
        <v>0.59556053637218442</v>
      </c>
      <c r="F4" s="124">
        <f>IF(RES_hhdet_tes!F4=0,"",RES_hhdet_tes!F4/RES_hhdet_fec!F4)</f>
        <v>0.59849058266989275</v>
      </c>
      <c r="G4" s="124">
        <f>IF(RES_hhdet_tes!G4=0,"",RES_hhdet_tes!G4/RES_hhdet_fec!G4)</f>
        <v>0.60259134402062597</v>
      </c>
      <c r="H4" s="124">
        <f>IF(RES_hhdet_tes!H4=0,"",RES_hhdet_tes!H4/RES_hhdet_fec!H4)</f>
        <v>0.60663993262013016</v>
      </c>
      <c r="I4" s="124">
        <f>IF(RES_hhdet_tes!I4=0,"",RES_hhdet_tes!I4/RES_hhdet_fec!I4)</f>
        <v>0.61172956828858638</v>
      </c>
      <c r="J4" s="124">
        <f>IF(RES_hhdet_tes!J4=0,"",RES_hhdet_tes!J4/RES_hhdet_fec!J4)</f>
        <v>0.61907233750542323</v>
      </c>
      <c r="K4" s="124">
        <f>IF(RES_hhdet_tes!K4=0,"",RES_hhdet_tes!K4/RES_hhdet_fec!K4)</f>
        <v>0.6257575676694227</v>
      </c>
      <c r="L4" s="124">
        <f>IF(RES_hhdet_tes!L4=0,"",RES_hhdet_tes!L4/RES_hhdet_fec!L4)</f>
        <v>0.63296783015896807</v>
      </c>
      <c r="M4" s="124">
        <f>IF(RES_hhdet_tes!M4=0,"",RES_hhdet_tes!M4/RES_hhdet_fec!M4)</f>
        <v>0.64136690285702758</v>
      </c>
      <c r="N4" s="124">
        <f>IF(RES_hhdet_tes!N4=0,"",RES_hhdet_tes!N4/RES_hhdet_fec!N4)</f>
        <v>0.64971571568587194</v>
      </c>
      <c r="O4" s="124">
        <f>IF(RES_hhdet_tes!O4=0,"",RES_hhdet_tes!O4/RES_hhdet_fec!O4)</f>
        <v>0.65634851715167997</v>
      </c>
      <c r="P4" s="124">
        <f>IF(RES_hhdet_tes!P4=0,"",RES_hhdet_tes!P4/RES_hhdet_fec!P4)</f>
        <v>0.65698729996272043</v>
      </c>
      <c r="Q4" s="124">
        <f>IF(RES_hhdet_tes!Q4=0,"",RES_hhdet_tes!Q4/RES_hhdet_fec!Q4)</f>
        <v>0.65871850187803249</v>
      </c>
      <c r="R4" s="124">
        <f>IF(RES_hhdet_tes!R4=0,"",RES_hhdet_tes!R4/RES_hhdet_fec!R4)</f>
        <v>0.66008550375291009</v>
      </c>
      <c r="S4" s="124">
        <f>IF(RES_hhdet_tes!S4=0,"",RES_hhdet_tes!S4/RES_hhdet_fec!S4)</f>
        <v>0.66182871026808054</v>
      </c>
      <c r="T4" s="124">
        <f>IF(RES_hhdet_tes!T4=0,"",RES_hhdet_tes!T4/RES_hhdet_fec!T4)</f>
        <v>0.66317902761740888</v>
      </c>
      <c r="U4" s="124">
        <f>IF(RES_hhdet_tes!U4=0,"",RES_hhdet_tes!U4/RES_hhdet_fec!U4)</f>
        <v>0.66404247046974463</v>
      </c>
      <c r="V4" s="124">
        <f>IF(RES_hhdet_tes!V4=0,"",RES_hhdet_tes!V4/RES_hhdet_fec!V4)</f>
        <v>0.66608836202652211</v>
      </c>
      <c r="W4" s="124">
        <f>IF(RES_hhdet_tes!W4=0,"",RES_hhdet_tes!W4/RES_hhdet_fec!W4)</f>
        <v>0.66775207324756292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0.58834014207347129</v>
      </c>
      <c r="C5" s="111">
        <f>IF(RES_hhdet_tes!C5=0,"",RES_hhdet_tes!C5/RES_hhdet_fec!C5)</f>
        <v>0.5898974508400836</v>
      </c>
      <c r="D5" s="111">
        <f>IF(RES_hhdet_tes!D5=0,"",RES_hhdet_tes!D5/RES_hhdet_fec!D5)</f>
        <v>0.59205457045279275</v>
      </c>
      <c r="E5" s="111">
        <f>IF(RES_hhdet_tes!E5=0,"",RES_hhdet_tes!E5/RES_hhdet_fec!E5)</f>
        <v>0.59348965312751112</v>
      </c>
      <c r="F5" s="111">
        <f>IF(RES_hhdet_tes!F5=0,"",RES_hhdet_tes!F5/RES_hhdet_fec!F5)</f>
        <v>0.5964790259357452</v>
      </c>
      <c r="G5" s="111">
        <f>IF(RES_hhdet_tes!G5=0,"",RES_hhdet_tes!G5/RES_hhdet_fec!G5)</f>
        <v>0.60061332503037834</v>
      </c>
      <c r="H5" s="111">
        <f>IF(RES_hhdet_tes!H5=0,"",RES_hhdet_tes!H5/RES_hhdet_fec!H5)</f>
        <v>0.60470558673867902</v>
      </c>
      <c r="I5" s="111">
        <f>IF(RES_hhdet_tes!I5=0,"",RES_hhdet_tes!I5/RES_hhdet_fec!I5)</f>
        <v>0.60984444328980181</v>
      </c>
      <c r="J5" s="111">
        <f>IF(RES_hhdet_tes!J5=0,"",RES_hhdet_tes!J5/RES_hhdet_fec!J5)</f>
        <v>0.61721387674880812</v>
      </c>
      <c r="K5" s="111">
        <f>IF(RES_hhdet_tes!K5=0,"",RES_hhdet_tes!K5/RES_hhdet_fec!K5)</f>
        <v>0.62392300108017196</v>
      </c>
      <c r="L5" s="111">
        <f>IF(RES_hhdet_tes!L5=0,"",RES_hhdet_tes!L5/RES_hhdet_fec!L5)</f>
        <v>0.6312316814346588</v>
      </c>
      <c r="M5" s="111">
        <f>IF(RES_hhdet_tes!M5=0,"",RES_hhdet_tes!M5/RES_hhdet_fec!M5)</f>
        <v>0.63963411903732037</v>
      </c>
      <c r="N5" s="111">
        <f>IF(RES_hhdet_tes!N5=0,"",RES_hhdet_tes!N5/RES_hhdet_fec!N5)</f>
        <v>0.64801519719018053</v>
      </c>
      <c r="O5" s="111">
        <f>IF(RES_hhdet_tes!O5=0,"",RES_hhdet_tes!O5/RES_hhdet_fec!O5)</f>
        <v>0.65467865078301601</v>
      </c>
      <c r="P5" s="111">
        <f>IF(RES_hhdet_tes!P5=0,"",RES_hhdet_tes!P5/RES_hhdet_fec!P5)</f>
        <v>0.65533713231585966</v>
      </c>
      <c r="Q5" s="111">
        <f>IF(RES_hhdet_tes!Q5=0,"",RES_hhdet_tes!Q5/RES_hhdet_fec!Q5)</f>
        <v>0.65708703160195536</v>
      </c>
      <c r="R5" s="111">
        <f>IF(RES_hhdet_tes!R5=0,"",RES_hhdet_tes!R5/RES_hhdet_fec!R5)</f>
        <v>0.65847397054646994</v>
      </c>
      <c r="S5" s="111">
        <f>IF(RES_hhdet_tes!S5=0,"",RES_hhdet_tes!S5/RES_hhdet_fec!S5)</f>
        <v>0.66024162713726586</v>
      </c>
      <c r="T5" s="111">
        <f>IF(RES_hhdet_tes!T5=0,"",RES_hhdet_tes!T5/RES_hhdet_fec!T5)</f>
        <v>0.6616035315556299</v>
      </c>
      <c r="U5" s="111">
        <f>IF(RES_hhdet_tes!U5=0,"",RES_hhdet_tes!U5/RES_hhdet_fec!U5)</f>
        <v>0.66247178488678837</v>
      </c>
      <c r="V5" s="111">
        <f>IF(RES_hhdet_tes!V5=0,"",RES_hhdet_tes!V5/RES_hhdet_fec!V5)</f>
        <v>0.66452331248404028</v>
      </c>
      <c r="W5" s="111">
        <f>IF(RES_hhdet_tes!W5=0,"",RES_hhdet_tes!W5/RES_hhdet_fec!W5)</f>
        <v>0.66619963645250901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2.0035364247184861</v>
      </c>
      <c r="C7" s="124">
        <f>IF(RES_hhdet_tes!C7=0,"",RES_hhdet_tes!C7/RES_hhdet_fec!C7)</f>
        <v>2.0035364247184861</v>
      </c>
      <c r="D7" s="124">
        <f>IF(RES_hhdet_tes!D7=0,"",RES_hhdet_tes!D7/RES_hhdet_fec!D7)</f>
        <v>2.0035364247184861</v>
      </c>
      <c r="E7" s="124">
        <f>IF(RES_hhdet_tes!E7=0,"",RES_hhdet_tes!E7/RES_hhdet_fec!E7)</f>
        <v>2.0035364247184861</v>
      </c>
      <c r="F7" s="124">
        <f>IF(RES_hhdet_tes!F7=0,"",RES_hhdet_tes!F7/RES_hhdet_fec!F7)</f>
        <v>2.3962112981196735</v>
      </c>
      <c r="G7" s="124">
        <f>IF(RES_hhdet_tes!G7=0,"",RES_hhdet_tes!G7/RES_hhdet_fec!G7)</f>
        <v>3.0443717426231247</v>
      </c>
      <c r="H7" s="124">
        <f>IF(RES_hhdet_tes!H7=0,"",RES_hhdet_tes!H7/RES_hhdet_fec!H7)</f>
        <v>3.1450141219683938</v>
      </c>
      <c r="I7" s="124">
        <f>IF(RES_hhdet_tes!I7=0,"",RES_hhdet_tes!I7/RES_hhdet_fec!I7)</f>
        <v>3.212095490976858</v>
      </c>
      <c r="J7" s="124">
        <f>IF(RES_hhdet_tes!J7=0,"",RES_hhdet_tes!J7/RES_hhdet_fec!J7)</f>
        <v>3.2794302955822325</v>
      </c>
      <c r="K7" s="124">
        <f>IF(RES_hhdet_tes!K7=0,"",RES_hhdet_tes!K7/RES_hhdet_fec!K7)</f>
        <v>3.3260989608071525</v>
      </c>
      <c r="L7" s="124">
        <f>IF(RES_hhdet_tes!L7=0,"",RES_hhdet_tes!L7/RES_hhdet_fec!L7)</f>
        <v>3.3805778845074057</v>
      </c>
      <c r="M7" s="124">
        <f>IF(RES_hhdet_tes!M7=0,"",RES_hhdet_tes!M7/RES_hhdet_fec!M7)</f>
        <v>3.4504233924534953</v>
      </c>
      <c r="N7" s="124">
        <f>IF(RES_hhdet_tes!N7=0,"",RES_hhdet_tes!N7/RES_hhdet_fec!N7)</f>
        <v>3.5413194658980394</v>
      </c>
      <c r="O7" s="124">
        <f>IF(RES_hhdet_tes!O7=0,"",RES_hhdet_tes!O7/RES_hhdet_fec!O7)</f>
        <v>3.6243275843414344</v>
      </c>
      <c r="P7" s="124">
        <f>IF(RES_hhdet_tes!P7=0,"",RES_hhdet_tes!P7/RES_hhdet_fec!P7)</f>
        <v>3.7048077527256038</v>
      </c>
      <c r="Q7" s="124">
        <f>IF(RES_hhdet_tes!Q7=0,"",RES_hhdet_tes!Q7/RES_hhdet_fec!Q7)</f>
        <v>3.7882931641789552</v>
      </c>
      <c r="R7" s="124">
        <f>IF(RES_hhdet_tes!R7=0,"",RES_hhdet_tes!R7/RES_hhdet_fec!R7)</f>
        <v>3.8963790823829245</v>
      </c>
      <c r="S7" s="124">
        <f>IF(RES_hhdet_tes!S7=0,"",RES_hhdet_tes!S7/RES_hhdet_fec!S7)</f>
        <v>4.0202863627569698</v>
      </c>
      <c r="T7" s="124">
        <f>IF(RES_hhdet_tes!T7=0,"",RES_hhdet_tes!T7/RES_hhdet_fec!T7)</f>
        <v>4.1394397435968306</v>
      </c>
      <c r="U7" s="124">
        <f>IF(RES_hhdet_tes!U7=0,"",RES_hhdet_tes!U7/RES_hhdet_fec!U7)</f>
        <v>4.283834166476356</v>
      </c>
      <c r="V7" s="124">
        <f>IF(RES_hhdet_tes!V7=0,"",RES_hhdet_tes!V7/RES_hhdet_fec!V7)</f>
        <v>4.4283819292641891</v>
      </c>
      <c r="W7" s="124">
        <f>IF(RES_hhdet_tes!W7=0,"",RES_hhdet_tes!W7/RES_hhdet_fec!W7)</f>
        <v>4.5540190865018362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2.0035364247184861</v>
      </c>
      <c r="C8" s="111">
        <f>IF(RES_hhdet_tes!C8=0,"",RES_hhdet_tes!C8/RES_hhdet_fec!C8)</f>
        <v>2.0035364247184861</v>
      </c>
      <c r="D8" s="111">
        <f>IF(RES_hhdet_tes!D8=0,"",RES_hhdet_tes!D8/RES_hhdet_fec!D8)</f>
        <v>2.0035364247184861</v>
      </c>
      <c r="E8" s="111">
        <f>IF(RES_hhdet_tes!E8=0,"",RES_hhdet_tes!E8/RES_hhdet_fec!E8)</f>
        <v>2.0035364247184861</v>
      </c>
      <c r="F8" s="111">
        <f>IF(RES_hhdet_tes!F8=0,"",RES_hhdet_tes!F8/RES_hhdet_fec!F8)</f>
        <v>2.3962112981196735</v>
      </c>
      <c r="G8" s="111">
        <f>IF(RES_hhdet_tes!G8=0,"",RES_hhdet_tes!G8/RES_hhdet_fec!G8)</f>
        <v>3.0443717426231247</v>
      </c>
      <c r="H8" s="111">
        <f>IF(RES_hhdet_tes!H8=0,"",RES_hhdet_tes!H8/RES_hhdet_fec!H8)</f>
        <v>3.1450141219683938</v>
      </c>
      <c r="I8" s="111">
        <f>IF(RES_hhdet_tes!I8=0,"",RES_hhdet_tes!I8/RES_hhdet_fec!I8)</f>
        <v>3.212095490976858</v>
      </c>
      <c r="J8" s="111">
        <f>IF(RES_hhdet_tes!J8=0,"",RES_hhdet_tes!J8/RES_hhdet_fec!J8)</f>
        <v>3.2794302955822325</v>
      </c>
      <c r="K8" s="111">
        <f>IF(RES_hhdet_tes!K8=0,"",RES_hhdet_tes!K8/RES_hhdet_fec!K8)</f>
        <v>3.3260989608071525</v>
      </c>
      <c r="L8" s="111">
        <f>IF(RES_hhdet_tes!L8=0,"",RES_hhdet_tes!L8/RES_hhdet_fec!L8)</f>
        <v>3.3805778845074057</v>
      </c>
      <c r="M8" s="111">
        <f>IF(RES_hhdet_tes!M8=0,"",RES_hhdet_tes!M8/RES_hhdet_fec!M8)</f>
        <v>3.4504233924534953</v>
      </c>
      <c r="N8" s="111">
        <f>IF(RES_hhdet_tes!N8=0,"",RES_hhdet_tes!N8/RES_hhdet_fec!N8)</f>
        <v>3.5413194658980394</v>
      </c>
      <c r="O8" s="111">
        <f>IF(RES_hhdet_tes!O8=0,"",RES_hhdet_tes!O8/RES_hhdet_fec!O8)</f>
        <v>3.6243275843414344</v>
      </c>
      <c r="P8" s="111">
        <f>IF(RES_hhdet_tes!P8=0,"",RES_hhdet_tes!P8/RES_hhdet_fec!P8)</f>
        <v>3.7048077527256038</v>
      </c>
      <c r="Q8" s="111">
        <f>IF(RES_hhdet_tes!Q8=0,"",RES_hhdet_tes!Q8/RES_hhdet_fec!Q8)</f>
        <v>3.7882931641789552</v>
      </c>
      <c r="R8" s="111">
        <f>IF(RES_hhdet_tes!R8=0,"",RES_hhdet_tes!R8/RES_hhdet_fec!R8)</f>
        <v>3.8963790823829245</v>
      </c>
      <c r="S8" s="111">
        <f>IF(RES_hhdet_tes!S8=0,"",RES_hhdet_tes!S8/RES_hhdet_fec!S8)</f>
        <v>4.0202863627569698</v>
      </c>
      <c r="T8" s="111">
        <f>IF(RES_hhdet_tes!T8=0,"",RES_hhdet_tes!T8/RES_hhdet_fec!T8)</f>
        <v>4.1394397435968306</v>
      </c>
      <c r="U8" s="111">
        <f>IF(RES_hhdet_tes!U8=0,"",RES_hhdet_tes!U8/RES_hhdet_fec!U8)</f>
        <v>4.283834166476356</v>
      </c>
      <c r="V8" s="111">
        <f>IF(RES_hhdet_tes!V8=0,"",RES_hhdet_tes!V8/RES_hhdet_fec!V8)</f>
        <v>4.4283819292641891</v>
      </c>
      <c r="W8" s="111">
        <f>IF(RES_hhdet_tes!W8=0,"",RES_hhdet_tes!W8/RES_hhdet_fec!W8)</f>
        <v>4.5540190865018362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0.59372552290095726</v>
      </c>
      <c r="C9" s="124">
        <f>IF(RES_hhdet_tes!C9=0,"",RES_hhdet_tes!C9/RES_hhdet_fec!C9)</f>
        <v>0.58939464653815654</v>
      </c>
      <c r="D9" s="124">
        <f>IF(RES_hhdet_tes!D9=0,"",RES_hhdet_tes!D9/RES_hhdet_fec!D9)</f>
        <v>0.59464912446932994</v>
      </c>
      <c r="E9" s="124">
        <f>IF(RES_hhdet_tes!E9=0,"",RES_hhdet_tes!E9/RES_hhdet_fec!E9)</f>
        <v>0.5973177160244757</v>
      </c>
      <c r="F9" s="124">
        <f>IF(RES_hhdet_tes!F9=0,"",RES_hhdet_tes!F9/RES_hhdet_fec!F9)</f>
        <v>0.59938607522640619</v>
      </c>
      <c r="G9" s="124">
        <f>IF(RES_hhdet_tes!G9=0,"",RES_hhdet_tes!G9/RES_hhdet_fec!G9)</f>
        <v>0.60317480493952313</v>
      </c>
      <c r="H9" s="124">
        <f>IF(RES_hhdet_tes!H9=0,"",RES_hhdet_tes!H9/RES_hhdet_fec!H9)</f>
        <v>0.60967782724915998</v>
      </c>
      <c r="I9" s="124">
        <f>IF(RES_hhdet_tes!I9=0,"",RES_hhdet_tes!I9/RES_hhdet_fec!I9)</f>
        <v>0.61418104843695021</v>
      </c>
      <c r="J9" s="124">
        <f>IF(RES_hhdet_tes!J9=0,"",RES_hhdet_tes!J9/RES_hhdet_fec!J9)</f>
        <v>0.62337365114510568</v>
      </c>
      <c r="K9" s="124">
        <f>IF(RES_hhdet_tes!K9=0,"",RES_hhdet_tes!K9/RES_hhdet_fec!K9)</f>
        <v>0.62826112500676068</v>
      </c>
      <c r="L9" s="124">
        <f>IF(RES_hhdet_tes!L9=0,"",RES_hhdet_tes!L9/RES_hhdet_fec!L9)</f>
        <v>0.63289589803981361</v>
      </c>
      <c r="M9" s="124">
        <f>IF(RES_hhdet_tes!M9=0,"",RES_hhdet_tes!M9/RES_hhdet_fec!M9)</f>
        <v>0.64127745811987946</v>
      </c>
      <c r="N9" s="124">
        <f>IF(RES_hhdet_tes!N9=0,"",RES_hhdet_tes!N9/RES_hhdet_fec!N9)</f>
        <v>0.65394119591811606</v>
      </c>
      <c r="O9" s="124">
        <f>IF(RES_hhdet_tes!O9=0,"",RES_hhdet_tes!O9/RES_hhdet_fec!O9)</f>
        <v>0.66146951957480105</v>
      </c>
      <c r="P9" s="124">
        <f>IF(RES_hhdet_tes!P9=0,"",RES_hhdet_tes!P9/RES_hhdet_fec!P9)</f>
        <v>0.66372760353692317</v>
      </c>
      <c r="Q9" s="124">
        <f>IF(RES_hhdet_tes!Q9=0,"",RES_hhdet_tes!Q9/RES_hhdet_fec!Q9)</f>
        <v>0.66917687967773254</v>
      </c>
      <c r="R9" s="124">
        <f>IF(RES_hhdet_tes!R9=0,"",RES_hhdet_tes!R9/RES_hhdet_fec!R9)</f>
        <v>0.67468867506254071</v>
      </c>
      <c r="S9" s="124">
        <f>IF(RES_hhdet_tes!S9=0,"",RES_hhdet_tes!S9/RES_hhdet_fec!S9)</f>
        <v>0.68400723703538291</v>
      </c>
      <c r="T9" s="124">
        <f>IF(RES_hhdet_tes!T9=0,"",RES_hhdet_tes!T9/RES_hhdet_fec!T9)</f>
        <v>0.69845869655205917</v>
      </c>
      <c r="U9" s="124">
        <f>IF(RES_hhdet_tes!U9=0,"",RES_hhdet_tes!U9/RES_hhdet_fec!U9)</f>
        <v>0.71679359698363543</v>
      </c>
      <c r="V9" s="124">
        <f>IF(RES_hhdet_tes!V9=0,"",RES_hhdet_tes!V9/RES_hhdet_fec!V9)</f>
        <v>0.74326070597244309</v>
      </c>
      <c r="W9" s="124">
        <f>IF(RES_hhdet_tes!W9=0,"",RES_hhdet_tes!W9/RES_hhdet_fec!W9)</f>
        <v>0.75567378869652857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0.57819430483592216</v>
      </c>
      <c r="C10" s="111">
        <f>IF(RES_hhdet_tes!C10=0,"",RES_hhdet_tes!C10/RES_hhdet_fec!C10)</f>
        <v>0.5811153191652525</v>
      </c>
      <c r="D10" s="111">
        <f>IF(RES_hhdet_tes!D10=0,"",RES_hhdet_tes!D10/RES_hhdet_fec!D10)</f>
        <v>0.58442390028718982</v>
      </c>
      <c r="E10" s="111">
        <f>IF(RES_hhdet_tes!E10=0,"",RES_hhdet_tes!E10/RES_hhdet_fec!E10)</f>
        <v>0.58738130650308074</v>
      </c>
      <c r="F10" s="111">
        <f>IF(RES_hhdet_tes!F10=0,"",RES_hhdet_tes!F10/RES_hhdet_fec!F10)</f>
        <v>0.59142139452132114</v>
      </c>
      <c r="G10" s="111">
        <f>IF(RES_hhdet_tes!G10=0,"",RES_hhdet_tes!G10/RES_hhdet_fec!G10)</f>
        <v>0.59553514262548524</v>
      </c>
      <c r="H10" s="111">
        <f>IF(RES_hhdet_tes!H10=0,"",RES_hhdet_tes!H10/RES_hhdet_fec!H10)</f>
        <v>0.59986660189609486</v>
      </c>
      <c r="I10" s="111">
        <f>IF(RES_hhdet_tes!I10=0,"",RES_hhdet_tes!I10/RES_hhdet_fec!I10)</f>
        <v>0.6045269991598109</v>
      </c>
      <c r="J10" s="111">
        <f>IF(RES_hhdet_tes!J10=0,"",RES_hhdet_tes!J10/RES_hhdet_fec!J10)</f>
        <v>0.61203601020152754</v>
      </c>
      <c r="K10" s="111">
        <f>IF(RES_hhdet_tes!K10=0,"",RES_hhdet_tes!K10/RES_hhdet_fec!K10)</f>
        <v>0.62058293734470737</v>
      </c>
      <c r="L10" s="111">
        <f>IF(RES_hhdet_tes!L10=0,"",RES_hhdet_tes!L10/RES_hhdet_fec!L10)</f>
        <v>0.6277973314723172</v>
      </c>
      <c r="M10" s="111">
        <f>IF(RES_hhdet_tes!M10=0,"",RES_hhdet_tes!M10/RES_hhdet_fec!M10)</f>
        <v>0.63566444401008881</v>
      </c>
      <c r="N10" s="111">
        <f>IF(RES_hhdet_tes!N10=0,"",RES_hhdet_tes!N10/RES_hhdet_fec!N10)</f>
        <v>0.64639707628713683</v>
      </c>
      <c r="O10" s="111">
        <f>IF(RES_hhdet_tes!O10=0,"",RES_hhdet_tes!O10/RES_hhdet_fec!O10)</f>
        <v>0.65716642203179143</v>
      </c>
      <c r="P10" s="111">
        <f>IF(RES_hhdet_tes!P10=0,"",RES_hhdet_tes!P10/RES_hhdet_fec!P10)</f>
        <v>0.65920550438952596</v>
      </c>
      <c r="Q10" s="111">
        <f>IF(RES_hhdet_tes!Q10=0,"",RES_hhdet_tes!Q10/RES_hhdet_fec!Q10)</f>
        <v>0.66121315420787863</v>
      </c>
      <c r="R10" s="111">
        <f>IF(RES_hhdet_tes!R10=0,"",RES_hhdet_tes!R10/RES_hhdet_fec!R10)</f>
        <v>0.66634269306033789</v>
      </c>
      <c r="S10" s="111">
        <f>IF(RES_hhdet_tes!S10=0,"",RES_hhdet_tes!S10/RES_hhdet_fec!S10)</f>
        <v>0.67905413231033451</v>
      </c>
      <c r="T10" s="111">
        <f>IF(RES_hhdet_tes!T10=0,"",RES_hhdet_tes!T10/RES_hhdet_fec!T10)</f>
        <v>0.69793291527276125</v>
      </c>
      <c r="U10" s="111">
        <f>IF(RES_hhdet_tes!U10=0,"",RES_hhdet_tes!U10/RES_hhdet_fec!U10)</f>
        <v>0.71815863187189222</v>
      </c>
      <c r="V10" s="111">
        <f>IF(RES_hhdet_tes!V10=0,"",RES_hhdet_tes!V10/RES_hhdet_fec!V10)</f>
        <v>0.74312527954283436</v>
      </c>
      <c r="W10" s="111">
        <f>IF(RES_hhdet_tes!W10=0,"",RES_hhdet_tes!W10/RES_hhdet_fec!W10)</f>
        <v>0.75660554113938749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0.55349084953227012</v>
      </c>
      <c r="C11" s="111">
        <f>IF(RES_hhdet_tes!C11=0,"",RES_hhdet_tes!C11/RES_hhdet_fec!C11)</f>
        <v>0.55413906629979104</v>
      </c>
      <c r="D11" s="111">
        <f>IF(RES_hhdet_tes!D11=0,"",RES_hhdet_tes!D11/RES_hhdet_fec!D11)</f>
        <v>0.55472115103635156</v>
      </c>
      <c r="E11" s="111">
        <f>IF(RES_hhdet_tes!E11=0,"",RES_hhdet_tes!E11/RES_hhdet_fec!E11)</f>
        <v>0.55540774342762511</v>
      </c>
      <c r="F11" s="111">
        <f>IF(RES_hhdet_tes!F11=0,"",RES_hhdet_tes!F11/RES_hhdet_fec!F11)</f>
        <v>0.55741624748261143</v>
      </c>
      <c r="G11" s="111">
        <f>IF(RES_hhdet_tes!G11=0,"",RES_hhdet_tes!G11/RES_hhdet_fec!G11)</f>
        <v>0.56209810834529583</v>
      </c>
      <c r="H11" s="111">
        <f>IF(RES_hhdet_tes!H11=0,"",RES_hhdet_tes!H11/RES_hhdet_fec!H11)</f>
        <v>0.57316314585911576</v>
      </c>
      <c r="I11" s="111">
        <f>IF(RES_hhdet_tes!I11=0,"",RES_hhdet_tes!I11/RES_hhdet_fec!I11)</f>
        <v>0.58417790885921173</v>
      </c>
      <c r="J11" s="111">
        <f>IF(RES_hhdet_tes!J11=0,"",RES_hhdet_tes!J11/RES_hhdet_fec!J11)</f>
        <v>0.58552098592025592</v>
      </c>
      <c r="K11" s="111">
        <f>IF(RES_hhdet_tes!K11=0,"",RES_hhdet_tes!K11/RES_hhdet_fec!K11)</f>
        <v>0.58730426304887473</v>
      </c>
      <c r="L11" s="111">
        <f>IF(RES_hhdet_tes!L11=0,"",RES_hhdet_tes!L11/RES_hhdet_fec!L11)</f>
        <v>0.59744709460600665</v>
      </c>
      <c r="M11" s="111">
        <f>IF(RES_hhdet_tes!M11=0,"",RES_hhdet_tes!M11/RES_hhdet_fec!M11)</f>
        <v>0.60008962279188871</v>
      </c>
      <c r="N11" s="111">
        <f>IF(RES_hhdet_tes!N11=0,"",RES_hhdet_tes!N11/RES_hhdet_fec!N11)</f>
        <v>0.62494213527873443</v>
      </c>
      <c r="O11" s="111">
        <f>IF(RES_hhdet_tes!O11=0,"",RES_hhdet_tes!O11/RES_hhdet_fec!O11)</f>
        <v>0.63196371211283753</v>
      </c>
      <c r="P11" s="111">
        <f>IF(RES_hhdet_tes!P11=0,"",RES_hhdet_tes!P11/RES_hhdet_fec!P11)</f>
        <v>0.64155631198051521</v>
      </c>
      <c r="Q11" s="111">
        <f>IF(RES_hhdet_tes!Q11=0,"",RES_hhdet_tes!Q11/RES_hhdet_fec!Q11)</f>
        <v>0.64889270068404592</v>
      </c>
      <c r="R11" s="111">
        <f>IF(RES_hhdet_tes!R11=0,"",RES_hhdet_tes!R11/RES_hhdet_fec!R11)</f>
        <v>0.65623401760378697</v>
      </c>
      <c r="S11" s="111">
        <f>IF(RES_hhdet_tes!S11=0,"",RES_hhdet_tes!S11/RES_hhdet_fec!S11)</f>
        <v>0.66637182703126585</v>
      </c>
      <c r="T11" s="111">
        <f>IF(RES_hhdet_tes!T11=0,"",RES_hhdet_tes!T11/RES_hhdet_fec!T11)</f>
        <v>0.68813043902306059</v>
      </c>
      <c r="U11" s="111">
        <f>IF(RES_hhdet_tes!U11=0,"",RES_hhdet_tes!U11/RES_hhdet_fec!U11)</f>
        <v>0.71852655970777191</v>
      </c>
      <c r="V11" s="111">
        <f>IF(RES_hhdet_tes!V11=0,"",RES_hhdet_tes!V11/RES_hhdet_fec!V11)</f>
        <v>0.83334965529427696</v>
      </c>
      <c r="W11" s="111">
        <f>IF(RES_hhdet_tes!W11=0,"",RES_hhdet_tes!W11/RES_hhdet_fec!W11)</f>
        <v>0.85472764335034523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0.62009201294614891</v>
      </c>
      <c r="C15" s="112">
        <f>IF(RES_hhdet_tes!C15=0,"",RES_hhdet_tes!C15/RES_hhdet_fec!C15)</f>
        <v>0.62149256583782198</v>
      </c>
      <c r="D15" s="112">
        <f>IF(RES_hhdet_tes!D15=0,"",RES_hhdet_tes!D15/RES_hhdet_fec!D15)</f>
        <v>0.62388600823084617</v>
      </c>
      <c r="E15" s="112">
        <f>IF(RES_hhdet_tes!E15=0,"",RES_hhdet_tes!E15/RES_hhdet_fec!E15)</f>
        <v>0.62587085491756556</v>
      </c>
      <c r="F15" s="112">
        <f>IF(RES_hhdet_tes!F15=0,"",RES_hhdet_tes!F15/RES_hhdet_fec!F15)</f>
        <v>0.63003629613427836</v>
      </c>
      <c r="G15" s="112">
        <f>IF(RES_hhdet_tes!G15=0,"",RES_hhdet_tes!G15/RES_hhdet_fec!G15)</f>
        <v>0.63718083323226593</v>
      </c>
      <c r="H15" s="112">
        <f>IF(RES_hhdet_tes!H15=0,"",RES_hhdet_tes!H15/RES_hhdet_fec!H15)</f>
        <v>0.64535903389685489</v>
      </c>
      <c r="I15" s="112">
        <f>IF(RES_hhdet_tes!I15=0,"",RES_hhdet_tes!I15/RES_hhdet_fec!I15)</f>
        <v>0.64979255985150541</v>
      </c>
      <c r="J15" s="112">
        <f>IF(RES_hhdet_tes!J15=0,"",RES_hhdet_tes!J15/RES_hhdet_fec!J15)</f>
        <v>0.65135066582293433</v>
      </c>
      <c r="K15" s="112">
        <f>IF(RES_hhdet_tes!K15=0,"",RES_hhdet_tes!K15/RES_hhdet_fec!K15)</f>
        <v>0.65215860786357871</v>
      </c>
      <c r="L15" s="112">
        <f>IF(RES_hhdet_tes!L15=0,"",RES_hhdet_tes!L15/RES_hhdet_fec!L15)</f>
        <v>0.65460076520600174</v>
      </c>
      <c r="M15" s="112">
        <f>IF(RES_hhdet_tes!M15=0,"",RES_hhdet_tes!M15/RES_hhdet_fec!M15)</f>
        <v>0.65914580950562418</v>
      </c>
      <c r="N15" s="112">
        <f>IF(RES_hhdet_tes!N15=0,"",RES_hhdet_tes!N15/RES_hhdet_fec!N15)</f>
        <v>0.66620576225757189</v>
      </c>
      <c r="O15" s="112">
        <f>IF(RES_hhdet_tes!O15=0,"",RES_hhdet_tes!O15/RES_hhdet_fec!O15)</f>
        <v>0.66850670765782982</v>
      </c>
      <c r="P15" s="112">
        <f>IF(RES_hhdet_tes!P15=0,"",RES_hhdet_tes!P15/RES_hhdet_fec!P15)</f>
        <v>0.67251896514616027</v>
      </c>
      <c r="Q15" s="112">
        <f>IF(RES_hhdet_tes!Q15=0,"",RES_hhdet_tes!Q15/RES_hhdet_fec!Q15)</f>
        <v>0.68139619368929016</v>
      </c>
      <c r="R15" s="112">
        <f>IF(RES_hhdet_tes!R15=0,"",RES_hhdet_tes!R15/RES_hhdet_fec!R15)</f>
        <v>0.68797731248687799</v>
      </c>
      <c r="S15" s="112">
        <f>IF(RES_hhdet_tes!S15=0,"",RES_hhdet_tes!S15/RES_hhdet_fec!S15)</f>
        <v>0.69247848466352002</v>
      </c>
      <c r="T15" s="112">
        <f>IF(RES_hhdet_tes!T15=0,"",RES_hhdet_tes!T15/RES_hhdet_fec!T15)</f>
        <v>0.69943374639879619</v>
      </c>
      <c r="U15" s="112">
        <f>IF(RES_hhdet_tes!U15=0,"",RES_hhdet_tes!U15/RES_hhdet_fec!U15)</f>
        <v>0.71453863607629409</v>
      </c>
      <c r="V15" s="112">
        <f>IF(RES_hhdet_tes!V15=0,"",RES_hhdet_tes!V15/RES_hhdet_fec!V15)</f>
        <v>0.74213465134739898</v>
      </c>
      <c r="W15" s="112">
        <f>IF(RES_hhdet_tes!W15=0,"",RES_hhdet_tes!W15/RES_hhdet_fec!W15)</f>
        <v>0.75157857718460275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0.61009534554247746</v>
      </c>
      <c r="C19" s="124">
        <f>IF(RES_hhdet_tes!C19=0,"",RES_hhdet_tes!C19/RES_hhdet_fec!C19)</f>
        <v>0.61532299803988688</v>
      </c>
      <c r="D19" s="124">
        <f>IF(RES_hhdet_tes!D19=0,"",RES_hhdet_tes!D19/RES_hhdet_fec!D19)</f>
        <v>0.62226028807870326</v>
      </c>
      <c r="E19" s="124">
        <f>IF(RES_hhdet_tes!E19=0,"",RES_hhdet_tes!E19/RES_hhdet_fec!E19)</f>
        <v>0.62801080118157537</v>
      </c>
      <c r="F19" s="124">
        <f>IF(RES_hhdet_tes!F19=0,"",RES_hhdet_tes!F19/RES_hhdet_fec!F19)</f>
        <v>0.6283739507684698</v>
      </c>
      <c r="G19" s="124">
        <f>IF(RES_hhdet_tes!G19=0,"",RES_hhdet_tes!G19/RES_hhdet_fec!G19)</f>
        <v>0.63257552461534294</v>
      </c>
      <c r="H19" s="124">
        <f>IF(RES_hhdet_tes!H19=0,"",RES_hhdet_tes!H19/RES_hhdet_fec!H19)</f>
        <v>0.64286397176158849</v>
      </c>
      <c r="I19" s="124">
        <f>IF(RES_hhdet_tes!I19=0,"",RES_hhdet_tes!I19/RES_hhdet_fec!I19)</f>
        <v>0.65084223086628246</v>
      </c>
      <c r="J19" s="124">
        <f>IF(RES_hhdet_tes!J19=0,"",RES_hhdet_tes!J19/RES_hhdet_fec!J19)</f>
        <v>0.66861223954308591</v>
      </c>
      <c r="K19" s="124">
        <f>IF(RES_hhdet_tes!K19=0,"",RES_hhdet_tes!K19/RES_hhdet_fec!K19)</f>
        <v>0.67002038155266475</v>
      </c>
      <c r="L19" s="124">
        <f>IF(RES_hhdet_tes!L19=0,"",RES_hhdet_tes!L19/RES_hhdet_fec!L19)</f>
        <v>0.670918006198719</v>
      </c>
      <c r="M19" s="124">
        <f>IF(RES_hhdet_tes!M19=0,"",RES_hhdet_tes!M19/RES_hhdet_fec!M19)</f>
        <v>0.65979173134670033</v>
      </c>
      <c r="N19" s="124">
        <f>IF(RES_hhdet_tes!N19=0,"",RES_hhdet_tes!N19/RES_hhdet_fec!N19)</f>
        <v>0.66029152712316708</v>
      </c>
      <c r="O19" s="124">
        <f>IF(RES_hhdet_tes!O19=0,"",RES_hhdet_tes!O19/RES_hhdet_fec!O19)</f>
        <v>0.66325950599572303</v>
      </c>
      <c r="P19" s="124">
        <f>IF(RES_hhdet_tes!P19=0,"",RES_hhdet_tes!P19/RES_hhdet_fec!P19)</f>
        <v>0.65400580537395714</v>
      </c>
      <c r="Q19" s="124">
        <f>IF(RES_hhdet_tes!Q19=0,"",RES_hhdet_tes!Q19/RES_hhdet_fec!Q19)</f>
        <v>0.6724335518980723</v>
      </c>
      <c r="R19" s="124">
        <f>IF(RES_hhdet_tes!R19=0,"",RES_hhdet_tes!R19/RES_hhdet_fec!R19)</f>
        <v>0.67741011201556123</v>
      </c>
      <c r="S19" s="124">
        <f>IF(RES_hhdet_tes!S19=0,"",RES_hhdet_tes!S19/RES_hhdet_fec!S19)</f>
        <v>0.66221486984966427</v>
      </c>
      <c r="T19" s="124">
        <f>IF(RES_hhdet_tes!T19=0,"",RES_hhdet_tes!T19/RES_hhdet_fec!T19)</f>
        <v>0.67977713962415065</v>
      </c>
      <c r="U19" s="124">
        <f>IF(RES_hhdet_tes!U19=0,"",RES_hhdet_tes!U19/RES_hhdet_fec!U19)</f>
        <v>0.68623242441624299</v>
      </c>
      <c r="V19" s="124">
        <f>IF(RES_hhdet_tes!V19=0,"",RES_hhdet_tes!V19/RES_hhdet_fec!V19)</f>
        <v>0.69956281166574175</v>
      </c>
      <c r="W19" s="124">
        <f>IF(RES_hhdet_tes!W19=0,"",RES_hhdet_tes!W19/RES_hhdet_fec!W19)</f>
        <v>0.70167213517762972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0.57425594602105923</v>
      </c>
      <c r="C20" s="111">
        <f>IF(RES_hhdet_tes!C20=0,"",RES_hhdet_tes!C20/RES_hhdet_fec!C20)</f>
        <v>0.57508763095256465</v>
      </c>
      <c r="D20" s="111">
        <f>IF(RES_hhdet_tes!D20=0,"",RES_hhdet_tes!D20/RES_hhdet_fec!D20)</f>
        <v>0.57586110533730561</v>
      </c>
      <c r="E20" s="111">
        <f>IF(RES_hhdet_tes!E20=0,"",RES_hhdet_tes!E20/RES_hhdet_fec!E20)</f>
        <v>0.57675391873205006</v>
      </c>
      <c r="F20" s="111">
        <f>IF(RES_hhdet_tes!F20=0,"",RES_hhdet_tes!F20/RES_hhdet_fec!F20)</f>
        <v>0.57772715695788934</v>
      </c>
      <c r="G20" s="111">
        <f>IF(RES_hhdet_tes!G20=0,"",RES_hhdet_tes!G20/RES_hhdet_fec!G20)</f>
        <v>0.57919815623743487</v>
      </c>
      <c r="H20" s="111">
        <f>IF(RES_hhdet_tes!H20=0,"",RES_hhdet_tes!H20/RES_hhdet_fec!H20)</f>
        <v>0.58080099530221629</v>
      </c>
      <c r="I20" s="111">
        <f>IF(RES_hhdet_tes!I20=0,"",RES_hhdet_tes!I20/RES_hhdet_fec!I20)</f>
        <v>0.58165462249465028</v>
      </c>
      <c r="J20" s="111">
        <f>IF(RES_hhdet_tes!J20=0,"",RES_hhdet_tes!J20/RES_hhdet_fec!J20)</f>
        <v>0.58193601795542649</v>
      </c>
      <c r="K20" s="111">
        <f>IF(RES_hhdet_tes!K20=0,"",RES_hhdet_tes!K20/RES_hhdet_fec!K20)</f>
        <v>0.582371508767211</v>
      </c>
      <c r="L20" s="111">
        <f>IF(RES_hhdet_tes!L20=0,"",RES_hhdet_tes!L20/RES_hhdet_fec!L20)</f>
        <v>0.58277443957015695</v>
      </c>
      <c r="M20" s="111">
        <f>IF(RES_hhdet_tes!M20=0,"",RES_hhdet_tes!M20/RES_hhdet_fec!M20)</f>
        <v>0.58307708336940611</v>
      </c>
      <c r="N20" s="111">
        <f>IF(RES_hhdet_tes!N20=0,"",RES_hhdet_tes!N20/RES_hhdet_fec!N20)</f>
        <v>0.58341471033447012</v>
      </c>
      <c r="O20" s="111">
        <f>IF(RES_hhdet_tes!O20=0,"",RES_hhdet_tes!O20/RES_hhdet_fec!O20)</f>
        <v>0.58371141725730213</v>
      </c>
      <c r="P20" s="111">
        <f>IF(RES_hhdet_tes!P20=0,"",RES_hhdet_tes!P20/RES_hhdet_fec!P20)</f>
        <v>0.58376391937090177</v>
      </c>
      <c r="Q20" s="111">
        <f>IF(RES_hhdet_tes!Q20=0,"",RES_hhdet_tes!Q20/RES_hhdet_fec!Q20)</f>
        <v>0.58381277916862284</v>
      </c>
      <c r="R20" s="111">
        <f>IF(RES_hhdet_tes!R20=0,"",RES_hhdet_tes!R20/RES_hhdet_fec!R20)</f>
        <v>0.58402854491723766</v>
      </c>
      <c r="S20" s="111">
        <f>IF(RES_hhdet_tes!S20=0,"",RES_hhdet_tes!S20/RES_hhdet_fec!S20)</f>
        <v>0.58437890236421153</v>
      </c>
      <c r="T20" s="111">
        <f>IF(RES_hhdet_tes!T20=0,"",RES_hhdet_tes!T20/RES_hhdet_fec!T20)</f>
        <v>0.58447381935698572</v>
      </c>
      <c r="U20" s="111">
        <f>IF(RES_hhdet_tes!U20=0,"",RES_hhdet_tes!U20/RES_hhdet_fec!U20)</f>
        <v>0.58508595651657669</v>
      </c>
      <c r="V20" s="111">
        <f>IF(RES_hhdet_tes!V20=0,"",RES_hhdet_tes!V20/RES_hhdet_fec!V20)</f>
        <v>0.58571272421015941</v>
      </c>
      <c r="W20" s="111">
        <f>IF(RES_hhdet_tes!W20=0,"",RES_hhdet_tes!W20/RES_hhdet_fec!W20)</f>
        <v>0.58638013791265098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0.58758417651767847</v>
      </c>
      <c r="C21" s="111">
        <f>IF(RES_hhdet_tes!C21=0,"",RES_hhdet_tes!C21/RES_hhdet_fec!C21)</f>
        <v>0.58825363303515898</v>
      </c>
      <c r="D21" s="111">
        <f>IF(RES_hhdet_tes!D21=0,"",RES_hhdet_tes!D21/RES_hhdet_fec!D21)</f>
        <v>0.58905168870456082</v>
      </c>
      <c r="E21" s="111">
        <f>IF(RES_hhdet_tes!E21=0,"",RES_hhdet_tes!E21/RES_hhdet_fec!E21)</f>
        <v>0.58996935300356135</v>
      </c>
      <c r="F21" s="111">
        <f>IF(RES_hhdet_tes!F21=0,"",RES_hhdet_tes!F21/RES_hhdet_fec!F21)</f>
        <v>0.5913486653923099</v>
      </c>
      <c r="G21" s="111">
        <f>IF(RES_hhdet_tes!G21=0,"",RES_hhdet_tes!G21/RES_hhdet_fec!G21)</f>
        <v>0.59301834189167901</v>
      </c>
      <c r="H21" s="111">
        <f>IF(RES_hhdet_tes!H21=0,"",RES_hhdet_tes!H21/RES_hhdet_fec!H21)</f>
        <v>0.59492289788091024</v>
      </c>
      <c r="I21" s="111">
        <f>IF(RES_hhdet_tes!I21=0,"",RES_hhdet_tes!I21/RES_hhdet_fec!I21)</f>
        <v>0.59587949588907896</v>
      </c>
      <c r="J21" s="111">
        <f>IF(RES_hhdet_tes!J21=0,"",RES_hhdet_tes!J21/RES_hhdet_fec!J21)</f>
        <v>0.59615740811671913</v>
      </c>
      <c r="K21" s="111">
        <f>IF(RES_hhdet_tes!K21=0,"",RES_hhdet_tes!K21/RES_hhdet_fec!K21)</f>
        <v>0.59669496382528397</v>
      </c>
      <c r="L21" s="111">
        <f>IF(RES_hhdet_tes!L21=0,"",RES_hhdet_tes!L21/RES_hhdet_fec!L21)</f>
        <v>0.5974048255936486</v>
      </c>
      <c r="M21" s="111">
        <f>IF(RES_hhdet_tes!M21=0,"",RES_hhdet_tes!M21/RES_hhdet_fec!M21)</f>
        <v>0.59793282021171945</v>
      </c>
      <c r="N21" s="111">
        <f>IF(RES_hhdet_tes!N21=0,"",RES_hhdet_tes!N21/RES_hhdet_fec!N21)</f>
        <v>0.59843750930523187</v>
      </c>
      <c r="O21" s="111">
        <f>IF(RES_hhdet_tes!O21=0,"",RES_hhdet_tes!O21/RES_hhdet_fec!O21)</f>
        <v>0.59879840427575659</v>
      </c>
      <c r="P21" s="111">
        <f>IF(RES_hhdet_tes!P21=0,"",RES_hhdet_tes!P21/RES_hhdet_fec!P21)</f>
        <v>0.59893534755591449</v>
      </c>
      <c r="Q21" s="111">
        <f>IF(RES_hhdet_tes!Q21=0,"",RES_hhdet_tes!Q21/RES_hhdet_fec!Q21)</f>
        <v>0.59903849300003709</v>
      </c>
      <c r="R21" s="111">
        <f>IF(RES_hhdet_tes!R21=0,"",RES_hhdet_tes!R21/RES_hhdet_fec!R21)</f>
        <v>0.59927777968997131</v>
      </c>
      <c r="S21" s="111">
        <f>IF(RES_hhdet_tes!S21=0,"",RES_hhdet_tes!S21/RES_hhdet_fec!S21)</f>
        <v>0.59964450294652616</v>
      </c>
      <c r="T21" s="111">
        <f>IF(RES_hhdet_tes!T21=0,"",RES_hhdet_tes!T21/RES_hhdet_fec!T21)</f>
        <v>0.6002891066275492</v>
      </c>
      <c r="U21" s="111">
        <f>IF(RES_hhdet_tes!U21=0,"",RES_hhdet_tes!U21/RES_hhdet_fec!U21)</f>
        <v>0.60110786257844651</v>
      </c>
      <c r="V21" s="111">
        <f>IF(RES_hhdet_tes!V21=0,"",RES_hhdet_tes!V21/RES_hhdet_fec!V21)</f>
        <v>0.60265169194975921</v>
      </c>
      <c r="W21" s="111">
        <f>IF(RES_hhdet_tes!W21=0,"",RES_hhdet_tes!W21/RES_hhdet_fec!W21)</f>
        <v>0.60302489095216194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0.73994402732119591</v>
      </c>
      <c r="C22" s="45">
        <f>IF(RES_hhdet_tes!C22=0,"",RES_hhdet_tes!C22/RES_hhdet_fec!C22)</f>
        <v>0.74301489122030961</v>
      </c>
      <c r="D22" s="45">
        <f>IF(RES_hhdet_tes!D22=0,"",RES_hhdet_tes!D22/RES_hhdet_fec!D22)</f>
        <v>0.74641977218952116</v>
      </c>
      <c r="E22" s="45">
        <f>IF(RES_hhdet_tes!E22=0,"",RES_hhdet_tes!E22/RES_hhdet_fec!E22)</f>
        <v>0.7488779623902988</v>
      </c>
      <c r="F22" s="45">
        <f>IF(RES_hhdet_tes!F22=0,"",RES_hhdet_tes!F22/RES_hhdet_fec!F22)</f>
        <v>0.75146830536805065</v>
      </c>
      <c r="G22" s="45">
        <f>IF(RES_hhdet_tes!G22=0,"",RES_hhdet_tes!G22/RES_hhdet_fec!G22)</f>
        <v>0.75443930322954922</v>
      </c>
      <c r="H22" s="45">
        <f>IF(RES_hhdet_tes!H22=0,"",RES_hhdet_tes!H22/RES_hhdet_fec!H22)</f>
        <v>0.75762717855086148</v>
      </c>
      <c r="I22" s="45">
        <f>IF(RES_hhdet_tes!I22=0,"",RES_hhdet_tes!I22/RES_hhdet_fec!I22)</f>
        <v>0.75954297670116344</v>
      </c>
      <c r="J22" s="45">
        <f>IF(RES_hhdet_tes!J22=0,"",RES_hhdet_tes!J22/RES_hhdet_fec!J22)</f>
        <v>0.76117118671171213</v>
      </c>
      <c r="K22" s="45">
        <f>IF(RES_hhdet_tes!K22=0,"",RES_hhdet_tes!K22/RES_hhdet_fec!K22)</f>
        <v>0.76251386757469319</v>
      </c>
      <c r="L22" s="45">
        <f>IF(RES_hhdet_tes!L22=0,"",RES_hhdet_tes!L22/RES_hhdet_fec!L22)</f>
        <v>0.76333957025773935</v>
      </c>
      <c r="M22" s="45">
        <f>IF(RES_hhdet_tes!M22=0,"",RES_hhdet_tes!M22/RES_hhdet_fec!M22)</f>
        <v>0.7649590503155157</v>
      </c>
      <c r="N22" s="45">
        <f>IF(RES_hhdet_tes!N22=0,"",RES_hhdet_tes!N22/RES_hhdet_fec!N22)</f>
        <v>0.76679298607227797</v>
      </c>
      <c r="O22" s="45">
        <f>IF(RES_hhdet_tes!O22=0,"",RES_hhdet_tes!O22/RES_hhdet_fec!O22)</f>
        <v>0.76882567648909461</v>
      </c>
      <c r="P22" s="45">
        <f>IF(RES_hhdet_tes!P22=0,"",RES_hhdet_tes!P22/RES_hhdet_fec!P22)</f>
        <v>0.77153782265779425</v>
      </c>
      <c r="Q22" s="45">
        <f>IF(RES_hhdet_tes!Q22=0,"",RES_hhdet_tes!Q22/RES_hhdet_fec!Q22)</f>
        <v>0.77810924962879768</v>
      </c>
      <c r="R22" s="45">
        <f>IF(RES_hhdet_tes!R22=0,"",RES_hhdet_tes!R22/RES_hhdet_fec!R22)</f>
        <v>0.78499217407507493</v>
      </c>
      <c r="S22" s="45">
        <f>IF(RES_hhdet_tes!S22=0,"",RES_hhdet_tes!S22/RES_hhdet_fec!S22)</f>
        <v>0.79055528823230448</v>
      </c>
      <c r="T22" s="45">
        <f>IF(RES_hhdet_tes!T22=0,"",RES_hhdet_tes!T22/RES_hhdet_fec!T22)</f>
        <v>0.79361166234359737</v>
      </c>
      <c r="U22" s="45">
        <f>IF(RES_hhdet_tes!U22=0,"",RES_hhdet_tes!U22/RES_hhdet_fec!U22)</f>
        <v>0.80032964764018277</v>
      </c>
      <c r="V22" s="45">
        <f>IF(RES_hhdet_tes!V22=0,"",RES_hhdet_tes!V22/RES_hhdet_fec!V22)</f>
        <v>0.80574424885854012</v>
      </c>
      <c r="W22" s="45">
        <f>IF(RES_hhdet_tes!W22=0,"",RES_hhdet_tes!W22/RES_hhdet_fec!W22)</f>
        <v>0.80808530739315299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0.50800734972404904</v>
      </c>
      <c r="C24" s="119">
        <f>IF(RES_hhdet_tes!C24=0,"",RES_hhdet_tes!C24/RES_hhdet_fec!C24)</f>
        <v>0.51159121179131606</v>
      </c>
      <c r="D24" s="119">
        <f>IF(RES_hhdet_tes!D24=0,"",RES_hhdet_tes!D24/RES_hhdet_fec!D24)</f>
        <v>0.51931690348247639</v>
      </c>
      <c r="E24" s="119">
        <f>IF(RES_hhdet_tes!E24=0,"",RES_hhdet_tes!E24/RES_hhdet_fec!E24)</f>
        <v>0.52459643006283507</v>
      </c>
      <c r="F24" s="119">
        <f>IF(RES_hhdet_tes!F24=0,"",RES_hhdet_tes!F24/RES_hhdet_fec!F24)</f>
        <v>0.52926706521572442</v>
      </c>
      <c r="G24" s="119">
        <f>IF(RES_hhdet_tes!G24=0,"",RES_hhdet_tes!G24/RES_hhdet_fec!G24)</f>
        <v>0.53496766830572129</v>
      </c>
      <c r="H24" s="119">
        <f>IF(RES_hhdet_tes!H24=0,"",RES_hhdet_tes!H24/RES_hhdet_fec!H24)</f>
        <v>0.54189129877926445</v>
      </c>
      <c r="I24" s="119">
        <f>IF(RES_hhdet_tes!I24=0,"",RES_hhdet_tes!I24/RES_hhdet_fec!I24)</f>
        <v>0.54919187255636381</v>
      </c>
      <c r="J24" s="119">
        <f>IF(RES_hhdet_tes!J24=0,"",RES_hhdet_tes!J24/RES_hhdet_fec!J24)</f>
        <v>0.55782095483771366</v>
      </c>
      <c r="K24" s="119">
        <f>IF(RES_hhdet_tes!K24=0,"",RES_hhdet_tes!K24/RES_hhdet_fec!K24)</f>
        <v>0.5601373409894288</v>
      </c>
      <c r="L24" s="119">
        <f>IF(RES_hhdet_tes!L24=0,"",RES_hhdet_tes!L24/RES_hhdet_fec!L24)</f>
        <v>0.56970665445540181</v>
      </c>
      <c r="M24" s="119">
        <f>IF(RES_hhdet_tes!M24=0,"",RES_hhdet_tes!M24/RES_hhdet_fec!M24)</f>
        <v>0.5800693017228582</v>
      </c>
      <c r="N24" s="119">
        <f>IF(RES_hhdet_tes!N24=0,"",RES_hhdet_tes!N24/RES_hhdet_fec!N24)</f>
        <v>0.59943060376820323</v>
      </c>
      <c r="O24" s="119">
        <f>IF(RES_hhdet_tes!O24=0,"",RES_hhdet_tes!O24/RES_hhdet_fec!O24)</f>
        <v>0.61999976007562796</v>
      </c>
      <c r="P24" s="119">
        <f>IF(RES_hhdet_tes!P24=0,"",RES_hhdet_tes!P24/RES_hhdet_fec!P24)</f>
        <v>0.6233774276050047</v>
      </c>
      <c r="Q24" s="119">
        <f>IF(RES_hhdet_tes!Q24=0,"",RES_hhdet_tes!Q24/RES_hhdet_fec!Q24)</f>
        <v>0.63617858919947545</v>
      </c>
      <c r="R24" s="119">
        <f>IF(RES_hhdet_tes!R24=0,"",RES_hhdet_tes!R24/RES_hhdet_fec!R24)</f>
        <v>0.6450421075088445</v>
      </c>
      <c r="S24" s="119">
        <f>IF(RES_hhdet_tes!S24=0,"",RES_hhdet_tes!S24/RES_hhdet_fec!S24)</f>
        <v>0.64903448469391745</v>
      </c>
      <c r="T24" s="119">
        <f>IF(RES_hhdet_tes!T24=0,"",RES_hhdet_tes!T24/RES_hhdet_fec!T24)</f>
        <v>0.66004951068652917</v>
      </c>
      <c r="U24" s="119">
        <f>IF(RES_hhdet_tes!U24=0,"",RES_hhdet_tes!U24/RES_hhdet_fec!U24)</f>
        <v>0.67365023123905754</v>
      </c>
      <c r="V24" s="119">
        <f>IF(RES_hhdet_tes!V24=0,"",RES_hhdet_tes!V24/RES_hhdet_fec!V24)</f>
        <v>0.6914021364437094</v>
      </c>
      <c r="W24" s="119">
        <f>IF(RES_hhdet_tes!W24=0,"",RES_hhdet_tes!W24/RES_hhdet_fec!W24)</f>
        <v>0.70621910106821706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0.48969666430281017</v>
      </c>
      <c r="C25" s="124">
        <f>IF(RES_hhdet_tes!C25=0,"",RES_hhdet_tes!C25/RES_hhdet_fec!C25)</f>
        <v>0.49367197571680738</v>
      </c>
      <c r="D25" s="124">
        <f>IF(RES_hhdet_tes!D25=0,"",RES_hhdet_tes!D25/RES_hhdet_fec!D25)</f>
        <v>0.49910067824804832</v>
      </c>
      <c r="E25" s="124">
        <f>IF(RES_hhdet_tes!E25=0,"",RES_hhdet_tes!E25/RES_hhdet_fec!E25)</f>
        <v>0.50427353782925433</v>
      </c>
      <c r="F25" s="124">
        <f>IF(RES_hhdet_tes!F25=0,"",RES_hhdet_tes!F25/RES_hhdet_fec!F25)</f>
        <v>0.51039274468742513</v>
      </c>
      <c r="G25" s="124">
        <f>IF(RES_hhdet_tes!G25=0,"",RES_hhdet_tes!G25/RES_hhdet_fec!G25)</f>
        <v>0.51756983207480189</v>
      </c>
      <c r="H25" s="124">
        <f>IF(RES_hhdet_tes!H25=0,"",RES_hhdet_tes!H25/RES_hhdet_fec!H25)</f>
        <v>0.5234269793377383</v>
      </c>
      <c r="I25" s="124">
        <f>IF(RES_hhdet_tes!I25=0,"",RES_hhdet_tes!I25/RES_hhdet_fec!I25)</f>
        <v>0.52934062635233736</v>
      </c>
      <c r="J25" s="124">
        <f>IF(RES_hhdet_tes!J25=0,"",RES_hhdet_tes!J25/RES_hhdet_fec!J25)</f>
        <v>0.53444400792427138</v>
      </c>
      <c r="K25" s="124">
        <f>IF(RES_hhdet_tes!K25=0,"",RES_hhdet_tes!K25/RES_hhdet_fec!K25)</f>
        <v>0.53914156850408679</v>
      </c>
      <c r="L25" s="124">
        <f>IF(RES_hhdet_tes!L25=0,"",RES_hhdet_tes!L25/RES_hhdet_fec!L25)</f>
        <v>0.54794725284749501</v>
      </c>
      <c r="M25" s="124">
        <f>IF(RES_hhdet_tes!M25=0,"",RES_hhdet_tes!M25/RES_hhdet_fec!M25)</f>
        <v>0.56359607167619219</v>
      </c>
      <c r="N25" s="124">
        <f>IF(RES_hhdet_tes!N25=0,"",RES_hhdet_tes!N25/RES_hhdet_fec!N25)</f>
        <v>0.58543285042410631</v>
      </c>
      <c r="O25" s="124">
        <f>IF(RES_hhdet_tes!O25=0,"",RES_hhdet_tes!O25/RES_hhdet_fec!O25)</f>
        <v>0.60779050332700935</v>
      </c>
      <c r="P25" s="124">
        <f>IF(RES_hhdet_tes!P25=0,"",RES_hhdet_tes!P25/RES_hhdet_fec!P25)</f>
        <v>0.61367223573508345</v>
      </c>
      <c r="Q25" s="124">
        <f>IF(RES_hhdet_tes!Q25=0,"",RES_hhdet_tes!Q25/RES_hhdet_fec!Q25)</f>
        <v>0.62263584165967722</v>
      </c>
      <c r="R25" s="124">
        <f>IF(RES_hhdet_tes!R25=0,"",RES_hhdet_tes!R25/RES_hhdet_fec!R25)</f>
        <v>0.63102189934134989</v>
      </c>
      <c r="S25" s="124">
        <f>IF(RES_hhdet_tes!S25=0,"",RES_hhdet_tes!S25/RES_hhdet_fec!S25)</f>
        <v>0.63932596415649035</v>
      </c>
      <c r="T25" s="124">
        <f>IF(RES_hhdet_tes!T25=0,"",RES_hhdet_tes!T25/RES_hhdet_fec!T25)</f>
        <v>0.64818474891415645</v>
      </c>
      <c r="U25" s="124">
        <f>IF(RES_hhdet_tes!U25=0,"",RES_hhdet_tes!U25/RES_hhdet_fec!U25)</f>
        <v>0.66082130645938941</v>
      </c>
      <c r="V25" s="124">
        <f>IF(RES_hhdet_tes!V25=0,"",RES_hhdet_tes!V25/RES_hhdet_fec!V25)</f>
        <v>0.67688527493069806</v>
      </c>
      <c r="W25" s="124">
        <f>IF(RES_hhdet_tes!W25=0,"",RES_hhdet_tes!W25/RES_hhdet_fec!W25)</f>
        <v>0.69175734059184713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0.4840000000000001</v>
      </c>
      <c r="C26" s="111">
        <f>IF(RES_hhdet_tes!C26=0,"",RES_hhdet_tes!C26/RES_hhdet_fec!C26)</f>
        <v>0.48806813940814814</v>
      </c>
      <c r="D26" s="111">
        <f>IF(RES_hhdet_tes!D26=0,"",RES_hhdet_tes!D26/RES_hhdet_fec!D26)</f>
        <v>0.49366862067905637</v>
      </c>
      <c r="E26" s="111">
        <f>IF(RES_hhdet_tes!E26=0,"",RES_hhdet_tes!E26/RES_hhdet_fec!E26)</f>
        <v>0.498938736257656</v>
      </c>
      <c r="F26" s="111">
        <f>IF(RES_hhdet_tes!F26=0,"",RES_hhdet_tes!F26/RES_hhdet_fec!F26)</f>
        <v>0.5051988684658798</v>
      </c>
      <c r="G26" s="111">
        <f>IF(RES_hhdet_tes!G26=0,"",RES_hhdet_tes!G26/RES_hhdet_fec!G26)</f>
        <v>0.51244803380536841</v>
      </c>
      <c r="H26" s="111">
        <f>IF(RES_hhdet_tes!H26=0,"",RES_hhdet_tes!H26/RES_hhdet_fec!H26)</f>
        <v>0.51840427151649404</v>
      </c>
      <c r="I26" s="111">
        <f>IF(RES_hhdet_tes!I26=0,"",RES_hhdet_tes!I26/RES_hhdet_fec!I26)</f>
        <v>0.52442793699557622</v>
      </c>
      <c r="J26" s="111">
        <f>IF(RES_hhdet_tes!J26=0,"",RES_hhdet_tes!J26/RES_hhdet_fec!J26)</f>
        <v>0.5295719537624195</v>
      </c>
      <c r="K26" s="111">
        <f>IF(RES_hhdet_tes!K26=0,"",RES_hhdet_tes!K26/RES_hhdet_fec!K26)</f>
        <v>0.53430490179954637</v>
      </c>
      <c r="L26" s="111">
        <f>IF(RES_hhdet_tes!L26=0,"",RES_hhdet_tes!L26/RES_hhdet_fec!L26)</f>
        <v>0.54334575307630817</v>
      </c>
      <c r="M26" s="111">
        <f>IF(RES_hhdet_tes!M26=0,"",RES_hhdet_tes!M26/RES_hhdet_fec!M26)</f>
        <v>0.55898932248954836</v>
      </c>
      <c r="N26" s="111">
        <f>IF(RES_hhdet_tes!N26=0,"",RES_hhdet_tes!N26/RES_hhdet_fec!N26)</f>
        <v>0.58092231117083937</v>
      </c>
      <c r="O26" s="111">
        <f>IF(RES_hhdet_tes!O26=0,"",RES_hhdet_tes!O26/RES_hhdet_fec!O26)</f>
        <v>0.60339915257713228</v>
      </c>
      <c r="P26" s="111">
        <f>IF(RES_hhdet_tes!P26=0,"",RES_hhdet_tes!P26/RES_hhdet_fec!P26)</f>
        <v>0.60935190302894882</v>
      </c>
      <c r="Q26" s="111">
        <f>IF(RES_hhdet_tes!Q26=0,"",RES_hhdet_tes!Q26/RES_hhdet_fec!Q26)</f>
        <v>0.61839152564443045</v>
      </c>
      <c r="R26" s="111">
        <f>IF(RES_hhdet_tes!R26=0,"",RES_hhdet_tes!R26/RES_hhdet_fec!R26)</f>
        <v>0.62685856656580663</v>
      </c>
      <c r="S26" s="111">
        <f>IF(RES_hhdet_tes!S26=0,"",RES_hhdet_tes!S26/RES_hhdet_fec!S26)</f>
        <v>0.63525438763996589</v>
      </c>
      <c r="T26" s="111">
        <f>IF(RES_hhdet_tes!T26=0,"",RES_hhdet_tes!T26/RES_hhdet_fec!T26)</f>
        <v>0.64417901932467458</v>
      </c>
      <c r="U26" s="111">
        <f>IF(RES_hhdet_tes!U26=0,"",RES_hhdet_tes!U26/RES_hhdet_fec!U26)</f>
        <v>0.65689034358923248</v>
      </c>
      <c r="V26" s="111">
        <f>IF(RES_hhdet_tes!V26=0,"",RES_hhdet_tes!V26/RES_hhdet_fec!V26)</f>
        <v>0.67305058039412491</v>
      </c>
      <c r="W26" s="111">
        <f>IF(RES_hhdet_tes!W26=0,"",RES_hhdet_tes!W26/RES_hhdet_fec!W26)</f>
        <v>0.68803862616793732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>
        <f>IF(RES_hhdet_tes!I28=0,"",RES_hhdet_tes!I28/RES_hhdet_fec!I28)</f>
        <v>3.2826654719828134</v>
      </c>
      <c r="J28" s="124">
        <f>IF(RES_hhdet_tes!J28=0,"",RES_hhdet_tes!J28/RES_hhdet_fec!J28)</f>
        <v>3.2826654719828134</v>
      </c>
      <c r="K28" s="124">
        <f>IF(RES_hhdet_tes!K28=0,"",RES_hhdet_tes!K28/RES_hhdet_fec!K28)</f>
        <v>3.2826654719828134</v>
      </c>
      <c r="L28" s="124">
        <f>IF(RES_hhdet_tes!L28=0,"",RES_hhdet_tes!L28/RES_hhdet_fec!L28)</f>
        <v>3.2826654719828134</v>
      </c>
      <c r="M28" s="124">
        <f>IF(RES_hhdet_tes!M28=0,"",RES_hhdet_tes!M28/RES_hhdet_fec!M28)</f>
        <v>3.4890834910119644</v>
      </c>
      <c r="N28" s="124">
        <f>IF(RES_hhdet_tes!N28=0,"",RES_hhdet_tes!N28/RES_hhdet_fec!N28)</f>
        <v>3.6768255735452344</v>
      </c>
      <c r="O28" s="124">
        <f>IF(RES_hhdet_tes!O28=0,"",RES_hhdet_tes!O28/RES_hhdet_fec!O28)</f>
        <v>3.8378982255139875</v>
      </c>
      <c r="P28" s="124">
        <f>IF(RES_hhdet_tes!P28=0,"",RES_hhdet_tes!P28/RES_hhdet_fec!P28)</f>
        <v>4.0588437393256331</v>
      </c>
      <c r="Q28" s="124">
        <f>IF(RES_hhdet_tes!Q28=0,"",RES_hhdet_tes!Q28/RES_hhdet_fec!Q28)</f>
        <v>4.1502995671169165</v>
      </c>
      <c r="R28" s="124">
        <f>IF(RES_hhdet_tes!R28=0,"",RES_hhdet_tes!R28/RES_hhdet_fec!R28)</f>
        <v>4.2447699478336514</v>
      </c>
      <c r="S28" s="124">
        <f>IF(RES_hhdet_tes!S28=0,"",RES_hhdet_tes!S28/RES_hhdet_fec!S28)</f>
        <v>4.3031630952174984</v>
      </c>
      <c r="T28" s="124">
        <f>IF(RES_hhdet_tes!T28=0,"",RES_hhdet_tes!T28/RES_hhdet_fec!T28)</f>
        <v>4.3599926440260006</v>
      </c>
      <c r="U28" s="124">
        <f>IF(RES_hhdet_tes!U28=0,"",RES_hhdet_tes!U28/RES_hhdet_fec!U28)</f>
        <v>4.4422923408780601</v>
      </c>
      <c r="V28" s="124">
        <f>IF(RES_hhdet_tes!V28=0,"",RES_hhdet_tes!V28/RES_hhdet_fec!V28)</f>
        <v>4.5856396425490367</v>
      </c>
      <c r="W28" s="124">
        <f>IF(RES_hhdet_tes!W28=0,"",RES_hhdet_tes!W28/RES_hhdet_fec!W28)</f>
        <v>4.7000384106704445</v>
      </c>
      <c r="DA28" s="130" t="s">
        <v>1931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>
        <f>IF(RES_hhdet_tes!I29=0,"",RES_hhdet_tes!I29/RES_hhdet_fec!I29)</f>
        <v>3.2826654719828134</v>
      </c>
      <c r="J29" s="111">
        <f>IF(RES_hhdet_tes!J29=0,"",RES_hhdet_tes!J29/RES_hhdet_fec!J29)</f>
        <v>3.2826654719828134</v>
      </c>
      <c r="K29" s="111">
        <f>IF(RES_hhdet_tes!K29=0,"",RES_hhdet_tes!K29/RES_hhdet_fec!K29)</f>
        <v>3.2826654719828134</v>
      </c>
      <c r="L29" s="111">
        <f>IF(RES_hhdet_tes!L29=0,"",RES_hhdet_tes!L29/RES_hhdet_fec!L29)</f>
        <v>3.2826654719828134</v>
      </c>
      <c r="M29" s="111">
        <f>IF(RES_hhdet_tes!M29=0,"",RES_hhdet_tes!M29/RES_hhdet_fec!M29)</f>
        <v>3.4890834910119644</v>
      </c>
      <c r="N29" s="111">
        <f>IF(RES_hhdet_tes!N29=0,"",RES_hhdet_tes!N29/RES_hhdet_fec!N29)</f>
        <v>3.6768255735452344</v>
      </c>
      <c r="O29" s="111">
        <f>IF(RES_hhdet_tes!O29=0,"",RES_hhdet_tes!O29/RES_hhdet_fec!O29)</f>
        <v>3.8378982255139875</v>
      </c>
      <c r="P29" s="111">
        <f>IF(RES_hhdet_tes!P29=0,"",RES_hhdet_tes!P29/RES_hhdet_fec!P29)</f>
        <v>4.0588437393256331</v>
      </c>
      <c r="Q29" s="111">
        <f>IF(RES_hhdet_tes!Q29=0,"",RES_hhdet_tes!Q29/RES_hhdet_fec!Q29)</f>
        <v>4.1502995671169165</v>
      </c>
      <c r="R29" s="111">
        <f>IF(RES_hhdet_tes!R29=0,"",RES_hhdet_tes!R29/RES_hhdet_fec!R29)</f>
        <v>4.2447699478336514</v>
      </c>
      <c r="S29" s="111">
        <f>IF(RES_hhdet_tes!S29=0,"",RES_hhdet_tes!S29/RES_hhdet_fec!S29)</f>
        <v>4.3031630952174984</v>
      </c>
      <c r="T29" s="111">
        <f>IF(RES_hhdet_tes!T29=0,"",RES_hhdet_tes!T29/RES_hhdet_fec!T29)</f>
        <v>4.3599926440260006</v>
      </c>
      <c r="U29" s="111">
        <f>IF(RES_hhdet_tes!U29=0,"",RES_hhdet_tes!U29/RES_hhdet_fec!U29)</f>
        <v>4.4422923408780601</v>
      </c>
      <c r="V29" s="111">
        <f>IF(RES_hhdet_tes!V29=0,"",RES_hhdet_tes!V29/RES_hhdet_fec!V29)</f>
        <v>4.5856396425490367</v>
      </c>
      <c r="W29" s="111">
        <f>IF(RES_hhdet_tes!W29=0,"",RES_hhdet_tes!W29/RES_hhdet_fec!W29)</f>
        <v>4.7000384106704445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0.61027104499268459</v>
      </c>
      <c r="C30" s="124">
        <f>IF(RES_hhdet_tes!C30=0,"",RES_hhdet_tes!C30/RES_hhdet_fec!C30)</f>
        <v>0.61514456322467725</v>
      </c>
      <c r="D30" s="124">
        <f>IF(RES_hhdet_tes!D30=0,"",RES_hhdet_tes!D30/RES_hhdet_fec!D30)</f>
        <v>0.62028257309082635</v>
      </c>
      <c r="E30" s="124">
        <f>IF(RES_hhdet_tes!E30=0,"",RES_hhdet_tes!E30/RES_hhdet_fec!E30)</f>
        <v>0.62529082174214479</v>
      </c>
      <c r="F30" s="124">
        <f>IF(RES_hhdet_tes!F30=0,"",RES_hhdet_tes!F30/RES_hhdet_fec!F30)</f>
        <v>0.63003816443054872</v>
      </c>
      <c r="G30" s="124">
        <f>IF(RES_hhdet_tes!G30=0,"",RES_hhdet_tes!G30/RES_hhdet_fec!G30)</f>
        <v>0.63593378481564689</v>
      </c>
      <c r="H30" s="124">
        <f>IF(RES_hhdet_tes!H30=0,"",RES_hhdet_tes!H30/RES_hhdet_fec!H30)</f>
        <v>0.64272589824565862</v>
      </c>
      <c r="I30" s="124">
        <f>IF(RES_hhdet_tes!I30=0,"",RES_hhdet_tes!I30/RES_hhdet_fec!I30)</f>
        <v>0.64635885344902877</v>
      </c>
      <c r="J30" s="124">
        <f>IF(RES_hhdet_tes!J30=0,"",RES_hhdet_tes!J30/RES_hhdet_fec!J30)</f>
        <v>0.64795587488457984</v>
      </c>
      <c r="K30" s="124">
        <f>IF(RES_hhdet_tes!K30=0,"",RES_hhdet_tes!K30/RES_hhdet_fec!K30)</f>
        <v>0.64974730624900245</v>
      </c>
      <c r="L30" s="124">
        <f>IF(RES_hhdet_tes!L30=0,"",RES_hhdet_tes!L30/RES_hhdet_fec!L30)</f>
        <v>0.65242004442338486</v>
      </c>
      <c r="M30" s="124">
        <f>IF(RES_hhdet_tes!M30=0,"",RES_hhdet_tes!M30/RES_hhdet_fec!M30)</f>
        <v>0.65645400500570017</v>
      </c>
      <c r="N30" s="124">
        <f>IF(RES_hhdet_tes!N30=0,"",RES_hhdet_tes!N30/RES_hhdet_fec!N30)</f>
        <v>0.66311725655546416</v>
      </c>
      <c r="O30" s="124">
        <f>IF(RES_hhdet_tes!O30=0,"",RES_hhdet_tes!O30/RES_hhdet_fec!O30)</f>
        <v>0.67162363378651935</v>
      </c>
      <c r="P30" s="124">
        <f>IF(RES_hhdet_tes!P30=0,"",RES_hhdet_tes!P30/RES_hhdet_fec!P30)</f>
        <v>0.6768216488869655</v>
      </c>
      <c r="Q30" s="124">
        <f>IF(RES_hhdet_tes!Q30=0,"",RES_hhdet_tes!Q30/RES_hhdet_fec!Q30)</f>
        <v>0.68415432924430364</v>
      </c>
      <c r="R30" s="124">
        <f>IF(RES_hhdet_tes!R30=0,"",RES_hhdet_tes!R30/RES_hhdet_fec!R30)</f>
        <v>0.6918655217363241</v>
      </c>
      <c r="S30" s="124">
        <f>IF(RES_hhdet_tes!S30=0,"",RES_hhdet_tes!S30/RES_hhdet_fec!S30)</f>
        <v>0.70134082356661365</v>
      </c>
      <c r="T30" s="124">
        <f>IF(RES_hhdet_tes!T30=0,"",RES_hhdet_tes!T30/RES_hhdet_fec!T30)</f>
        <v>0.71592300116492447</v>
      </c>
      <c r="U30" s="124">
        <f>IF(RES_hhdet_tes!U30=0,"",RES_hhdet_tes!U30/RES_hhdet_fec!U30)</f>
        <v>0.73647002263284678</v>
      </c>
      <c r="V30" s="124">
        <f>IF(RES_hhdet_tes!V30=0,"",RES_hhdet_tes!V30/RES_hhdet_fec!V30)</f>
        <v>0.75811595640329754</v>
      </c>
      <c r="W30" s="124">
        <f>IF(RES_hhdet_tes!W30=0,"",RES_hhdet_tes!W30/RES_hhdet_fec!W30)</f>
        <v>0.77426250769922822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0.55349084953227012</v>
      </c>
      <c r="C31" s="111">
        <f>IF(RES_hhdet_tes!C31=0,"",RES_hhdet_tes!C31/RES_hhdet_fec!C31)</f>
        <v>0.55513420448415529</v>
      </c>
      <c r="D31" s="111">
        <f>IF(RES_hhdet_tes!D31=0,"",RES_hhdet_tes!D31/RES_hhdet_fec!D31)</f>
        <v>0.55629697150622837</v>
      </c>
      <c r="E31" s="111">
        <f>IF(RES_hhdet_tes!E31=0,"",RES_hhdet_tes!E31/RES_hhdet_fec!E31)</f>
        <v>0.55828359169792352</v>
      </c>
      <c r="F31" s="111">
        <f>IF(RES_hhdet_tes!F31=0,"",RES_hhdet_tes!F31/RES_hhdet_fec!F31)</f>
        <v>0.56167254046772341</v>
      </c>
      <c r="G31" s="111">
        <f>IF(RES_hhdet_tes!G31=0,"",RES_hhdet_tes!G31/RES_hhdet_fec!G31)</f>
        <v>0.56690815357733726</v>
      </c>
      <c r="H31" s="111">
        <f>IF(RES_hhdet_tes!H31=0,"",RES_hhdet_tes!H31/RES_hhdet_fec!H31)</f>
        <v>0.57571733919494961</v>
      </c>
      <c r="I31" s="111">
        <f>IF(RES_hhdet_tes!I31=0,"",RES_hhdet_tes!I31/RES_hhdet_fec!I31)</f>
        <v>0.58204874946998786</v>
      </c>
      <c r="J31" s="111">
        <f>IF(RES_hhdet_tes!J31=0,"",RES_hhdet_tes!J31/RES_hhdet_fec!J31)</f>
        <v>0.58300172145089979</v>
      </c>
      <c r="K31" s="111">
        <f>IF(RES_hhdet_tes!K31=0,"",RES_hhdet_tes!K31/RES_hhdet_fec!K31)</f>
        <v>0.58509313106719107</v>
      </c>
      <c r="L31" s="111">
        <f>IF(RES_hhdet_tes!L31=0,"",RES_hhdet_tes!L31/RES_hhdet_fec!L31)</f>
        <v>0.59359647907291735</v>
      </c>
      <c r="M31" s="111">
        <f>IF(RES_hhdet_tes!M31=0,"",RES_hhdet_tes!M31/RES_hhdet_fec!M31)</f>
        <v>0.59766110796040506</v>
      </c>
      <c r="N31" s="111">
        <f>IF(RES_hhdet_tes!N31=0,"",RES_hhdet_tes!N31/RES_hhdet_fec!N31)</f>
        <v>0.62061411361049679</v>
      </c>
      <c r="O31" s="111">
        <f>IF(RES_hhdet_tes!O31=0,"",RES_hhdet_tes!O31/RES_hhdet_fec!O31)</f>
        <v>0.64743829059180713</v>
      </c>
      <c r="P31" s="111">
        <f>IF(RES_hhdet_tes!P31=0,"",RES_hhdet_tes!P31/RES_hhdet_fec!P31)</f>
        <v>0.65340153823982594</v>
      </c>
      <c r="Q31" s="111">
        <f>IF(RES_hhdet_tes!Q31=0,"",RES_hhdet_tes!Q31/RES_hhdet_fec!Q31)</f>
        <v>0.65468814954200305</v>
      </c>
      <c r="R31" s="111">
        <f>IF(RES_hhdet_tes!R31=0,"",RES_hhdet_tes!R31/RES_hhdet_fec!R31)</f>
        <v>0.65604623357459479</v>
      </c>
      <c r="S31" s="111">
        <f>IF(RES_hhdet_tes!S31=0,"",RES_hhdet_tes!S31/RES_hhdet_fec!S31)</f>
        <v>0.68289614167550927</v>
      </c>
      <c r="T31" s="111">
        <f>IF(RES_hhdet_tes!T31=0,"",RES_hhdet_tes!T31/RES_hhdet_fec!T31)</f>
        <v>0.76806689466936817</v>
      </c>
      <c r="U31" s="111">
        <f>IF(RES_hhdet_tes!U31=0,"",RES_hhdet_tes!U31/RES_hhdet_fec!U31)</f>
        <v>0.80437689793205858</v>
      </c>
      <c r="V31" s="111">
        <f>IF(RES_hhdet_tes!V31=0,"",RES_hhdet_tes!V31/RES_hhdet_fec!V31)</f>
        <v>0.84941793464088833</v>
      </c>
      <c r="W31" s="111">
        <f>IF(RES_hhdet_tes!W31=0,"",RES_hhdet_tes!W31/RES_hhdet_fec!W31)</f>
        <v>0.87927946929073164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0.62009201294614891</v>
      </c>
      <c r="C35" s="112">
        <f>IF(RES_hhdet_tes!C35=0,"",RES_hhdet_tes!C35/RES_hhdet_fec!C35)</f>
        <v>0.62351631142830777</v>
      </c>
      <c r="D35" s="112">
        <f>IF(RES_hhdet_tes!D35=0,"",RES_hhdet_tes!D35/RES_hhdet_fec!D35)</f>
        <v>0.62765980709364433</v>
      </c>
      <c r="E35" s="112">
        <f>IF(RES_hhdet_tes!E35=0,"",RES_hhdet_tes!E35/RES_hhdet_fec!E35)</f>
        <v>0.63174922329406213</v>
      </c>
      <c r="F35" s="112">
        <f>IF(RES_hhdet_tes!F35=0,"",RES_hhdet_tes!F35/RES_hhdet_fec!F35)</f>
        <v>0.63621806412025994</v>
      </c>
      <c r="G35" s="112">
        <f>IF(RES_hhdet_tes!G35=0,"",RES_hhdet_tes!G35/RES_hhdet_fec!G35)</f>
        <v>0.64109990529868477</v>
      </c>
      <c r="H35" s="112">
        <f>IF(RES_hhdet_tes!H35=0,"",RES_hhdet_tes!H35/RES_hhdet_fec!H35)</f>
        <v>0.64616345762533822</v>
      </c>
      <c r="I35" s="112">
        <f>IF(RES_hhdet_tes!I35=0,"",RES_hhdet_tes!I35/RES_hhdet_fec!I35)</f>
        <v>0.64875587905907217</v>
      </c>
      <c r="J35" s="112">
        <f>IF(RES_hhdet_tes!J35=0,"",RES_hhdet_tes!J35/RES_hhdet_fec!J35)</f>
        <v>0.64977380991252298</v>
      </c>
      <c r="K35" s="112">
        <f>IF(RES_hhdet_tes!K35=0,"",RES_hhdet_tes!K35/RES_hhdet_fec!K35)</f>
        <v>0.65140650140285872</v>
      </c>
      <c r="L35" s="112">
        <f>IF(RES_hhdet_tes!L35=0,"",RES_hhdet_tes!L35/RES_hhdet_fec!L35)</f>
        <v>0.65386927426103036</v>
      </c>
      <c r="M35" s="112">
        <f>IF(RES_hhdet_tes!M35=0,"",RES_hhdet_tes!M35/RES_hhdet_fec!M35)</f>
        <v>0.6580241674204782</v>
      </c>
      <c r="N35" s="112">
        <f>IF(RES_hhdet_tes!N35=0,"",RES_hhdet_tes!N35/RES_hhdet_fec!N35)</f>
        <v>0.66421787493638318</v>
      </c>
      <c r="O35" s="112">
        <f>IF(RES_hhdet_tes!O35=0,"",RES_hhdet_tes!O35/RES_hhdet_fec!O35)</f>
        <v>0.67220674364141197</v>
      </c>
      <c r="P35" s="112">
        <f>IF(RES_hhdet_tes!P35=0,"",RES_hhdet_tes!P35/RES_hhdet_fec!P35)</f>
        <v>0.67751436321039704</v>
      </c>
      <c r="Q35" s="112">
        <f>IF(RES_hhdet_tes!Q35=0,"",RES_hhdet_tes!Q35/RES_hhdet_fec!Q35)</f>
        <v>0.68472868301924772</v>
      </c>
      <c r="R35" s="112">
        <f>IF(RES_hhdet_tes!R35=0,"",RES_hhdet_tes!R35/RES_hhdet_fec!R35)</f>
        <v>0.69251561072248113</v>
      </c>
      <c r="S35" s="112">
        <f>IF(RES_hhdet_tes!S35=0,"",RES_hhdet_tes!S35/RES_hhdet_fec!S35)</f>
        <v>0.70174079155409053</v>
      </c>
      <c r="T35" s="112">
        <f>IF(RES_hhdet_tes!T35=0,"",RES_hhdet_tes!T35/RES_hhdet_fec!T35)</f>
        <v>0.71446540653569934</v>
      </c>
      <c r="U35" s="112">
        <f>IF(RES_hhdet_tes!U35=0,"",RES_hhdet_tes!U35/RES_hhdet_fec!U35)</f>
        <v>0.73456684285759077</v>
      </c>
      <c r="V35" s="112">
        <f>IF(RES_hhdet_tes!V35=0,"",RES_hhdet_tes!V35/RES_hhdet_fec!V35)</f>
        <v>0.75607407931134807</v>
      </c>
      <c r="W35" s="112">
        <f>IF(RES_hhdet_tes!W35=0,"",RES_hhdet_tes!W35/RES_hhdet_fec!W35)</f>
        <v>0.7720521897121928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0.61016407442053144</v>
      </c>
      <c r="C39" s="124">
        <f>IF(RES_hhdet_tes!C39=0,"",RES_hhdet_tes!C39/RES_hhdet_fec!C39)</f>
        <v>0.61615947652734848</v>
      </c>
      <c r="D39" s="124">
        <f>IF(RES_hhdet_tes!D39=0,"",RES_hhdet_tes!D39/RES_hhdet_fec!D39)</f>
        <v>0.62397821261014641</v>
      </c>
      <c r="E39" s="124">
        <f>IF(RES_hhdet_tes!E39=0,"",RES_hhdet_tes!E39/RES_hhdet_fec!E39)</f>
        <v>0.63031743106078075</v>
      </c>
      <c r="F39" s="124">
        <f>IF(RES_hhdet_tes!F39=0,"",RES_hhdet_tes!F39/RES_hhdet_fec!F39)</f>
        <v>0.63037624977087225</v>
      </c>
      <c r="G39" s="124">
        <f>IF(RES_hhdet_tes!G39=0,"",RES_hhdet_tes!G39/RES_hhdet_fec!G39)</f>
        <v>0.63413630406454768</v>
      </c>
      <c r="H39" s="124">
        <f>IF(RES_hhdet_tes!H39=0,"",RES_hhdet_tes!H39/RES_hhdet_fec!H39)</f>
        <v>0.64332103205267721</v>
      </c>
      <c r="I39" s="124">
        <f>IF(RES_hhdet_tes!I39=0,"",RES_hhdet_tes!I39/RES_hhdet_fec!I39)</f>
        <v>0.64980387235226655</v>
      </c>
      <c r="J39" s="124">
        <f>IF(RES_hhdet_tes!J39=0,"",RES_hhdet_tes!J39/RES_hhdet_fec!J39)</f>
        <v>0.66272756917338993</v>
      </c>
      <c r="K39" s="124">
        <f>IF(RES_hhdet_tes!K39=0,"",RES_hhdet_tes!K39/RES_hhdet_fec!K39)</f>
        <v>0.6641648072854256</v>
      </c>
      <c r="L39" s="124">
        <f>IF(RES_hhdet_tes!L39=0,"",RES_hhdet_tes!L39/RES_hhdet_fec!L39)</f>
        <v>0.66560420889437344</v>
      </c>
      <c r="M39" s="124">
        <f>IF(RES_hhdet_tes!M39=0,"",RES_hhdet_tes!M39/RES_hhdet_fec!M39)</f>
        <v>0.65595903277093381</v>
      </c>
      <c r="N39" s="124">
        <f>IF(RES_hhdet_tes!N39=0,"",RES_hhdet_tes!N39/RES_hhdet_fec!N39)</f>
        <v>0.65602147264996047</v>
      </c>
      <c r="O39" s="124">
        <f>IF(RES_hhdet_tes!O39=0,"",RES_hhdet_tes!O39/RES_hhdet_fec!O39)</f>
        <v>0.66042123735572922</v>
      </c>
      <c r="P39" s="124">
        <f>IF(RES_hhdet_tes!P39=0,"",RES_hhdet_tes!P39/RES_hhdet_fec!P39)</f>
        <v>0.65310329740990725</v>
      </c>
      <c r="Q39" s="124">
        <f>IF(RES_hhdet_tes!Q39=0,"",RES_hhdet_tes!Q39/RES_hhdet_fec!Q39)</f>
        <v>0.67101022459207094</v>
      </c>
      <c r="R39" s="124">
        <f>IF(RES_hhdet_tes!R39=0,"",RES_hhdet_tes!R39/RES_hhdet_fec!R39)</f>
        <v>0.67707157894008341</v>
      </c>
      <c r="S39" s="124">
        <f>IF(RES_hhdet_tes!S39=0,"",RES_hhdet_tes!S39/RES_hhdet_fec!S39)</f>
        <v>0.66179825600704378</v>
      </c>
      <c r="T39" s="124">
        <f>IF(RES_hhdet_tes!T39=0,"",RES_hhdet_tes!T39/RES_hhdet_fec!T39)</f>
        <v>0.67548438119411514</v>
      </c>
      <c r="U39" s="124">
        <f>IF(RES_hhdet_tes!U39=0,"",RES_hhdet_tes!U39/RES_hhdet_fec!U39)</f>
        <v>0.68856916179911654</v>
      </c>
      <c r="V39" s="124">
        <f>IF(RES_hhdet_tes!V39=0,"",RES_hhdet_tes!V39/RES_hhdet_fec!V39)</f>
        <v>0.69907794556260494</v>
      </c>
      <c r="W39" s="124">
        <f>IF(RES_hhdet_tes!W39=0,"",RES_hhdet_tes!W39/RES_hhdet_fec!W39)</f>
        <v>0.70835302508656039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0.58758417651767836</v>
      </c>
      <c r="C40" s="111">
        <f>IF(RES_hhdet_tes!C40=0,"",RES_hhdet_tes!C40/RES_hhdet_fec!C40)</f>
        <v>0.58835299666379215</v>
      </c>
      <c r="D40" s="111">
        <f>IF(RES_hhdet_tes!D40=0,"",RES_hhdet_tes!D40/RES_hhdet_fec!D40)</f>
        <v>0.58926851388860924</v>
      </c>
      <c r="E40" s="111">
        <f>IF(RES_hhdet_tes!E40=0,"",RES_hhdet_tes!E40/RES_hhdet_fec!E40)</f>
        <v>0.59037309821388817</v>
      </c>
      <c r="F40" s="111">
        <f>IF(RES_hhdet_tes!F40=0,"",RES_hhdet_tes!F40/RES_hhdet_fec!F40)</f>
        <v>0.59175032250018611</v>
      </c>
      <c r="G40" s="111">
        <f>IF(RES_hhdet_tes!G40=0,"",RES_hhdet_tes!G40/RES_hhdet_fec!G40)</f>
        <v>0.59330615394755704</v>
      </c>
      <c r="H40" s="111">
        <f>IF(RES_hhdet_tes!H40=0,"",RES_hhdet_tes!H40/RES_hhdet_fec!H40)</f>
        <v>0.59497891043787032</v>
      </c>
      <c r="I40" s="111">
        <f>IF(RES_hhdet_tes!I40=0,"",RES_hhdet_tes!I40/RES_hhdet_fec!I40)</f>
        <v>0.59580014426866124</v>
      </c>
      <c r="J40" s="111">
        <f>IF(RES_hhdet_tes!J40=0,"",RES_hhdet_tes!J40/RES_hhdet_fec!J40)</f>
        <v>0.59598689937270111</v>
      </c>
      <c r="K40" s="111">
        <f>IF(RES_hhdet_tes!K40=0,"",RES_hhdet_tes!K40/RES_hhdet_fec!K40)</f>
        <v>0.5964008792375175</v>
      </c>
      <c r="L40" s="111">
        <f>IF(RES_hhdet_tes!L40=0,"",RES_hhdet_tes!L40/RES_hhdet_fec!L40)</f>
        <v>0.59715344966219153</v>
      </c>
      <c r="M40" s="111">
        <f>IF(RES_hhdet_tes!M40=0,"",RES_hhdet_tes!M40/RES_hhdet_fec!M40)</f>
        <v>0.59785091185910166</v>
      </c>
      <c r="N40" s="111">
        <f>IF(RES_hhdet_tes!N40=0,"",RES_hhdet_tes!N40/RES_hhdet_fec!N40)</f>
        <v>0.59852241275846307</v>
      </c>
      <c r="O40" s="111">
        <f>IF(RES_hhdet_tes!O40=0,"",RES_hhdet_tes!O40/RES_hhdet_fec!O40)</f>
        <v>0.59895193934282132</v>
      </c>
      <c r="P40" s="111">
        <f>IF(RES_hhdet_tes!P40=0,"",RES_hhdet_tes!P40/RES_hhdet_fec!P40)</f>
        <v>0.59907006664271412</v>
      </c>
      <c r="Q40" s="111">
        <f>IF(RES_hhdet_tes!Q40=0,"",RES_hhdet_tes!Q40/RES_hhdet_fec!Q40)</f>
        <v>0.59912782457684155</v>
      </c>
      <c r="R40" s="111">
        <f>IF(RES_hhdet_tes!R40=0,"",RES_hhdet_tes!R40/RES_hhdet_fec!R40)</f>
        <v>0.59929426206539949</v>
      </c>
      <c r="S40" s="111">
        <f>IF(RES_hhdet_tes!S40=0,"",RES_hhdet_tes!S40/RES_hhdet_fec!S40)</f>
        <v>0.59963704149551611</v>
      </c>
      <c r="T40" s="111">
        <f>IF(RES_hhdet_tes!T40=0,"",RES_hhdet_tes!T40/RES_hhdet_fec!T40)</f>
        <v>0.60097036798292169</v>
      </c>
      <c r="U40" s="111">
        <f>IF(RES_hhdet_tes!U40=0,"",RES_hhdet_tes!U40/RES_hhdet_fec!U40)</f>
        <v>0.60284015129750934</v>
      </c>
      <c r="V40" s="111">
        <f>IF(RES_hhdet_tes!V40=0,"",RES_hhdet_tes!V40/RES_hhdet_fec!V40)</f>
        <v>0.60670576866874626</v>
      </c>
      <c r="W40" s="111">
        <f>IF(RES_hhdet_tes!W40=0,"",RES_hhdet_tes!W40/RES_hhdet_fec!W40)</f>
        <v>0.60929119331440218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0.73994402732119591</v>
      </c>
      <c r="C41" s="45">
        <f>IF(RES_hhdet_tes!C41=0,"",RES_hhdet_tes!C41/RES_hhdet_fec!C41)</f>
        <v>0.74343053134471659</v>
      </c>
      <c r="D41" s="45">
        <f>IF(RES_hhdet_tes!D41=0,"",RES_hhdet_tes!D41/RES_hhdet_fec!D41)</f>
        <v>0.7471432720431388</v>
      </c>
      <c r="E41" s="45">
        <f>IF(RES_hhdet_tes!E41=0,"",RES_hhdet_tes!E41/RES_hhdet_fec!E41)</f>
        <v>0.74981232019151189</v>
      </c>
      <c r="F41" s="45">
        <f>IF(RES_hhdet_tes!F41=0,"",RES_hhdet_tes!F41/RES_hhdet_fec!F41)</f>
        <v>0.75220680926628058</v>
      </c>
      <c r="G41" s="45">
        <f>IF(RES_hhdet_tes!G41=0,"",RES_hhdet_tes!G41/RES_hhdet_fec!G41)</f>
        <v>0.75484331570587482</v>
      </c>
      <c r="H41" s="45">
        <f>IF(RES_hhdet_tes!H41=0,"",RES_hhdet_tes!H41/RES_hhdet_fec!H41)</f>
        <v>0.75756672793542734</v>
      </c>
      <c r="I41" s="45">
        <f>IF(RES_hhdet_tes!I41=0,"",RES_hhdet_tes!I41/RES_hhdet_fec!I41)</f>
        <v>0.75919318459742591</v>
      </c>
      <c r="J41" s="45">
        <f>IF(RES_hhdet_tes!J41=0,"",RES_hhdet_tes!J41/RES_hhdet_fec!J41)</f>
        <v>0.7602386894537515</v>
      </c>
      <c r="K41" s="45">
        <f>IF(RES_hhdet_tes!K41=0,"",RES_hhdet_tes!K41/RES_hhdet_fec!K41)</f>
        <v>0.76146541373651966</v>
      </c>
      <c r="L41" s="45">
        <f>IF(RES_hhdet_tes!L41=0,"",RES_hhdet_tes!L41/RES_hhdet_fec!L41)</f>
        <v>0.76245124348549687</v>
      </c>
      <c r="M41" s="45">
        <f>IF(RES_hhdet_tes!M41=0,"",RES_hhdet_tes!M41/RES_hhdet_fec!M41)</f>
        <v>0.76487095818946671</v>
      </c>
      <c r="N41" s="45">
        <f>IF(RES_hhdet_tes!N41=0,"",RES_hhdet_tes!N41/RES_hhdet_fec!N41)</f>
        <v>0.76789852646899193</v>
      </c>
      <c r="O41" s="45">
        <f>IF(RES_hhdet_tes!O41=0,"",RES_hhdet_tes!O41/RES_hhdet_fec!O41)</f>
        <v>0.77178350014761565</v>
      </c>
      <c r="P41" s="45">
        <f>IF(RES_hhdet_tes!P41=0,"",RES_hhdet_tes!P41/RES_hhdet_fec!P41)</f>
        <v>0.77472428693216855</v>
      </c>
      <c r="Q41" s="45">
        <f>IF(RES_hhdet_tes!Q41=0,"",RES_hhdet_tes!Q41/RES_hhdet_fec!Q41)</f>
        <v>0.77903777785219497</v>
      </c>
      <c r="R41" s="45">
        <f>IF(RES_hhdet_tes!R41=0,"",RES_hhdet_tes!R41/RES_hhdet_fec!R41)</f>
        <v>0.78377257102230369</v>
      </c>
      <c r="S41" s="45">
        <f>IF(RES_hhdet_tes!S41=0,"",RES_hhdet_tes!S41/RES_hhdet_fec!S41)</f>
        <v>0.78935987466309798</v>
      </c>
      <c r="T41" s="45">
        <f>IF(RES_hhdet_tes!T41=0,"",RES_hhdet_tes!T41/RES_hhdet_fec!T41)</f>
        <v>0.79509247123425386</v>
      </c>
      <c r="U41" s="45">
        <f>IF(RES_hhdet_tes!U41=0,"",RES_hhdet_tes!U41/RES_hhdet_fec!U41)</f>
        <v>0.8103171293002458</v>
      </c>
      <c r="V41" s="45">
        <f>IF(RES_hhdet_tes!V41=0,"",RES_hhdet_tes!V41/RES_hhdet_fec!V41)</f>
        <v>0.82356323717602253</v>
      </c>
      <c r="W41" s="45">
        <f>IF(RES_hhdet_tes!W41=0,"",RES_hhdet_tes!W41/RES_hhdet_fec!W41)</f>
        <v>0.83874291832565351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0.4567284912503653</v>
      </c>
      <c r="C43" s="119">
        <f>IF(RES_hhdet_tes!C43=0,"",RES_hhdet_tes!C43/RES_hhdet_fec!C43)</f>
        <v>0.46054982501144553</v>
      </c>
      <c r="D43" s="119">
        <f>IF(RES_hhdet_tes!D43=0,"",RES_hhdet_tes!D43/RES_hhdet_fec!D43)</f>
        <v>0.46321887404398671</v>
      </c>
      <c r="E43" s="119">
        <f>IF(RES_hhdet_tes!E43=0,"",RES_hhdet_tes!E43/RES_hhdet_fec!E43)</f>
        <v>0.4674857842217191</v>
      </c>
      <c r="F43" s="119">
        <f>IF(RES_hhdet_tes!F43=0,"",RES_hhdet_tes!F43/RES_hhdet_fec!F43)</f>
        <v>0.47584502076588481</v>
      </c>
      <c r="G43" s="119">
        <f>IF(RES_hhdet_tes!G43=0,"",RES_hhdet_tes!G43/RES_hhdet_fec!G43)</f>
        <v>0.48686547201578728</v>
      </c>
      <c r="H43" s="119">
        <f>IF(RES_hhdet_tes!H43=0,"",RES_hhdet_tes!H43/RES_hhdet_fec!H43)</f>
        <v>0.49789388680716223</v>
      </c>
      <c r="I43" s="119">
        <f>IF(RES_hhdet_tes!I43=0,"",RES_hhdet_tes!I43/RES_hhdet_fec!I43)</f>
        <v>0.51319873524592319</v>
      </c>
      <c r="J43" s="119">
        <f>IF(RES_hhdet_tes!J43=0,"",RES_hhdet_tes!J43/RES_hhdet_fec!J43)</f>
        <v>0.53547447174105756</v>
      </c>
      <c r="K43" s="119">
        <f>IF(RES_hhdet_tes!K43=0,"",RES_hhdet_tes!K43/RES_hhdet_fec!K43)</f>
        <v>0.54237835896989939</v>
      </c>
      <c r="L43" s="119">
        <f>IF(RES_hhdet_tes!L43=0,"",RES_hhdet_tes!L43/RES_hhdet_fec!L43)</f>
        <v>0.55081090036607117</v>
      </c>
      <c r="M43" s="119">
        <f>IF(RES_hhdet_tes!M43=0,"",RES_hhdet_tes!M43/RES_hhdet_fec!M43)</f>
        <v>0.5562568546961576</v>
      </c>
      <c r="N43" s="119">
        <f>IF(RES_hhdet_tes!N43=0,"",RES_hhdet_tes!N43/RES_hhdet_fec!N43)</f>
        <v>0.56038022562268175</v>
      </c>
      <c r="O43" s="119">
        <f>IF(RES_hhdet_tes!O43=0,"",RES_hhdet_tes!O43/RES_hhdet_fec!O43)</f>
        <v>0.56604165344963397</v>
      </c>
      <c r="P43" s="119">
        <f>IF(RES_hhdet_tes!P43=0,"",RES_hhdet_tes!P43/RES_hhdet_fec!P43)</f>
        <v>0.57063256554989095</v>
      </c>
      <c r="Q43" s="119">
        <f>IF(RES_hhdet_tes!Q43=0,"",RES_hhdet_tes!Q43/RES_hhdet_fec!Q43)</f>
        <v>0.57989268476521016</v>
      </c>
      <c r="R43" s="119">
        <f>IF(RES_hhdet_tes!R43=0,"",RES_hhdet_tes!R43/RES_hhdet_fec!R43)</f>
        <v>0.58812346284321926</v>
      </c>
      <c r="S43" s="119">
        <f>IF(RES_hhdet_tes!S43=0,"",RES_hhdet_tes!S43/RES_hhdet_fec!S43)</f>
        <v>0.59764087821053358</v>
      </c>
      <c r="T43" s="119">
        <f>IF(RES_hhdet_tes!T43=0,"",RES_hhdet_tes!T43/RES_hhdet_fec!T43)</f>
        <v>0.60997539062269945</v>
      </c>
      <c r="U43" s="119">
        <f>IF(RES_hhdet_tes!U43=0,"",RES_hhdet_tes!U43/RES_hhdet_fec!U43)</f>
        <v>0.62191542123925037</v>
      </c>
      <c r="V43" s="119">
        <f>IF(RES_hhdet_tes!V43=0,"",RES_hhdet_tes!V43/RES_hhdet_fec!V43)</f>
        <v>0.63408141254484096</v>
      </c>
      <c r="W43" s="119">
        <f>IF(RES_hhdet_tes!W43=0,"",RES_hhdet_tes!W43/RES_hhdet_fec!W43)</f>
        <v>0.64680832327095072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0.44255469651601825</v>
      </c>
      <c r="C44" s="124">
        <f>IF(RES_hhdet_tes!C44=0,"",RES_hhdet_tes!C44/RES_hhdet_fec!C44)</f>
        <v>0.4480913836751107</v>
      </c>
      <c r="D44" s="124">
        <f>IF(RES_hhdet_tes!D44=0,"",RES_hhdet_tes!D44/RES_hhdet_fec!D44)</f>
        <v>0.45049072525535266</v>
      </c>
      <c r="E44" s="124">
        <f>IF(RES_hhdet_tes!E44=0,"",RES_hhdet_tes!E44/RES_hhdet_fec!E44)</f>
        <v>0.45401778554183436</v>
      </c>
      <c r="F44" s="124">
        <f>IF(RES_hhdet_tes!F44=0,"",RES_hhdet_tes!F44/RES_hhdet_fec!F44)</f>
        <v>0.4629008694309909</v>
      </c>
      <c r="G44" s="124">
        <f>IF(RES_hhdet_tes!G44=0,"",RES_hhdet_tes!G44/RES_hhdet_fec!G44)</f>
        <v>0.47599054535194435</v>
      </c>
      <c r="H44" s="124">
        <f>IF(RES_hhdet_tes!H44=0,"",RES_hhdet_tes!H44/RES_hhdet_fec!H44)</f>
        <v>0.48758466966117708</v>
      </c>
      <c r="I44" s="124">
        <f>IF(RES_hhdet_tes!I44=0,"",RES_hhdet_tes!I44/RES_hhdet_fec!I44)</f>
        <v>0.5033254672025046</v>
      </c>
      <c r="J44" s="124">
        <f>IF(RES_hhdet_tes!J44=0,"",RES_hhdet_tes!J44/RES_hhdet_fec!J44)</f>
        <v>0.52048674163993736</v>
      </c>
      <c r="K44" s="124">
        <f>IF(RES_hhdet_tes!K44=0,"",RES_hhdet_tes!K44/RES_hhdet_fec!K44)</f>
        <v>0.5368827616290518</v>
      </c>
      <c r="L44" s="124">
        <f>IF(RES_hhdet_tes!L44=0,"",RES_hhdet_tes!L44/RES_hhdet_fec!L44)</f>
        <v>0.54587505777275658</v>
      </c>
      <c r="M44" s="124">
        <f>IF(RES_hhdet_tes!M44=0,"",RES_hhdet_tes!M44/RES_hhdet_fec!M44)</f>
        <v>0.55246873427514043</v>
      </c>
      <c r="N44" s="124">
        <f>IF(RES_hhdet_tes!N44=0,"",RES_hhdet_tes!N44/RES_hhdet_fec!N44)</f>
        <v>0.55690060157741383</v>
      </c>
      <c r="O44" s="124">
        <f>IF(RES_hhdet_tes!O44=0,"",RES_hhdet_tes!O44/RES_hhdet_fec!O44)</f>
        <v>0.56266406061676344</v>
      </c>
      <c r="P44" s="124">
        <f>IF(RES_hhdet_tes!P44=0,"",RES_hhdet_tes!P44/RES_hhdet_fec!P44)</f>
        <v>0.56745808432739975</v>
      </c>
      <c r="Q44" s="124">
        <f>IF(RES_hhdet_tes!Q44=0,"",RES_hhdet_tes!Q44/RES_hhdet_fec!Q44)</f>
        <v>0.57575283255244158</v>
      </c>
      <c r="R44" s="124">
        <f>IF(RES_hhdet_tes!R44=0,"",RES_hhdet_tes!R44/RES_hhdet_fec!R44)</f>
        <v>0.5832274876058422</v>
      </c>
      <c r="S44" s="124">
        <f>IF(RES_hhdet_tes!S44=0,"",RES_hhdet_tes!S44/RES_hhdet_fec!S44)</f>
        <v>0.59357843996844484</v>
      </c>
      <c r="T44" s="124">
        <f>IF(RES_hhdet_tes!T44=0,"",RES_hhdet_tes!T44/RES_hhdet_fec!T44)</f>
        <v>0.60518867780148033</v>
      </c>
      <c r="U44" s="124">
        <f>IF(RES_hhdet_tes!U44=0,"",RES_hhdet_tes!U44/RES_hhdet_fec!U44)</f>
        <v>0.61653313636662832</v>
      </c>
      <c r="V44" s="124">
        <f>IF(RES_hhdet_tes!V44=0,"",RES_hhdet_tes!V44/RES_hhdet_fec!V44)</f>
        <v>0.62704873238039494</v>
      </c>
      <c r="W44" s="124">
        <f>IF(RES_hhdet_tes!W44=0,"",RES_hhdet_tes!W44/RES_hhdet_fec!W44)</f>
        <v>0.63849760553165458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0.43693687652037733</v>
      </c>
      <c r="C45" s="111">
        <f>IF(RES_hhdet_tes!C45=0,"",RES_hhdet_tes!C45/RES_hhdet_fec!C45)</f>
        <v>0.44255271733636159</v>
      </c>
      <c r="D45" s="111">
        <f>IF(RES_hhdet_tes!D45=0,"",RES_hhdet_tes!D45/RES_hhdet_fec!D45)</f>
        <v>0.44511758500764381</v>
      </c>
      <c r="E45" s="111">
        <f>IF(RES_hhdet_tes!E45=0,"",RES_hhdet_tes!E45/RES_hhdet_fec!E45)</f>
        <v>0.44873338386878381</v>
      </c>
      <c r="F45" s="111">
        <f>IF(RES_hhdet_tes!F45=0,"",RES_hhdet_tes!F45/RES_hhdet_fec!F45)</f>
        <v>0.45773845071993774</v>
      </c>
      <c r="G45" s="111">
        <f>IF(RES_hhdet_tes!G45=0,"",RES_hhdet_tes!G45/RES_hhdet_fec!G45)</f>
        <v>0.47087859936944609</v>
      </c>
      <c r="H45" s="111">
        <f>IF(RES_hhdet_tes!H45=0,"",RES_hhdet_tes!H45/RES_hhdet_fec!H45)</f>
        <v>0.48255764282125085</v>
      </c>
      <c r="I45" s="111">
        <f>IF(RES_hhdet_tes!I45=0,"",RES_hhdet_tes!I45/RES_hhdet_fec!I45)</f>
        <v>0.49839854809205447</v>
      </c>
      <c r="J45" s="111">
        <f>IF(RES_hhdet_tes!J45=0,"",RES_hhdet_tes!J45/RES_hhdet_fec!J45)</f>
        <v>0.51560101021533966</v>
      </c>
      <c r="K45" s="111">
        <f>IF(RES_hhdet_tes!K45=0,"",RES_hhdet_tes!K45/RES_hhdet_fec!K45)</f>
        <v>0.53204296495180947</v>
      </c>
      <c r="L45" s="111">
        <f>IF(RES_hhdet_tes!L45=0,"",RES_hhdet_tes!L45/RES_hhdet_fec!L45)</f>
        <v>0.54127012359565663</v>
      </c>
      <c r="M45" s="111">
        <f>IF(RES_hhdet_tes!M45=0,"",RES_hhdet_tes!M45/RES_hhdet_fec!M45)</f>
        <v>0.5478387603849596</v>
      </c>
      <c r="N45" s="111">
        <f>IF(RES_hhdet_tes!N45=0,"",RES_hhdet_tes!N45/RES_hhdet_fec!N45)</f>
        <v>0.55231701846841041</v>
      </c>
      <c r="O45" s="111">
        <f>IF(RES_hhdet_tes!O45=0,"",RES_hhdet_tes!O45/RES_hhdet_fec!O45)</f>
        <v>0.5581347763626241</v>
      </c>
      <c r="P45" s="111">
        <f>IF(RES_hhdet_tes!P45=0,"",RES_hhdet_tes!P45/RES_hhdet_fec!P45)</f>
        <v>0.56298897284674032</v>
      </c>
      <c r="Q45" s="111">
        <f>IF(RES_hhdet_tes!Q45=0,"",RES_hhdet_tes!Q45/RES_hhdet_fec!Q45)</f>
        <v>0.57134423621191321</v>
      </c>
      <c r="R45" s="111">
        <f>IF(RES_hhdet_tes!R45=0,"",RES_hhdet_tes!R45/RES_hhdet_fec!R45)</f>
        <v>0.57888476432654623</v>
      </c>
      <c r="S45" s="111">
        <f>IF(RES_hhdet_tes!S45=0,"",RES_hhdet_tes!S45/RES_hhdet_fec!S45)</f>
        <v>0.58932216611699029</v>
      </c>
      <c r="T45" s="111">
        <f>IF(RES_hhdet_tes!T45=0,"",RES_hhdet_tes!T45/RES_hhdet_fec!T45)</f>
        <v>0.60099475270818337</v>
      </c>
      <c r="U45" s="111">
        <f>IF(RES_hhdet_tes!U45=0,"",RES_hhdet_tes!U45/RES_hhdet_fec!U45)</f>
        <v>0.6123899601555739</v>
      </c>
      <c r="V45" s="111">
        <f>IF(RES_hhdet_tes!V45=0,"",RES_hhdet_tes!V45/RES_hhdet_fec!V45)</f>
        <v>0.62295204311857311</v>
      </c>
      <c r="W45" s="111">
        <f>IF(RES_hhdet_tes!W45=0,"",RES_hhdet_tes!W45/RES_hhdet_fec!W45)</f>
        <v>0.63447586958216939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>
        <f>IF(RES_hhdet_tes!G47=0,"",RES_hhdet_tes!G47/RES_hhdet_fec!G47)</f>
        <v>3.0787166747719326</v>
      </c>
      <c r="H47" s="124">
        <f>IF(RES_hhdet_tes!H47=0,"",RES_hhdet_tes!H47/RES_hhdet_fec!H47)</f>
        <v>3.1652551725667957</v>
      </c>
      <c r="I47" s="124">
        <f>IF(RES_hhdet_tes!I47=0,"",RES_hhdet_tes!I47/RES_hhdet_fec!I47)</f>
        <v>3.2357914475718887</v>
      </c>
      <c r="J47" s="124">
        <f>IF(RES_hhdet_tes!J47=0,"",RES_hhdet_tes!J47/RES_hhdet_fec!J47)</f>
        <v>3.3186099967642351</v>
      </c>
      <c r="K47" s="124">
        <f>IF(RES_hhdet_tes!K47=0,"",RES_hhdet_tes!K47/RES_hhdet_fec!K47)</f>
        <v>3.3978624894545826</v>
      </c>
      <c r="L47" s="124">
        <f>IF(RES_hhdet_tes!L47=0,"",RES_hhdet_tes!L47/RES_hhdet_fec!L47)</f>
        <v>3.4693048654060945</v>
      </c>
      <c r="M47" s="124">
        <f>IF(RES_hhdet_tes!M47=0,"",RES_hhdet_tes!M47/RES_hhdet_fec!M47)</f>
        <v>3.5371585515735737</v>
      </c>
      <c r="N47" s="124">
        <f>IF(RES_hhdet_tes!N47=0,"",RES_hhdet_tes!N47/RES_hhdet_fec!N47)</f>
        <v>3.6055949104748035</v>
      </c>
      <c r="O47" s="124">
        <f>IF(RES_hhdet_tes!O47=0,"",RES_hhdet_tes!O47/RES_hhdet_fec!O47)</f>
        <v>3.6666981569129131</v>
      </c>
      <c r="P47" s="124">
        <f>IF(RES_hhdet_tes!P47=0,"",RES_hhdet_tes!P47/RES_hhdet_fec!P47)</f>
        <v>3.7549353170352187</v>
      </c>
      <c r="Q47" s="124">
        <f>IF(RES_hhdet_tes!Q47=0,"",RES_hhdet_tes!Q47/RES_hhdet_fec!Q47)</f>
        <v>3.901212461314056</v>
      </c>
      <c r="R47" s="124">
        <f>IF(RES_hhdet_tes!R47=0,"",RES_hhdet_tes!R47/RES_hhdet_fec!R47)</f>
        <v>4.0927284491245954</v>
      </c>
      <c r="S47" s="124">
        <f>IF(RES_hhdet_tes!S47=0,"",RES_hhdet_tes!S47/RES_hhdet_fec!S47)</f>
        <v>4.2843214828559448</v>
      </c>
      <c r="T47" s="124">
        <f>IF(RES_hhdet_tes!T47=0,"",RES_hhdet_tes!T47/RES_hhdet_fec!T47)</f>
        <v>4.4403195456652425</v>
      </c>
      <c r="U47" s="124">
        <f>IF(RES_hhdet_tes!U47=0,"",RES_hhdet_tes!U47/RES_hhdet_fec!U47)</f>
        <v>4.5616135542473666</v>
      </c>
      <c r="V47" s="124">
        <f>IF(RES_hhdet_tes!V47=0,"",RES_hhdet_tes!V47/RES_hhdet_fec!V47)</f>
        <v>4.6698457942493476</v>
      </c>
      <c r="W47" s="124">
        <f>IF(RES_hhdet_tes!W47=0,"",RES_hhdet_tes!W47/RES_hhdet_fec!W47)</f>
        <v>4.7408723059731512</v>
      </c>
      <c r="DA47" s="130" t="s">
        <v>1949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>
        <f>IF(RES_hhdet_tes!G48=0,"",RES_hhdet_tes!G48/RES_hhdet_fec!G48)</f>
        <v>3.0787166747719326</v>
      </c>
      <c r="H48" s="111">
        <f>IF(RES_hhdet_tes!H48=0,"",RES_hhdet_tes!H48/RES_hhdet_fec!H48)</f>
        <v>3.1652551725667957</v>
      </c>
      <c r="I48" s="111">
        <f>IF(RES_hhdet_tes!I48=0,"",RES_hhdet_tes!I48/RES_hhdet_fec!I48)</f>
        <v>3.2357914475718887</v>
      </c>
      <c r="J48" s="111">
        <f>IF(RES_hhdet_tes!J48=0,"",RES_hhdet_tes!J48/RES_hhdet_fec!J48)</f>
        <v>3.3186099967642351</v>
      </c>
      <c r="K48" s="111">
        <f>IF(RES_hhdet_tes!K48=0,"",RES_hhdet_tes!K48/RES_hhdet_fec!K48)</f>
        <v>3.3978624894545826</v>
      </c>
      <c r="L48" s="111">
        <f>IF(RES_hhdet_tes!L48=0,"",RES_hhdet_tes!L48/RES_hhdet_fec!L48)</f>
        <v>3.4693048654060945</v>
      </c>
      <c r="M48" s="111">
        <f>IF(RES_hhdet_tes!M48=0,"",RES_hhdet_tes!M48/RES_hhdet_fec!M48)</f>
        <v>3.5371585515735737</v>
      </c>
      <c r="N48" s="111">
        <f>IF(RES_hhdet_tes!N48=0,"",RES_hhdet_tes!N48/RES_hhdet_fec!N48)</f>
        <v>3.6055949104748035</v>
      </c>
      <c r="O48" s="111">
        <f>IF(RES_hhdet_tes!O48=0,"",RES_hhdet_tes!O48/RES_hhdet_fec!O48)</f>
        <v>3.6666981569129131</v>
      </c>
      <c r="P48" s="111">
        <f>IF(RES_hhdet_tes!P48=0,"",RES_hhdet_tes!P48/RES_hhdet_fec!P48)</f>
        <v>3.7549353170352187</v>
      </c>
      <c r="Q48" s="111">
        <f>IF(RES_hhdet_tes!Q48=0,"",RES_hhdet_tes!Q48/RES_hhdet_fec!Q48)</f>
        <v>3.901212461314056</v>
      </c>
      <c r="R48" s="111">
        <f>IF(RES_hhdet_tes!R48=0,"",RES_hhdet_tes!R48/RES_hhdet_fec!R48)</f>
        <v>4.0927284491245954</v>
      </c>
      <c r="S48" s="111">
        <f>IF(RES_hhdet_tes!S48=0,"",RES_hhdet_tes!S48/RES_hhdet_fec!S48)</f>
        <v>4.2843214828559448</v>
      </c>
      <c r="T48" s="111">
        <f>IF(RES_hhdet_tes!T48=0,"",RES_hhdet_tes!T48/RES_hhdet_fec!T48)</f>
        <v>4.4403195456652425</v>
      </c>
      <c r="U48" s="111">
        <f>IF(RES_hhdet_tes!U48=0,"",RES_hhdet_tes!U48/RES_hhdet_fec!U48)</f>
        <v>4.5616135542473666</v>
      </c>
      <c r="V48" s="111">
        <f>IF(RES_hhdet_tes!V48=0,"",RES_hhdet_tes!V48/RES_hhdet_fec!V48)</f>
        <v>4.6698457942493476</v>
      </c>
      <c r="W48" s="111">
        <f>IF(RES_hhdet_tes!W48=0,"",RES_hhdet_tes!W48/RES_hhdet_fec!W48)</f>
        <v>4.7408723059731512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0.50225450781300052</v>
      </c>
      <c r="C49" s="124">
        <f>IF(RES_hhdet_tes!C49=0,"",RES_hhdet_tes!C49/RES_hhdet_fec!C49)</f>
        <v>0.50393603795386421</v>
      </c>
      <c r="D49" s="124">
        <f>IF(RES_hhdet_tes!D49=0,"",RES_hhdet_tes!D49/RES_hhdet_fec!D49)</f>
        <v>0.50468165217244132</v>
      </c>
      <c r="E49" s="124">
        <f>IF(RES_hhdet_tes!E49=0,"",RES_hhdet_tes!E49/RES_hhdet_fec!E49)</f>
        <v>0.50662208071040349</v>
      </c>
      <c r="F49" s="124">
        <f>IF(RES_hhdet_tes!F49=0,"",RES_hhdet_tes!F49/RES_hhdet_fec!F49)</f>
        <v>0.50950573130379562</v>
      </c>
      <c r="G49" s="124">
        <f>IF(RES_hhdet_tes!G49=0,"",RES_hhdet_tes!G49/RES_hhdet_fec!G49)</f>
        <v>0.51358000187446107</v>
      </c>
      <c r="H49" s="124">
        <f>IF(RES_hhdet_tes!H49=0,"",RES_hhdet_tes!H49/RES_hhdet_fec!H49)</f>
        <v>0.51815398967264281</v>
      </c>
      <c r="I49" s="124">
        <f>IF(RES_hhdet_tes!I49=0,"",RES_hhdet_tes!I49/RES_hhdet_fec!I49)</f>
        <v>0.52492295217507801</v>
      </c>
      <c r="J49" s="124">
        <f>IF(RES_hhdet_tes!J49=0,"",RES_hhdet_tes!J49/RES_hhdet_fec!J49)</f>
        <v>0.54459027407434801</v>
      </c>
      <c r="K49" s="124">
        <f>IF(RES_hhdet_tes!K49=0,"",RES_hhdet_tes!K49/RES_hhdet_fec!K49)</f>
        <v>0.53983922251229177</v>
      </c>
      <c r="L49" s="124">
        <f>IF(RES_hhdet_tes!L49=0,"",RES_hhdet_tes!L49/RES_hhdet_fec!L49)</f>
        <v>0.54446281447237588</v>
      </c>
      <c r="M49" s="124">
        <f>IF(RES_hhdet_tes!M49=0,"",RES_hhdet_tes!M49/RES_hhdet_fec!M49)</f>
        <v>0.5484869609840729</v>
      </c>
      <c r="N49" s="124">
        <f>IF(RES_hhdet_tes!N49=0,"",RES_hhdet_tes!N49/RES_hhdet_fec!N49)</f>
        <v>0.55161351146529425</v>
      </c>
      <c r="O49" s="124">
        <f>IF(RES_hhdet_tes!O49=0,"",RES_hhdet_tes!O49/RES_hhdet_fec!O49)</f>
        <v>0.55681924598720889</v>
      </c>
      <c r="P49" s="124">
        <f>IF(RES_hhdet_tes!P49=0,"",RES_hhdet_tes!P49/RES_hhdet_fec!P49)</f>
        <v>0.56241997696261437</v>
      </c>
      <c r="Q49" s="124">
        <f>IF(RES_hhdet_tes!Q49=0,"",RES_hhdet_tes!Q49/RES_hhdet_fec!Q49)</f>
        <v>0.57367009958235071</v>
      </c>
      <c r="R49" s="124">
        <f>IF(RES_hhdet_tes!R49=0,"",RES_hhdet_tes!R49/RES_hhdet_fec!R49)</f>
        <v>0.58443840514578638</v>
      </c>
      <c r="S49" s="124">
        <f>IF(RES_hhdet_tes!S49=0,"",RES_hhdet_tes!S49/RES_hhdet_fec!S49)</f>
        <v>0.59833073167335993</v>
      </c>
      <c r="T49" s="124">
        <f>IF(RES_hhdet_tes!T49=0,"",RES_hhdet_tes!T49/RES_hhdet_fec!T49)</f>
        <v>0.61578945289757125</v>
      </c>
      <c r="U49" s="124">
        <f>IF(RES_hhdet_tes!U49=0,"",RES_hhdet_tes!U49/RES_hhdet_fec!U49)</f>
        <v>0.63268931502882753</v>
      </c>
      <c r="V49" s="124">
        <f>IF(RES_hhdet_tes!V49=0,"",RES_hhdet_tes!V49/RES_hhdet_fec!V49)</f>
        <v>0.64999622236257748</v>
      </c>
      <c r="W49" s="124">
        <f>IF(RES_hhdet_tes!W49=0,"",RES_hhdet_tes!W49/RES_hhdet_fec!W49)</f>
        <v>0.66966163358332809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0.49880221472268332</v>
      </c>
      <c r="C50" s="111">
        <f>IF(RES_hhdet_tes!C50=0,"",RES_hhdet_tes!C50/RES_hhdet_fec!C50)</f>
        <v>0.50061092466882162</v>
      </c>
      <c r="D50" s="111">
        <f>IF(RES_hhdet_tes!D50=0,"",RES_hhdet_tes!D50/RES_hhdet_fec!D50)</f>
        <v>0.50146745667705872</v>
      </c>
      <c r="E50" s="111">
        <f>IF(RES_hhdet_tes!E50=0,"",RES_hhdet_tes!E50/RES_hhdet_fec!E50)</f>
        <v>0.50272076222642426</v>
      </c>
      <c r="F50" s="111">
        <f>IF(RES_hhdet_tes!F50=0,"",RES_hhdet_tes!F50/RES_hhdet_fec!F50)</f>
        <v>0.50592162028989751</v>
      </c>
      <c r="G50" s="111">
        <f>IF(RES_hhdet_tes!G50=0,"",RES_hhdet_tes!G50/RES_hhdet_fec!G50)</f>
        <v>0.51070725977821863</v>
      </c>
      <c r="H50" s="111">
        <f>IF(RES_hhdet_tes!H50=0,"",RES_hhdet_tes!H50/RES_hhdet_fec!H50)</f>
        <v>0.51505722904624684</v>
      </c>
      <c r="I50" s="111">
        <f>IF(RES_hhdet_tes!I50=0,"",RES_hhdet_tes!I50/RES_hhdet_fec!I50)</f>
        <v>0.5213363052466129</v>
      </c>
      <c r="J50" s="111">
        <f>IF(RES_hhdet_tes!J50=0,"",RES_hhdet_tes!J50/RES_hhdet_fec!J50)</f>
        <v>0.52787695916552091</v>
      </c>
      <c r="K50" s="111">
        <f>IF(RES_hhdet_tes!K50=0,"",RES_hhdet_tes!K50/RES_hhdet_fec!K50)</f>
        <v>0.53689377313612929</v>
      </c>
      <c r="L50" s="111">
        <f>IF(RES_hhdet_tes!L50=0,"",RES_hhdet_tes!L50/RES_hhdet_fec!L50)</f>
        <v>0.54188677525449669</v>
      </c>
      <c r="M50" s="111">
        <f>IF(RES_hhdet_tes!M50=0,"",RES_hhdet_tes!M50/RES_hhdet_fec!M50)</f>
        <v>0.54625668223079193</v>
      </c>
      <c r="N50" s="111">
        <f>IF(RES_hhdet_tes!N50=0,"",RES_hhdet_tes!N50/RES_hhdet_fec!N50)</f>
        <v>0.54936230473417036</v>
      </c>
      <c r="O50" s="111">
        <f>IF(RES_hhdet_tes!O50=0,"",RES_hhdet_tes!O50/RES_hhdet_fec!O50)</f>
        <v>0.55450583967991363</v>
      </c>
      <c r="P50" s="111">
        <f>IF(RES_hhdet_tes!P50=0,"",RES_hhdet_tes!P50/RES_hhdet_fec!P50)</f>
        <v>0.56029342851655128</v>
      </c>
      <c r="Q50" s="111">
        <f>IF(RES_hhdet_tes!Q50=0,"",RES_hhdet_tes!Q50/RES_hhdet_fec!Q50)</f>
        <v>0.57086078217447866</v>
      </c>
      <c r="R50" s="111">
        <f>IF(RES_hhdet_tes!R50=0,"",RES_hhdet_tes!R50/RES_hhdet_fec!R50)</f>
        <v>0.58096760918139589</v>
      </c>
      <c r="S50" s="111">
        <f>IF(RES_hhdet_tes!S50=0,"",RES_hhdet_tes!S50/RES_hhdet_fec!S50)</f>
        <v>0.59581554924371449</v>
      </c>
      <c r="T50" s="111">
        <f>IF(RES_hhdet_tes!T50=0,"",RES_hhdet_tes!T50/RES_hhdet_fec!T50)</f>
        <v>0.61309701309678721</v>
      </c>
      <c r="U50" s="111">
        <f>IF(RES_hhdet_tes!U50=0,"",RES_hhdet_tes!U50/RES_hhdet_fec!U50)</f>
        <v>0.62788101663027163</v>
      </c>
      <c r="V50" s="111">
        <f>IF(RES_hhdet_tes!V50=0,"",RES_hhdet_tes!V50/RES_hhdet_fec!V50)</f>
        <v>0.64463497924745128</v>
      </c>
      <c r="W50" s="111">
        <f>IF(RES_hhdet_tes!W50=0,"",RES_hhdet_tes!W50/RES_hhdet_fec!W50)</f>
        <v>0.66570342829692919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0.62009201294614891</v>
      </c>
      <c r="C54" s="112">
        <f>IF(RES_hhdet_tes!C54=0,"",RES_hhdet_tes!C54/RES_hhdet_fec!C54)</f>
        <v>0.62395671108872908</v>
      </c>
      <c r="D54" s="112">
        <f>IF(RES_hhdet_tes!D54=0,"",RES_hhdet_tes!D54/RES_hhdet_fec!D54)</f>
        <v>0.62660765673824947</v>
      </c>
      <c r="E54" s="112">
        <f>IF(RES_hhdet_tes!E54=0,"",RES_hhdet_tes!E54/RES_hhdet_fec!E54)</f>
        <v>0.62969017380801684</v>
      </c>
      <c r="F54" s="112">
        <f>IF(RES_hhdet_tes!F54=0,"",RES_hhdet_tes!F54/RES_hhdet_fec!F54)</f>
        <v>0.63484681745443583</v>
      </c>
      <c r="G54" s="112">
        <f>IF(RES_hhdet_tes!G54=0,"",RES_hhdet_tes!G54/RES_hhdet_fec!G54)</f>
        <v>0.64094489768548857</v>
      </c>
      <c r="H54" s="112">
        <f>IF(RES_hhdet_tes!H54=0,"",RES_hhdet_tes!H54/RES_hhdet_fec!H54)</f>
        <v>0.64706939716849832</v>
      </c>
      <c r="I54" s="112">
        <f>IF(RES_hhdet_tes!I54=0,"",RES_hhdet_tes!I54/RES_hhdet_fec!I54)</f>
        <v>0.65045977963469326</v>
      </c>
      <c r="J54" s="112">
        <f>IF(RES_hhdet_tes!J54=0,"",RES_hhdet_tes!J54/RES_hhdet_fec!J54)</f>
        <v>0.65573484025186823</v>
      </c>
      <c r="K54" s="112">
        <f>IF(RES_hhdet_tes!K54=0,"",RES_hhdet_tes!K54/RES_hhdet_fec!K54)</f>
        <v>0.65706556567339092</v>
      </c>
      <c r="L54" s="112">
        <f>IF(RES_hhdet_tes!L54=0,"",RES_hhdet_tes!L54/RES_hhdet_fec!L54)</f>
        <v>0.65834983271537106</v>
      </c>
      <c r="M54" s="112">
        <f>IF(RES_hhdet_tes!M54=0,"",RES_hhdet_tes!M54/RES_hhdet_fec!M54)</f>
        <v>0.65888357906691919</v>
      </c>
      <c r="N54" s="112">
        <f>IF(RES_hhdet_tes!N54=0,"",RES_hhdet_tes!N54/RES_hhdet_fec!N54)</f>
        <v>0.6588930622680419</v>
      </c>
      <c r="O54" s="112">
        <f>IF(RES_hhdet_tes!O54=0,"",RES_hhdet_tes!O54/RES_hhdet_fec!O54)</f>
        <v>0.65910667942658441</v>
      </c>
      <c r="P54" s="112">
        <f>IF(RES_hhdet_tes!P54=0,"",RES_hhdet_tes!P54/RES_hhdet_fec!P54)</f>
        <v>0.66476907474842761</v>
      </c>
      <c r="Q54" s="112">
        <f>IF(RES_hhdet_tes!Q54=0,"",RES_hhdet_tes!Q54/RES_hhdet_fec!Q54)</f>
        <v>0.68735856282942753</v>
      </c>
      <c r="R54" s="112">
        <f>IF(RES_hhdet_tes!R54=0,"",RES_hhdet_tes!R54/RES_hhdet_fec!R54)</f>
        <v>0.72205281805433086</v>
      </c>
      <c r="S54" s="112">
        <f>IF(RES_hhdet_tes!S54=0,"",RES_hhdet_tes!S54/RES_hhdet_fec!S54)</f>
        <v>0.72831975713616115</v>
      </c>
      <c r="T54" s="112">
        <f>IF(RES_hhdet_tes!T54=0,"",RES_hhdet_tes!T54/RES_hhdet_fec!T54)</f>
        <v>0.74041201086122332</v>
      </c>
      <c r="U54" s="112">
        <f>IF(RES_hhdet_tes!U54=0,"",RES_hhdet_tes!U54/RES_hhdet_fec!U54)</f>
        <v>0.7600791727509727</v>
      </c>
      <c r="V54" s="112">
        <f>IF(RES_hhdet_tes!V54=0,"",RES_hhdet_tes!V54/RES_hhdet_fec!V54)</f>
        <v>0.76516515455030798</v>
      </c>
      <c r="W54" s="112">
        <f>IF(RES_hhdet_tes!W54=0,"",RES_hhdet_tes!W54/RES_hhdet_fec!W54)</f>
        <v>0.77616401472917429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0.61018244918180387</v>
      </c>
      <c r="C58" s="124">
        <f>IF(RES_hhdet_tes!C58=0,"",RES_hhdet_tes!C58/RES_hhdet_fec!C58)</f>
        <v>0.61714678148957325</v>
      </c>
      <c r="D58" s="124">
        <f>IF(RES_hhdet_tes!D58=0,"",RES_hhdet_tes!D58/RES_hhdet_fec!D58)</f>
        <v>0.62329119781245479</v>
      </c>
      <c r="E58" s="124">
        <f>IF(RES_hhdet_tes!E58=0,"",RES_hhdet_tes!E58/RES_hhdet_fec!E58)</f>
        <v>0.62925049976183389</v>
      </c>
      <c r="F58" s="124">
        <f>IF(RES_hhdet_tes!F58=0,"",RES_hhdet_tes!F58/RES_hhdet_fec!F58)</f>
        <v>0.62971516743778488</v>
      </c>
      <c r="G58" s="124">
        <f>IF(RES_hhdet_tes!G58=0,"",RES_hhdet_tes!G58/RES_hhdet_fec!G58)</f>
        <v>0.63409313722877103</v>
      </c>
      <c r="H58" s="124">
        <f>IF(RES_hhdet_tes!H58=0,"",RES_hhdet_tes!H58/RES_hhdet_fec!H58)</f>
        <v>0.64419265228113554</v>
      </c>
      <c r="I58" s="124">
        <f>IF(RES_hhdet_tes!I58=0,"",RES_hhdet_tes!I58/RES_hhdet_fec!I58)</f>
        <v>0.65918623827581779</v>
      </c>
      <c r="J58" s="124">
        <f>IF(RES_hhdet_tes!J58=0,"",RES_hhdet_tes!J58/RES_hhdet_fec!J58)</f>
        <v>0.685913234000603</v>
      </c>
      <c r="K58" s="124">
        <f>IF(RES_hhdet_tes!K58=0,"",RES_hhdet_tes!K58/RES_hhdet_fec!K58)</f>
        <v>0.68090928211502999</v>
      </c>
      <c r="L58" s="124">
        <f>IF(RES_hhdet_tes!L58=0,"",RES_hhdet_tes!L58/RES_hhdet_fec!L58)</f>
        <v>0.67084039801306894</v>
      </c>
      <c r="M58" s="124">
        <f>IF(RES_hhdet_tes!M58=0,"",RES_hhdet_tes!M58/RES_hhdet_fec!M58)</f>
        <v>0.65810723859670595</v>
      </c>
      <c r="N58" s="124">
        <f>IF(RES_hhdet_tes!N58=0,"",RES_hhdet_tes!N58/RES_hhdet_fec!N58)</f>
        <v>0.65712137711300223</v>
      </c>
      <c r="O58" s="124">
        <f>IF(RES_hhdet_tes!O58=0,"",RES_hhdet_tes!O58/RES_hhdet_fec!O58)</f>
        <v>0.66019714853706835</v>
      </c>
      <c r="P58" s="124">
        <f>IF(RES_hhdet_tes!P58=0,"",RES_hhdet_tes!P58/RES_hhdet_fec!P58)</f>
        <v>0.65323733760783687</v>
      </c>
      <c r="Q58" s="124">
        <f>IF(RES_hhdet_tes!Q58=0,"",RES_hhdet_tes!Q58/RES_hhdet_fec!Q58)</f>
        <v>0.6755536885716511</v>
      </c>
      <c r="R58" s="124">
        <f>IF(RES_hhdet_tes!R58=0,"",RES_hhdet_tes!R58/RES_hhdet_fec!R58)</f>
        <v>0.68467260923264006</v>
      </c>
      <c r="S58" s="124">
        <f>IF(RES_hhdet_tes!S58=0,"",RES_hhdet_tes!S58/RES_hhdet_fec!S58)</f>
        <v>0.67306205824637755</v>
      </c>
      <c r="T58" s="124">
        <f>IF(RES_hhdet_tes!T58=0,"",RES_hhdet_tes!T58/RES_hhdet_fec!T58)</f>
        <v>0.68578704868990537</v>
      </c>
      <c r="U58" s="124">
        <f>IF(RES_hhdet_tes!U58=0,"",RES_hhdet_tes!U58/RES_hhdet_fec!U58)</f>
        <v>0.69261448141776638</v>
      </c>
      <c r="V58" s="124">
        <f>IF(RES_hhdet_tes!V58=0,"",RES_hhdet_tes!V58/RES_hhdet_fec!V58)</f>
        <v>0.70110427246866813</v>
      </c>
      <c r="W58" s="124">
        <f>IF(RES_hhdet_tes!W58=0,"",RES_hhdet_tes!W58/RES_hhdet_fec!W58)</f>
        <v>0.70441765169581705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0.58758417651767847</v>
      </c>
      <c r="C59" s="111">
        <f>IF(RES_hhdet_tes!C59=0,"",RES_hhdet_tes!C59/RES_hhdet_fec!C59)</f>
        <v>0.58852537216375056</v>
      </c>
      <c r="D59" s="111">
        <f>IF(RES_hhdet_tes!D59=0,"",RES_hhdet_tes!D59/RES_hhdet_fec!D59)</f>
        <v>0.5892353754815649</v>
      </c>
      <c r="E59" s="111">
        <f>IF(RES_hhdet_tes!E59=0,"",RES_hhdet_tes!E59/RES_hhdet_fec!E59)</f>
        <v>0.59023321493547221</v>
      </c>
      <c r="F59" s="111">
        <f>IF(RES_hhdet_tes!F59=0,"",RES_hhdet_tes!F59/RES_hhdet_fec!F59)</f>
        <v>0.59186825210015914</v>
      </c>
      <c r="G59" s="111">
        <f>IF(RES_hhdet_tes!G59=0,"",RES_hhdet_tes!G59/RES_hhdet_fec!G59)</f>
        <v>0.59372070716059577</v>
      </c>
      <c r="H59" s="111">
        <f>IF(RES_hhdet_tes!H59=0,"",RES_hhdet_tes!H59/RES_hhdet_fec!H59)</f>
        <v>0.59537101691553518</v>
      </c>
      <c r="I59" s="111">
        <f>IF(RES_hhdet_tes!I59=0,"",RES_hhdet_tes!I59/RES_hhdet_fec!I59)</f>
        <v>0.5962119015020334</v>
      </c>
      <c r="J59" s="111">
        <f>IF(RES_hhdet_tes!J59=0,"",RES_hhdet_tes!J59/RES_hhdet_fec!J59)</f>
        <v>0.59667395620861663</v>
      </c>
      <c r="K59" s="111">
        <f>IF(RES_hhdet_tes!K59=0,"",RES_hhdet_tes!K59/RES_hhdet_fec!K59)</f>
        <v>0.59760184781346359</v>
      </c>
      <c r="L59" s="111">
        <f>IF(RES_hhdet_tes!L59=0,"",RES_hhdet_tes!L59/RES_hhdet_fec!L59)</f>
        <v>0.59822665066695346</v>
      </c>
      <c r="M59" s="111">
        <f>IF(RES_hhdet_tes!M59=0,"",RES_hhdet_tes!M59/RES_hhdet_fec!M59)</f>
        <v>0.59848486496787279</v>
      </c>
      <c r="N59" s="111">
        <f>IF(RES_hhdet_tes!N59=0,"",RES_hhdet_tes!N59/RES_hhdet_fec!N59)</f>
        <v>0.59867320109595545</v>
      </c>
      <c r="O59" s="111">
        <f>IF(RES_hhdet_tes!O59=0,"",RES_hhdet_tes!O59/RES_hhdet_fec!O59)</f>
        <v>0.5988356966202999</v>
      </c>
      <c r="P59" s="111">
        <f>IF(RES_hhdet_tes!P59=0,"",RES_hhdet_tes!P59/RES_hhdet_fec!P59)</f>
        <v>0.59893975709513525</v>
      </c>
      <c r="Q59" s="111">
        <f>IF(RES_hhdet_tes!Q59=0,"",RES_hhdet_tes!Q59/RES_hhdet_fec!Q59)</f>
        <v>0.59902742921605923</v>
      </c>
      <c r="R59" s="111">
        <f>IF(RES_hhdet_tes!R59=0,"",RES_hhdet_tes!R59/RES_hhdet_fec!R59)</f>
        <v>0.59938849849069664</v>
      </c>
      <c r="S59" s="111">
        <f>IF(RES_hhdet_tes!S59=0,"",RES_hhdet_tes!S59/RES_hhdet_fec!S59)</f>
        <v>0.60028426444451322</v>
      </c>
      <c r="T59" s="111">
        <f>IF(RES_hhdet_tes!T59=0,"",RES_hhdet_tes!T59/RES_hhdet_fec!T59)</f>
        <v>0.60214556560472599</v>
      </c>
      <c r="U59" s="111">
        <f>IF(RES_hhdet_tes!U59=0,"",RES_hhdet_tes!U59/RES_hhdet_fec!U59)</f>
        <v>0.60348467735012834</v>
      </c>
      <c r="V59" s="111">
        <f>IF(RES_hhdet_tes!V59=0,"",RES_hhdet_tes!V59/RES_hhdet_fec!V59)</f>
        <v>0.60535225386699254</v>
      </c>
      <c r="W59" s="111">
        <f>IF(RES_hhdet_tes!W59=0,"",RES_hhdet_tes!W59/RES_hhdet_fec!W59)</f>
        <v>0.60717852348630375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0.73994402732119591</v>
      </c>
      <c r="C60" s="45">
        <f>IF(RES_hhdet_tes!C60=0,"",RES_hhdet_tes!C60/RES_hhdet_fec!C60)</f>
        <v>0.74406184319321234</v>
      </c>
      <c r="D60" s="45">
        <f>IF(RES_hhdet_tes!D60=0,"",RES_hhdet_tes!D60/RES_hhdet_fec!D60)</f>
        <v>0.74684572716091768</v>
      </c>
      <c r="E60" s="45">
        <f>IF(RES_hhdet_tes!E60=0,"",RES_hhdet_tes!E60/RES_hhdet_fec!E60)</f>
        <v>0.74936941011911107</v>
      </c>
      <c r="F60" s="45">
        <f>IF(RES_hhdet_tes!F60=0,"",RES_hhdet_tes!F60/RES_hhdet_fec!F60)</f>
        <v>0.75227297145124961</v>
      </c>
      <c r="G60" s="45">
        <f>IF(RES_hhdet_tes!G60=0,"",RES_hhdet_tes!G60/RES_hhdet_fec!G60)</f>
        <v>0.75553435408536773</v>
      </c>
      <c r="H60" s="45">
        <f>IF(RES_hhdet_tes!H60=0,"",RES_hhdet_tes!H60/RES_hhdet_fec!H60)</f>
        <v>0.7584888831443477</v>
      </c>
      <c r="I60" s="45">
        <f>IF(RES_hhdet_tes!I60=0,"",RES_hhdet_tes!I60/RES_hhdet_fec!I60)</f>
        <v>0.76090423411720209</v>
      </c>
      <c r="J60" s="45">
        <f>IF(RES_hhdet_tes!J60=0,"",RES_hhdet_tes!J60/RES_hhdet_fec!J60)</f>
        <v>0.7629423844951384</v>
      </c>
      <c r="K60" s="45">
        <f>IF(RES_hhdet_tes!K60=0,"",RES_hhdet_tes!K60/RES_hhdet_fec!K60)</f>
        <v>0.76454730312598729</v>
      </c>
      <c r="L60" s="45">
        <f>IF(RES_hhdet_tes!L60=0,"",RES_hhdet_tes!L60/RES_hhdet_fec!L60)</f>
        <v>0.76501099965647645</v>
      </c>
      <c r="M60" s="45">
        <f>IF(RES_hhdet_tes!M60=0,"",RES_hhdet_tes!M60/RES_hhdet_fec!M60)</f>
        <v>0.76623251534470871</v>
      </c>
      <c r="N60" s="45">
        <f>IF(RES_hhdet_tes!N60=0,"",RES_hhdet_tes!N60/RES_hhdet_fec!N60)</f>
        <v>0.76731468243627821</v>
      </c>
      <c r="O60" s="45">
        <f>IF(RES_hhdet_tes!O60=0,"",RES_hhdet_tes!O60/RES_hhdet_fec!O60)</f>
        <v>0.76945474746755527</v>
      </c>
      <c r="P60" s="45">
        <f>IF(RES_hhdet_tes!P60=0,"",RES_hhdet_tes!P60/RES_hhdet_fec!P60)</f>
        <v>0.77319894847449366</v>
      </c>
      <c r="Q60" s="45">
        <f>IF(RES_hhdet_tes!Q60=0,"",RES_hhdet_tes!Q60/RES_hhdet_fec!Q60)</f>
        <v>0.78022439720137859</v>
      </c>
      <c r="R60" s="45">
        <f>IF(RES_hhdet_tes!R60=0,"",RES_hhdet_tes!R60/RES_hhdet_fec!R60)</f>
        <v>0.78846729168662444</v>
      </c>
      <c r="S60" s="45">
        <f>IF(RES_hhdet_tes!S60=0,"",RES_hhdet_tes!S60/RES_hhdet_fec!S60)</f>
        <v>0.79818676986482051</v>
      </c>
      <c r="T60" s="45">
        <f>IF(RES_hhdet_tes!T60=0,"",RES_hhdet_tes!T60/RES_hhdet_fec!T60)</f>
        <v>0.80387834564079175</v>
      </c>
      <c r="U60" s="45">
        <f>IF(RES_hhdet_tes!U60=0,"",RES_hhdet_tes!U60/RES_hhdet_fec!U60)</f>
        <v>0.81302709228460457</v>
      </c>
      <c r="V60" s="45">
        <f>IF(RES_hhdet_tes!V60=0,"",RES_hhdet_tes!V60/RES_hhdet_fec!V60)</f>
        <v>0.81922470396447833</v>
      </c>
      <c r="W60" s="45">
        <f>IF(RES_hhdet_tes!W60=0,"",RES_hhdet_tes!W60/RES_hhdet_fec!W60)</f>
        <v>0.8289183611836447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0.50284462931137908</v>
      </c>
      <c r="C62" s="119">
        <f>IF(RES_hhdet_tes!C62=0,"",RES_hhdet_tes!C62/RES_hhdet_fec!C62)</f>
        <v>0.51104632701521535</v>
      </c>
      <c r="D62" s="119">
        <f>IF(RES_hhdet_tes!D62=0,"",RES_hhdet_tes!D62/RES_hhdet_fec!D62)</f>
        <v>0.52374225219918602</v>
      </c>
      <c r="E62" s="119">
        <f>IF(RES_hhdet_tes!E62=0,"",RES_hhdet_tes!E62/RES_hhdet_fec!E62)</f>
        <v>0.53548059890028965</v>
      </c>
      <c r="F62" s="119">
        <f>IF(RES_hhdet_tes!F62=0,"",RES_hhdet_tes!F62/RES_hhdet_fec!F62)</f>
        <v>0.5471342854333926</v>
      </c>
      <c r="G62" s="119">
        <f>IF(RES_hhdet_tes!G62=0,"",RES_hhdet_tes!G62/RES_hhdet_fec!G62)</f>
        <v>0.55729822983235555</v>
      </c>
      <c r="H62" s="119">
        <f>IF(RES_hhdet_tes!H62=0,"",RES_hhdet_tes!H62/RES_hhdet_fec!H62)</f>
        <v>0.56720592209005938</v>
      </c>
      <c r="I62" s="119">
        <f>IF(RES_hhdet_tes!I62=0,"",RES_hhdet_tes!I62/RES_hhdet_fec!I62)</f>
        <v>0.57610178830373648</v>
      </c>
      <c r="J62" s="119">
        <f>IF(RES_hhdet_tes!J62=0,"",RES_hhdet_tes!J62/RES_hhdet_fec!J62)</f>
        <v>0.58595121364648028</v>
      </c>
      <c r="K62" s="119">
        <f>IF(RES_hhdet_tes!K62=0,"",RES_hhdet_tes!K62/RES_hhdet_fec!K62)</f>
        <v>0.59561267446893595</v>
      </c>
      <c r="L62" s="119">
        <f>IF(RES_hhdet_tes!L62=0,"",RES_hhdet_tes!L62/RES_hhdet_fec!L62)</f>
        <v>0.60512276961510025</v>
      </c>
      <c r="M62" s="119">
        <f>IF(RES_hhdet_tes!M62=0,"",RES_hhdet_tes!M62/RES_hhdet_fec!M62)</f>
        <v>0.61508779351365872</v>
      </c>
      <c r="N62" s="119">
        <f>IF(RES_hhdet_tes!N62=0,"",RES_hhdet_tes!N62/RES_hhdet_fec!N62)</f>
        <v>0.62750199367365744</v>
      </c>
      <c r="O62" s="119">
        <f>IF(RES_hhdet_tes!O62=0,"",RES_hhdet_tes!O62/RES_hhdet_fec!O62)</f>
        <v>0.63988298074658034</v>
      </c>
      <c r="P62" s="119">
        <f>IF(RES_hhdet_tes!P62=0,"",RES_hhdet_tes!P62/RES_hhdet_fec!P62)</f>
        <v>0.64785435401083891</v>
      </c>
      <c r="Q62" s="119">
        <f>IF(RES_hhdet_tes!Q62=0,"",RES_hhdet_tes!Q62/RES_hhdet_fec!Q62)</f>
        <v>0.66002257198816094</v>
      </c>
      <c r="R62" s="119">
        <f>IF(RES_hhdet_tes!R62=0,"",RES_hhdet_tes!R62/RES_hhdet_fec!R62)</f>
        <v>0.67312353289685678</v>
      </c>
      <c r="S62" s="119">
        <f>IF(RES_hhdet_tes!S62=0,"",RES_hhdet_tes!S62/RES_hhdet_fec!S62)</f>
        <v>0.68868382186506827</v>
      </c>
      <c r="T62" s="119">
        <f>IF(RES_hhdet_tes!T62=0,"",RES_hhdet_tes!T62/RES_hhdet_fec!T62)</f>
        <v>0.70436432953498951</v>
      </c>
      <c r="U62" s="119">
        <f>IF(RES_hhdet_tes!U62=0,"",RES_hhdet_tes!U62/RES_hhdet_fec!U62)</f>
        <v>0.71766382749185686</v>
      </c>
      <c r="V62" s="119">
        <f>IF(RES_hhdet_tes!V62=0,"",RES_hhdet_tes!V62/RES_hhdet_fec!V62)</f>
        <v>0.73009621432541183</v>
      </c>
      <c r="W62" s="119">
        <f>IF(RES_hhdet_tes!W62=0,"",RES_hhdet_tes!W62/RES_hhdet_fec!W62)</f>
        <v>0.74149909566126349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0.49572612720945075</v>
      </c>
      <c r="C63" s="124">
        <f>IF(RES_hhdet_tes!C63=0,"",RES_hhdet_tes!C63/RES_hhdet_fec!C63)</f>
        <v>0.50517082424923387</v>
      </c>
      <c r="D63" s="124">
        <f>IF(RES_hhdet_tes!D63=0,"",RES_hhdet_tes!D63/RES_hhdet_fec!D63)</f>
        <v>0.51850677671731193</v>
      </c>
      <c r="E63" s="124">
        <f>IF(RES_hhdet_tes!E63=0,"",RES_hhdet_tes!E63/RES_hhdet_fec!E63)</f>
        <v>0.53119060404604146</v>
      </c>
      <c r="F63" s="124">
        <f>IF(RES_hhdet_tes!F63=0,"",RES_hhdet_tes!F63/RES_hhdet_fec!F63)</f>
        <v>0.54375323792056374</v>
      </c>
      <c r="G63" s="124">
        <f>IF(RES_hhdet_tes!G63=0,"",RES_hhdet_tes!G63/RES_hhdet_fec!G63)</f>
        <v>0.55487365290595381</v>
      </c>
      <c r="H63" s="124">
        <f>IF(RES_hhdet_tes!H63=0,"",RES_hhdet_tes!H63/RES_hhdet_fec!H63)</f>
        <v>0.56555441361132908</v>
      </c>
      <c r="I63" s="124">
        <f>IF(RES_hhdet_tes!I63=0,"",RES_hhdet_tes!I63/RES_hhdet_fec!I63)</f>
        <v>0.57544726438492499</v>
      </c>
      <c r="J63" s="124">
        <f>IF(RES_hhdet_tes!J63=0,"",RES_hhdet_tes!J63/RES_hhdet_fec!J63)</f>
        <v>0.58601946965856022</v>
      </c>
      <c r="K63" s="124">
        <f>IF(RES_hhdet_tes!K63=0,"",RES_hhdet_tes!K63/RES_hhdet_fec!K63)</f>
        <v>0.59648499567179158</v>
      </c>
      <c r="L63" s="124">
        <f>IF(RES_hhdet_tes!L63=0,"",RES_hhdet_tes!L63/RES_hhdet_fec!L63)</f>
        <v>0.60718894895569109</v>
      </c>
      <c r="M63" s="124">
        <f>IF(RES_hhdet_tes!M63=0,"",RES_hhdet_tes!M63/RES_hhdet_fec!M63)</f>
        <v>0.61839890750066018</v>
      </c>
      <c r="N63" s="124">
        <f>IF(RES_hhdet_tes!N63=0,"",RES_hhdet_tes!N63/RES_hhdet_fec!N63)</f>
        <v>0.63175533138023343</v>
      </c>
      <c r="O63" s="124">
        <f>IF(RES_hhdet_tes!O63=0,"",RES_hhdet_tes!O63/RES_hhdet_fec!O63)</f>
        <v>0.64518910544636587</v>
      </c>
      <c r="P63" s="124">
        <f>IF(RES_hhdet_tes!P63=0,"",RES_hhdet_tes!P63/RES_hhdet_fec!P63)</f>
        <v>0.65326264606642115</v>
      </c>
      <c r="Q63" s="124">
        <f>IF(RES_hhdet_tes!Q63=0,"",RES_hhdet_tes!Q63/RES_hhdet_fec!Q63)</f>
        <v>0.66557970502675345</v>
      </c>
      <c r="R63" s="124">
        <f>IF(RES_hhdet_tes!R63=0,"",RES_hhdet_tes!R63/RES_hhdet_fec!R63)</f>
        <v>0.67847150011677726</v>
      </c>
      <c r="S63" s="124">
        <f>IF(RES_hhdet_tes!S63=0,"",RES_hhdet_tes!S63/RES_hhdet_fec!S63)</f>
        <v>0.69356364175179375</v>
      </c>
      <c r="T63" s="124">
        <f>IF(RES_hhdet_tes!T63=0,"",RES_hhdet_tes!T63/RES_hhdet_fec!T63)</f>
        <v>0.70874779227754781</v>
      </c>
      <c r="U63" s="124">
        <f>IF(RES_hhdet_tes!U63=0,"",RES_hhdet_tes!U63/RES_hhdet_fec!U63)</f>
        <v>0.72160931376091453</v>
      </c>
      <c r="V63" s="124">
        <f>IF(RES_hhdet_tes!V63=0,"",RES_hhdet_tes!V63/RES_hhdet_fec!V63)</f>
        <v>0.73371260004932026</v>
      </c>
      <c r="W63" s="124">
        <f>IF(RES_hhdet_tes!W63=0,"",RES_hhdet_tes!W63/RES_hhdet_fec!W63)</f>
        <v>0.74402772079799973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0.49002667588643378</v>
      </c>
      <c r="C64" s="111">
        <f>IF(RES_hhdet_tes!C64=0,"",RES_hhdet_tes!C64/RES_hhdet_fec!C64)</f>
        <v>0.49956524455038892</v>
      </c>
      <c r="D64" s="111">
        <f>IF(RES_hhdet_tes!D64=0,"",RES_hhdet_tes!D64/RES_hhdet_fec!D64)</f>
        <v>0.51307985521082133</v>
      </c>
      <c r="E64" s="111">
        <f>IF(RES_hhdet_tes!E64=0,"",RES_hhdet_tes!E64/RES_hhdet_fec!E64)</f>
        <v>0.52587311964277805</v>
      </c>
      <c r="F64" s="111">
        <f>IF(RES_hhdet_tes!F64=0,"",RES_hhdet_tes!F64/RES_hhdet_fec!F64)</f>
        <v>0.53859332769401969</v>
      </c>
      <c r="G64" s="111">
        <f>IF(RES_hhdet_tes!G64=0,"",RES_hhdet_tes!G64/RES_hhdet_fec!G64)</f>
        <v>0.54980340833286989</v>
      </c>
      <c r="H64" s="111">
        <f>IF(RES_hhdet_tes!H64=0,"",RES_hhdet_tes!H64/RES_hhdet_fec!H64)</f>
        <v>0.56060298313893242</v>
      </c>
      <c r="I64" s="111">
        <f>IF(RES_hhdet_tes!I64=0,"",RES_hhdet_tes!I64/RES_hhdet_fec!I64)</f>
        <v>0.57062546030008898</v>
      </c>
      <c r="J64" s="111">
        <f>IF(RES_hhdet_tes!J64=0,"",RES_hhdet_tes!J64/RES_hhdet_fec!J64)</f>
        <v>0.58126427002040593</v>
      </c>
      <c r="K64" s="111">
        <f>IF(RES_hhdet_tes!K64=0,"",RES_hhdet_tes!K64/RES_hhdet_fec!K64)</f>
        <v>0.59179448565767279</v>
      </c>
      <c r="L64" s="111">
        <f>IF(RES_hhdet_tes!L64=0,"",RES_hhdet_tes!L64/RES_hhdet_fec!L64)</f>
        <v>0.60275329856875215</v>
      </c>
      <c r="M64" s="111">
        <f>IF(RES_hhdet_tes!M64=0,"",RES_hhdet_tes!M64/RES_hhdet_fec!M64)</f>
        <v>0.61397442689199366</v>
      </c>
      <c r="N64" s="111">
        <f>IF(RES_hhdet_tes!N64=0,"",RES_hhdet_tes!N64/RES_hhdet_fec!N64)</f>
        <v>0.6274280422113353</v>
      </c>
      <c r="O64" s="111">
        <f>IF(RES_hhdet_tes!O64=0,"",RES_hhdet_tes!O64/RES_hhdet_fec!O64)</f>
        <v>0.64096913519361665</v>
      </c>
      <c r="P64" s="111">
        <f>IF(RES_hhdet_tes!P64=0,"",RES_hhdet_tes!P64/RES_hhdet_fec!P64)</f>
        <v>0.6491319171544726</v>
      </c>
      <c r="Q64" s="111">
        <f>IF(RES_hhdet_tes!Q64=0,"",RES_hhdet_tes!Q64/RES_hhdet_fec!Q64)</f>
        <v>0.66155584679215695</v>
      </c>
      <c r="R64" s="111">
        <f>IF(RES_hhdet_tes!R64=0,"",RES_hhdet_tes!R64/RES_hhdet_fec!R64)</f>
        <v>0.67456744606118768</v>
      </c>
      <c r="S64" s="111">
        <f>IF(RES_hhdet_tes!S64=0,"",RES_hhdet_tes!S64/RES_hhdet_fec!S64)</f>
        <v>0.68980727394319541</v>
      </c>
      <c r="T64" s="111">
        <f>IF(RES_hhdet_tes!T64=0,"",RES_hhdet_tes!T64/RES_hhdet_fec!T64)</f>
        <v>0.70511791979526572</v>
      </c>
      <c r="U64" s="111">
        <f>IF(RES_hhdet_tes!U64=0,"",RES_hhdet_tes!U64/RES_hhdet_fec!U64)</f>
        <v>0.71808230589646083</v>
      </c>
      <c r="V64" s="111">
        <f>IF(RES_hhdet_tes!V64=0,"",RES_hhdet_tes!V64/RES_hhdet_fec!V64)</f>
        <v>0.7302835921806865</v>
      </c>
      <c r="W64" s="111">
        <f>IF(RES_hhdet_tes!W64=0,"",RES_hhdet_tes!W64/RES_hhdet_fec!W64)</f>
        <v>0.74070323530328908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2.0035364247184861</v>
      </c>
      <c r="C66" s="124">
        <f>IF(RES_hhdet_tes!C66=0,"",RES_hhdet_tes!C66/RES_hhdet_fec!C66)</f>
        <v>2.1101004683604923</v>
      </c>
      <c r="D66" s="124">
        <f>IF(RES_hhdet_tes!D66=0,"",RES_hhdet_tes!D66/RES_hhdet_fec!D66)</f>
        <v>2.3155367411499479</v>
      </c>
      <c r="E66" s="124">
        <f>IF(RES_hhdet_tes!E66=0,"",RES_hhdet_tes!E66/RES_hhdet_fec!E66)</f>
        <v>2.6050746000796972</v>
      </c>
      <c r="F66" s="124">
        <f>IF(RES_hhdet_tes!F66=0,"",RES_hhdet_tes!F66/RES_hhdet_fec!F66)</f>
        <v>2.8203385116919093</v>
      </c>
      <c r="G66" s="124">
        <f>IF(RES_hhdet_tes!G66=0,"",RES_hhdet_tes!G66/RES_hhdet_fec!G66)</f>
        <v>2.9522086988181409</v>
      </c>
      <c r="H66" s="124">
        <f>IF(RES_hhdet_tes!H66=0,"",RES_hhdet_tes!H66/RES_hhdet_fec!H66)</f>
        <v>3.101131533795396</v>
      </c>
      <c r="I66" s="124">
        <f>IF(RES_hhdet_tes!I66=0,"",RES_hhdet_tes!I66/RES_hhdet_fec!I66)</f>
        <v>3.1685310001909279</v>
      </c>
      <c r="J66" s="124">
        <f>IF(RES_hhdet_tes!J66=0,"",RES_hhdet_tes!J66/RES_hhdet_fec!J66)</f>
        <v>3.2348107768083487</v>
      </c>
      <c r="K66" s="124">
        <f>IF(RES_hhdet_tes!K66=0,"",RES_hhdet_tes!K66/RES_hhdet_fec!K66)</f>
        <v>3.2880075750232955</v>
      </c>
      <c r="L66" s="124">
        <f>IF(RES_hhdet_tes!L66=0,"",RES_hhdet_tes!L66/RES_hhdet_fec!L66)</f>
        <v>3.3472432647820809</v>
      </c>
      <c r="M66" s="124">
        <f>IF(RES_hhdet_tes!M66=0,"",RES_hhdet_tes!M66/RES_hhdet_fec!M66)</f>
        <v>3.421857801530678</v>
      </c>
      <c r="N66" s="124">
        <f>IF(RES_hhdet_tes!N66=0,"",RES_hhdet_tes!N66/RES_hhdet_fec!N66)</f>
        <v>3.5168531039292983</v>
      </c>
      <c r="O66" s="124">
        <f>IF(RES_hhdet_tes!O66=0,"",RES_hhdet_tes!O66/RES_hhdet_fec!O66)</f>
        <v>3.6492911879393195</v>
      </c>
      <c r="P66" s="124">
        <f>IF(RES_hhdet_tes!P66=0,"",RES_hhdet_tes!P66/RES_hhdet_fec!P66)</f>
        <v>3.8367088242793645</v>
      </c>
      <c r="Q66" s="124">
        <f>IF(RES_hhdet_tes!Q66=0,"",RES_hhdet_tes!Q66/RES_hhdet_fec!Q66)</f>
        <v>4.0636484621125009</v>
      </c>
      <c r="R66" s="124">
        <f>IF(RES_hhdet_tes!R66=0,"",RES_hhdet_tes!R66/RES_hhdet_fec!R66)</f>
        <v>4.2693343432153847</v>
      </c>
      <c r="S66" s="124">
        <f>IF(RES_hhdet_tes!S66=0,"",RES_hhdet_tes!S66/RES_hhdet_fec!S66)</f>
        <v>4.4106693620591662</v>
      </c>
      <c r="T66" s="124">
        <f>IF(RES_hhdet_tes!T66=0,"",RES_hhdet_tes!T66/RES_hhdet_fec!T66)</f>
        <v>4.5012301434147401</v>
      </c>
      <c r="U66" s="124">
        <f>IF(RES_hhdet_tes!U66=0,"",RES_hhdet_tes!U66/RES_hhdet_fec!U66)</f>
        <v>4.5733767365658888</v>
      </c>
      <c r="V66" s="124">
        <f>IF(RES_hhdet_tes!V66=0,"",RES_hhdet_tes!V66/RES_hhdet_fec!V66)</f>
        <v>4.6547751566982978</v>
      </c>
      <c r="W66" s="124">
        <f>IF(RES_hhdet_tes!W66=0,"",RES_hhdet_tes!W66/RES_hhdet_fec!W66)</f>
        <v>4.7181569614510153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2.0035364247184861</v>
      </c>
      <c r="C67" s="111">
        <f>IF(RES_hhdet_tes!C67=0,"",RES_hhdet_tes!C67/RES_hhdet_fec!C67)</f>
        <v>2.1101004683604923</v>
      </c>
      <c r="D67" s="111">
        <f>IF(RES_hhdet_tes!D67=0,"",RES_hhdet_tes!D67/RES_hhdet_fec!D67)</f>
        <v>2.3155367411499479</v>
      </c>
      <c r="E67" s="111">
        <f>IF(RES_hhdet_tes!E67=0,"",RES_hhdet_tes!E67/RES_hhdet_fec!E67)</f>
        <v>2.6050746000796972</v>
      </c>
      <c r="F67" s="111">
        <f>IF(RES_hhdet_tes!F67=0,"",RES_hhdet_tes!F67/RES_hhdet_fec!F67)</f>
        <v>2.8203385116919093</v>
      </c>
      <c r="G67" s="111">
        <f>IF(RES_hhdet_tes!G67=0,"",RES_hhdet_tes!G67/RES_hhdet_fec!G67)</f>
        <v>2.9522086988181409</v>
      </c>
      <c r="H67" s="111">
        <f>IF(RES_hhdet_tes!H67=0,"",RES_hhdet_tes!H67/RES_hhdet_fec!H67)</f>
        <v>3.101131533795396</v>
      </c>
      <c r="I67" s="111">
        <f>IF(RES_hhdet_tes!I67=0,"",RES_hhdet_tes!I67/RES_hhdet_fec!I67)</f>
        <v>3.1685310001909279</v>
      </c>
      <c r="J67" s="111">
        <f>IF(RES_hhdet_tes!J67=0,"",RES_hhdet_tes!J67/RES_hhdet_fec!J67)</f>
        <v>3.2348107768083487</v>
      </c>
      <c r="K67" s="111">
        <f>IF(RES_hhdet_tes!K67=0,"",RES_hhdet_tes!K67/RES_hhdet_fec!K67)</f>
        <v>3.2880075750232955</v>
      </c>
      <c r="L67" s="111">
        <f>IF(RES_hhdet_tes!L67=0,"",RES_hhdet_tes!L67/RES_hhdet_fec!L67)</f>
        <v>3.3472432647820809</v>
      </c>
      <c r="M67" s="111">
        <f>IF(RES_hhdet_tes!M67=0,"",RES_hhdet_tes!M67/RES_hhdet_fec!M67)</f>
        <v>3.421857801530678</v>
      </c>
      <c r="N67" s="111">
        <f>IF(RES_hhdet_tes!N67=0,"",RES_hhdet_tes!N67/RES_hhdet_fec!N67)</f>
        <v>3.5168531039292983</v>
      </c>
      <c r="O67" s="111">
        <f>IF(RES_hhdet_tes!O67=0,"",RES_hhdet_tes!O67/RES_hhdet_fec!O67)</f>
        <v>3.6492911879393195</v>
      </c>
      <c r="P67" s="111">
        <f>IF(RES_hhdet_tes!P67=0,"",RES_hhdet_tes!P67/RES_hhdet_fec!P67)</f>
        <v>3.8367088242793645</v>
      </c>
      <c r="Q67" s="111">
        <f>IF(RES_hhdet_tes!Q67=0,"",RES_hhdet_tes!Q67/RES_hhdet_fec!Q67)</f>
        <v>4.0636484621125009</v>
      </c>
      <c r="R67" s="111">
        <f>IF(RES_hhdet_tes!R67=0,"",RES_hhdet_tes!R67/RES_hhdet_fec!R67)</f>
        <v>4.2693343432153847</v>
      </c>
      <c r="S67" s="111">
        <f>IF(RES_hhdet_tes!S67=0,"",RES_hhdet_tes!S67/RES_hhdet_fec!S67)</f>
        <v>4.4106693620591662</v>
      </c>
      <c r="T67" s="111">
        <f>IF(RES_hhdet_tes!T67=0,"",RES_hhdet_tes!T67/RES_hhdet_fec!T67)</f>
        <v>4.5012301434147401</v>
      </c>
      <c r="U67" s="111">
        <f>IF(RES_hhdet_tes!U67=0,"",RES_hhdet_tes!U67/RES_hhdet_fec!U67)</f>
        <v>4.5733767365658888</v>
      </c>
      <c r="V67" s="111">
        <f>IF(RES_hhdet_tes!V67=0,"",RES_hhdet_tes!V67/RES_hhdet_fec!V67)</f>
        <v>4.6547751566982978</v>
      </c>
      <c r="W67" s="111">
        <f>IF(RES_hhdet_tes!W67=0,"",RES_hhdet_tes!W67/RES_hhdet_fec!W67)</f>
        <v>4.7181569614510153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0.51912818568680907</v>
      </c>
      <c r="C68" s="124">
        <f>IF(RES_hhdet_tes!C68=0,"",RES_hhdet_tes!C68/RES_hhdet_fec!C68)</f>
        <v>0.52523611682322324</v>
      </c>
      <c r="D68" s="124">
        <f>IF(RES_hhdet_tes!D68=0,"",RES_hhdet_tes!D68/RES_hhdet_fec!D68)</f>
        <v>0.53389425572519356</v>
      </c>
      <c r="E68" s="124">
        <f>IF(RES_hhdet_tes!E68=0,"",RES_hhdet_tes!E68/RES_hhdet_fec!E68)</f>
        <v>0.54232824966367144</v>
      </c>
      <c r="F68" s="124">
        <f>IF(RES_hhdet_tes!F68=0,"",RES_hhdet_tes!F68/RES_hhdet_fec!F68)</f>
        <v>0.55031383120791044</v>
      </c>
      <c r="G68" s="124">
        <f>IF(RES_hhdet_tes!G68=0,"",RES_hhdet_tes!G68/RES_hhdet_fec!G68)</f>
        <v>0.55769813582253136</v>
      </c>
      <c r="H68" s="124">
        <f>IF(RES_hhdet_tes!H68=0,"",RES_hhdet_tes!H68/RES_hhdet_fec!H68)</f>
        <v>0.56520032993752389</v>
      </c>
      <c r="I68" s="124">
        <f>IF(RES_hhdet_tes!I68=0,"",RES_hhdet_tes!I68/RES_hhdet_fec!I68)</f>
        <v>0.57192875645049479</v>
      </c>
      <c r="J68" s="124">
        <f>IF(RES_hhdet_tes!J68=0,"",RES_hhdet_tes!J68/RES_hhdet_fec!J68)</f>
        <v>0.58033364898991324</v>
      </c>
      <c r="K68" s="124">
        <f>IF(RES_hhdet_tes!K68=0,"",RES_hhdet_tes!K68/RES_hhdet_fec!K68)</f>
        <v>0.5882946114074914</v>
      </c>
      <c r="L68" s="124">
        <f>IF(RES_hhdet_tes!L68=0,"",RES_hhdet_tes!L68/RES_hhdet_fec!L68)</f>
        <v>0.59549518536335189</v>
      </c>
      <c r="M68" s="124">
        <f>IF(RES_hhdet_tes!M68=0,"",RES_hhdet_tes!M68/RES_hhdet_fec!M68)</f>
        <v>0.60395459669889517</v>
      </c>
      <c r="N68" s="124">
        <f>IF(RES_hhdet_tes!N68=0,"",RES_hhdet_tes!N68/RES_hhdet_fec!N68)</f>
        <v>0.61493252775346718</v>
      </c>
      <c r="O68" s="124">
        <f>IF(RES_hhdet_tes!O68=0,"",RES_hhdet_tes!O68/RES_hhdet_fec!O68)</f>
        <v>0.62704995364880323</v>
      </c>
      <c r="P68" s="124">
        <f>IF(RES_hhdet_tes!P68=0,"",RES_hhdet_tes!P68/RES_hhdet_fec!P68)</f>
        <v>0.63700396136975068</v>
      </c>
      <c r="Q68" s="124">
        <f>IF(RES_hhdet_tes!Q68=0,"",RES_hhdet_tes!Q68/RES_hhdet_fec!Q68)</f>
        <v>0.65322670209194111</v>
      </c>
      <c r="R68" s="124">
        <f>IF(RES_hhdet_tes!R68=0,"",RES_hhdet_tes!R68/RES_hhdet_fec!R68)</f>
        <v>0.67078724304354354</v>
      </c>
      <c r="S68" s="124">
        <f>IF(RES_hhdet_tes!S68=0,"",RES_hhdet_tes!S68/RES_hhdet_fec!S68)</f>
        <v>0.69127119903330925</v>
      </c>
      <c r="T68" s="124">
        <f>IF(RES_hhdet_tes!T68=0,"",RES_hhdet_tes!T68/RES_hhdet_fec!T68)</f>
        <v>0.71253580006671358</v>
      </c>
      <c r="U68" s="124">
        <f>IF(RES_hhdet_tes!U68=0,"",RES_hhdet_tes!U68/RES_hhdet_fec!U68)</f>
        <v>0.73114262708707622</v>
      </c>
      <c r="V68" s="124">
        <f>IF(RES_hhdet_tes!V68=0,"",RES_hhdet_tes!V68/RES_hhdet_fec!V68)</f>
        <v>0.74948070032744118</v>
      </c>
      <c r="W68" s="124">
        <f>IF(RES_hhdet_tes!W68=0,"",RES_hhdet_tes!W68/RES_hhdet_fec!W68)</f>
        <v>0.76521499377895752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0.51610052334418843</v>
      </c>
      <c r="C69" s="111">
        <f>IF(RES_hhdet_tes!C69=0,"",RES_hhdet_tes!C69/RES_hhdet_fec!C69)</f>
        <v>0.52225978341298929</v>
      </c>
      <c r="D69" s="111">
        <f>IF(RES_hhdet_tes!D69=0,"",RES_hhdet_tes!D69/RES_hhdet_fec!D69)</f>
        <v>0.531056855727011</v>
      </c>
      <c r="E69" s="111">
        <f>IF(RES_hhdet_tes!E69=0,"",RES_hhdet_tes!E69/RES_hhdet_fec!E69)</f>
        <v>0.53947554126892783</v>
      </c>
      <c r="F69" s="111">
        <f>IF(RES_hhdet_tes!F69=0,"",RES_hhdet_tes!F69/RES_hhdet_fec!F69)</f>
        <v>0.54793629411917744</v>
      </c>
      <c r="G69" s="111">
        <f>IF(RES_hhdet_tes!G69=0,"",RES_hhdet_tes!G69/RES_hhdet_fec!G69)</f>
        <v>0.55549330628200144</v>
      </c>
      <c r="H69" s="111">
        <f>IF(RES_hhdet_tes!H69=0,"",RES_hhdet_tes!H69/RES_hhdet_fec!H69)</f>
        <v>0.56288356003853202</v>
      </c>
      <c r="I69" s="111">
        <f>IF(RES_hhdet_tes!I69=0,"",RES_hhdet_tes!I69/RES_hhdet_fec!I69)</f>
        <v>0.56985769970298372</v>
      </c>
      <c r="J69" s="111">
        <f>IF(RES_hhdet_tes!J69=0,"",RES_hhdet_tes!J69/RES_hhdet_fec!J69)</f>
        <v>0.5770741110133415</v>
      </c>
      <c r="K69" s="111">
        <f>IF(RES_hhdet_tes!K69=0,"",RES_hhdet_tes!K69/RES_hhdet_fec!K69)</f>
        <v>0.58444367376535633</v>
      </c>
      <c r="L69" s="111">
        <f>IF(RES_hhdet_tes!L69=0,"",RES_hhdet_tes!L69/RES_hhdet_fec!L69)</f>
        <v>0.59323112590022076</v>
      </c>
      <c r="M69" s="111">
        <f>IF(RES_hhdet_tes!M69=0,"",RES_hhdet_tes!M69/RES_hhdet_fec!M69)</f>
        <v>0.60247789217933445</v>
      </c>
      <c r="N69" s="111">
        <f>IF(RES_hhdet_tes!N69=0,"",RES_hhdet_tes!N69/RES_hhdet_fec!N69)</f>
        <v>0.61349575029674031</v>
      </c>
      <c r="O69" s="111">
        <f>IF(RES_hhdet_tes!O69=0,"",RES_hhdet_tes!O69/RES_hhdet_fec!O69)</f>
        <v>0.62614921502861465</v>
      </c>
      <c r="P69" s="111">
        <f>IF(RES_hhdet_tes!P69=0,"",RES_hhdet_tes!P69/RES_hhdet_fec!P69)</f>
        <v>0.6362907342488634</v>
      </c>
      <c r="Q69" s="111">
        <f>IF(RES_hhdet_tes!Q69=0,"",RES_hhdet_tes!Q69/RES_hhdet_fec!Q69)</f>
        <v>0.65235023724351404</v>
      </c>
      <c r="R69" s="111">
        <f>IF(RES_hhdet_tes!R69=0,"",RES_hhdet_tes!R69/RES_hhdet_fec!R69)</f>
        <v>0.66963149211715278</v>
      </c>
      <c r="S69" s="111">
        <f>IF(RES_hhdet_tes!S69=0,"",RES_hhdet_tes!S69/RES_hhdet_fec!S69)</f>
        <v>0.6904808565856918</v>
      </c>
      <c r="T69" s="111">
        <f>IF(RES_hhdet_tes!T69=0,"",RES_hhdet_tes!T69/RES_hhdet_fec!T69)</f>
        <v>0.71207254120311736</v>
      </c>
      <c r="U69" s="111">
        <f>IF(RES_hhdet_tes!U69=0,"",RES_hhdet_tes!U69/RES_hhdet_fec!U69)</f>
        <v>0.73088509467160001</v>
      </c>
      <c r="V69" s="111">
        <f>IF(RES_hhdet_tes!V69=0,"",RES_hhdet_tes!V69/RES_hhdet_fec!V69)</f>
        <v>0.74925313021304241</v>
      </c>
      <c r="W69" s="111">
        <f>IF(RES_hhdet_tes!W69=0,"",RES_hhdet_tes!W69/RES_hhdet_fec!W69)</f>
        <v>0.76521096565624824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0.62009201294614891</v>
      </c>
      <c r="C73" s="112">
        <f>IF(RES_hhdet_tes!C73=0,"",RES_hhdet_tes!C73/RES_hhdet_fec!C73)</f>
        <v>0.62444668340591858</v>
      </c>
      <c r="D73" s="112">
        <f>IF(RES_hhdet_tes!D73=0,"",RES_hhdet_tes!D73/RES_hhdet_fec!D73)</f>
        <v>0.62922514881578318</v>
      </c>
      <c r="E73" s="112">
        <f>IF(RES_hhdet_tes!E73=0,"",RES_hhdet_tes!E73/RES_hhdet_fec!E73)</f>
        <v>0.63355299276208332</v>
      </c>
      <c r="F73" s="112">
        <f>IF(RES_hhdet_tes!F73=0,"",RES_hhdet_tes!F73/RES_hhdet_fec!F73)</f>
        <v>0.63776326270091332</v>
      </c>
      <c r="G73" s="112">
        <f>IF(RES_hhdet_tes!G73=0,"",RES_hhdet_tes!G73/RES_hhdet_fec!G73)</f>
        <v>0.64193177108431521</v>
      </c>
      <c r="H73" s="112">
        <f>IF(RES_hhdet_tes!H73=0,"",RES_hhdet_tes!H73/RES_hhdet_fec!H73)</f>
        <v>0.64643320765148038</v>
      </c>
      <c r="I73" s="112">
        <f>IF(RES_hhdet_tes!I73=0,"",RES_hhdet_tes!I73/RES_hhdet_fec!I73)</f>
        <v>0.64884786495879387</v>
      </c>
      <c r="J73" s="112">
        <f>IF(RES_hhdet_tes!J73=0,"",RES_hhdet_tes!J73/RES_hhdet_fec!J73)</f>
        <v>0.65200744413990486</v>
      </c>
      <c r="K73" s="112">
        <f>IF(RES_hhdet_tes!K73=0,"",RES_hhdet_tes!K73/RES_hhdet_fec!K73)</f>
        <v>0.65496095161441725</v>
      </c>
      <c r="L73" s="112">
        <f>IF(RES_hhdet_tes!L73=0,"",RES_hhdet_tes!L73/RES_hhdet_fec!L73)</f>
        <v>0.65632296402290846</v>
      </c>
      <c r="M73" s="112">
        <f>IF(RES_hhdet_tes!M73=0,"",RES_hhdet_tes!M73/RES_hhdet_fec!M73)</f>
        <v>0.65758739652590581</v>
      </c>
      <c r="N73" s="112">
        <f>IF(RES_hhdet_tes!N73=0,"",RES_hhdet_tes!N73/RES_hhdet_fec!N73)</f>
        <v>0.66051836056755064</v>
      </c>
      <c r="O73" s="112">
        <f>IF(RES_hhdet_tes!O73=0,"",RES_hhdet_tes!O73/RES_hhdet_fec!O73)</f>
        <v>0.66268953423234933</v>
      </c>
      <c r="P73" s="112">
        <f>IF(RES_hhdet_tes!P73=0,"",RES_hhdet_tes!P73/RES_hhdet_fec!P73)</f>
        <v>0.66742380549673475</v>
      </c>
      <c r="Q73" s="112">
        <f>IF(RES_hhdet_tes!Q73=0,"",RES_hhdet_tes!Q73/RES_hhdet_fec!Q73)</f>
        <v>0.68437892217805529</v>
      </c>
      <c r="R73" s="112">
        <f>IF(RES_hhdet_tes!R73=0,"",RES_hhdet_tes!R73/RES_hhdet_fec!R73)</f>
        <v>0.71096149199744485</v>
      </c>
      <c r="S73" s="112">
        <f>IF(RES_hhdet_tes!S73=0,"",RES_hhdet_tes!S73/RES_hhdet_fec!S73)</f>
        <v>0.72844903847613385</v>
      </c>
      <c r="T73" s="112">
        <f>IF(RES_hhdet_tes!T73=0,"",RES_hhdet_tes!T73/RES_hhdet_fec!T73)</f>
        <v>0.73343871035346242</v>
      </c>
      <c r="U73" s="112">
        <f>IF(RES_hhdet_tes!U73=0,"",RES_hhdet_tes!U73/RES_hhdet_fec!U73)</f>
        <v>0.7419437912443374</v>
      </c>
      <c r="V73" s="112">
        <f>IF(RES_hhdet_tes!V73=0,"",RES_hhdet_tes!V73/RES_hhdet_fec!V73)</f>
        <v>0.75704399504274178</v>
      </c>
      <c r="W73" s="112">
        <f>IF(RES_hhdet_tes!W73=0,"",RES_hhdet_tes!W73/RES_hhdet_fec!W73)</f>
        <v>0.76534446527302025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0.58853306350927925</v>
      </c>
      <c r="C77" s="124">
        <f>IF(RES_hhdet_tes!C77=0,"",RES_hhdet_tes!C77/RES_hhdet_fec!C77)</f>
        <v>0.58909024225504292</v>
      </c>
      <c r="D77" s="124">
        <f>IF(RES_hhdet_tes!D77=0,"",RES_hhdet_tes!D77/RES_hhdet_fec!D77)</f>
        <v>0.59190959139471266</v>
      </c>
      <c r="E77" s="124">
        <f>IF(RES_hhdet_tes!E77=0,"",RES_hhdet_tes!E77/RES_hhdet_fec!E77)</f>
        <v>0.59520544850724033</v>
      </c>
      <c r="F77" s="124">
        <f>IF(RES_hhdet_tes!F77=0,"",RES_hhdet_tes!F77/RES_hhdet_fec!F77)</f>
        <v>0.59672674725207941</v>
      </c>
      <c r="G77" s="124">
        <f>IF(RES_hhdet_tes!G77=0,"",RES_hhdet_tes!G77/RES_hhdet_fec!G77)</f>
        <v>0.59779984357341143</v>
      </c>
      <c r="H77" s="124">
        <f>IF(RES_hhdet_tes!H77=0,"",RES_hhdet_tes!H77/RES_hhdet_fec!H77)</f>
        <v>0.599365276722306</v>
      </c>
      <c r="I77" s="124">
        <f>IF(RES_hhdet_tes!I77=0,"",RES_hhdet_tes!I77/RES_hhdet_fec!I77)</f>
        <v>0.59924626605893827</v>
      </c>
      <c r="J77" s="124">
        <f>IF(RES_hhdet_tes!J77=0,"",RES_hhdet_tes!J77/RES_hhdet_fec!J77)</f>
        <v>0.60156206904283116</v>
      </c>
      <c r="K77" s="124">
        <f>IF(RES_hhdet_tes!K77=0,"",RES_hhdet_tes!K77/RES_hhdet_fec!K77)</f>
        <v>0.60311929063276259</v>
      </c>
      <c r="L77" s="124">
        <f>IF(RES_hhdet_tes!L77=0,"",RES_hhdet_tes!L77/RES_hhdet_fec!L77)</f>
        <v>0.60084510691723203</v>
      </c>
      <c r="M77" s="124">
        <f>IF(RES_hhdet_tes!M77=0,"",RES_hhdet_tes!M77/RES_hhdet_fec!M77)</f>
        <v>0.59998402742061441</v>
      </c>
      <c r="N77" s="124">
        <f>IF(RES_hhdet_tes!N77=0,"",RES_hhdet_tes!N77/RES_hhdet_fec!N77)</f>
        <v>0.60215566750176786</v>
      </c>
      <c r="O77" s="124">
        <f>IF(RES_hhdet_tes!O77=0,"",RES_hhdet_tes!O77/RES_hhdet_fec!O77)</f>
        <v>0.60284665581250518</v>
      </c>
      <c r="P77" s="124">
        <f>IF(RES_hhdet_tes!P77=0,"",RES_hhdet_tes!P77/RES_hhdet_fec!P77)</f>
        <v>0.6020110377586132</v>
      </c>
      <c r="Q77" s="124">
        <f>IF(RES_hhdet_tes!Q77=0,"",RES_hhdet_tes!Q77/RES_hhdet_fec!Q77)</f>
        <v>0.60354449404080135</v>
      </c>
      <c r="R77" s="124">
        <f>IF(RES_hhdet_tes!R77=0,"",RES_hhdet_tes!R77/RES_hhdet_fec!R77)</f>
        <v>0.60436212455464466</v>
      </c>
      <c r="S77" s="124">
        <f>IF(RES_hhdet_tes!S77=0,"",RES_hhdet_tes!S77/RES_hhdet_fec!S77)</f>
        <v>0.60293950660934603</v>
      </c>
      <c r="T77" s="124">
        <f>IF(RES_hhdet_tes!T77=0,"",RES_hhdet_tes!T77/RES_hhdet_fec!T77)</f>
        <v>0.60485674185752791</v>
      </c>
      <c r="U77" s="124">
        <f>IF(RES_hhdet_tes!U77=0,"",RES_hhdet_tes!U77/RES_hhdet_fec!U77)</f>
        <v>0.60574193912562646</v>
      </c>
      <c r="V77" s="124">
        <f>IF(RES_hhdet_tes!V77=0,"",RES_hhdet_tes!V77/RES_hhdet_fec!V77)</f>
        <v>0.61176407631256302</v>
      </c>
      <c r="W77" s="124">
        <f>IF(RES_hhdet_tes!W77=0,"",RES_hhdet_tes!W77/RES_hhdet_fec!W77)</f>
        <v>0.61499006536665868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0.58255931085388524</v>
      </c>
      <c r="C78" s="111">
        <f>IF(RES_hhdet_tes!C78=0,"",RES_hhdet_tes!C78/RES_hhdet_fec!C78)</f>
        <v>0.58388379774344934</v>
      </c>
      <c r="D78" s="111">
        <f>IF(RES_hhdet_tes!D78=0,"",RES_hhdet_tes!D78/RES_hhdet_fec!D78)</f>
        <v>0.58536898060965359</v>
      </c>
      <c r="E78" s="111">
        <f>IF(RES_hhdet_tes!E78=0,"",RES_hhdet_tes!E78/RES_hhdet_fec!E78)</f>
        <v>0.58675580730658161</v>
      </c>
      <c r="F78" s="111">
        <f>IF(RES_hhdet_tes!F78=0,"",RES_hhdet_tes!F78/RES_hhdet_fec!F78)</f>
        <v>0.58812373930879303</v>
      </c>
      <c r="G78" s="111">
        <f>IF(RES_hhdet_tes!G78=0,"",RES_hhdet_tes!G78/RES_hhdet_fec!G78)</f>
        <v>0.58945139743753672</v>
      </c>
      <c r="H78" s="111">
        <f>IF(RES_hhdet_tes!H78=0,"",RES_hhdet_tes!H78/RES_hhdet_fec!H78)</f>
        <v>0.59079065113222229</v>
      </c>
      <c r="I78" s="111">
        <f>IF(RES_hhdet_tes!I78=0,"",RES_hhdet_tes!I78/RES_hhdet_fec!I78)</f>
        <v>0.59153449026815341</v>
      </c>
      <c r="J78" s="111">
        <f>IF(RES_hhdet_tes!J78=0,"",RES_hhdet_tes!J78/RES_hhdet_fec!J78)</f>
        <v>0.59204701924135561</v>
      </c>
      <c r="K78" s="111">
        <f>IF(RES_hhdet_tes!K78=0,"",RES_hhdet_tes!K78/RES_hhdet_fec!K78)</f>
        <v>0.59273358886062877</v>
      </c>
      <c r="L78" s="111">
        <f>IF(RES_hhdet_tes!L78=0,"",RES_hhdet_tes!L78/RES_hhdet_fec!L78)</f>
        <v>0.59346125032005226</v>
      </c>
      <c r="M78" s="111">
        <f>IF(RES_hhdet_tes!M78=0,"",RES_hhdet_tes!M78/RES_hhdet_fec!M78)</f>
        <v>0.59407729858250513</v>
      </c>
      <c r="N78" s="111">
        <f>IF(RES_hhdet_tes!N78=0,"",RES_hhdet_tes!N78/RES_hhdet_fec!N78)</f>
        <v>0.59459310915003594</v>
      </c>
      <c r="O78" s="111">
        <f>IF(RES_hhdet_tes!O78=0,"",RES_hhdet_tes!O78/RES_hhdet_fec!O78)</f>
        <v>0.59500545423611684</v>
      </c>
      <c r="P78" s="111">
        <f>IF(RES_hhdet_tes!P78=0,"",RES_hhdet_tes!P78/RES_hhdet_fec!P78)</f>
        <v>0.59525104481180735</v>
      </c>
      <c r="Q78" s="111">
        <f>IF(RES_hhdet_tes!Q78=0,"",RES_hhdet_tes!Q78/RES_hhdet_fec!Q78)</f>
        <v>0.59543016127140191</v>
      </c>
      <c r="R78" s="111">
        <f>IF(RES_hhdet_tes!R78=0,"",RES_hhdet_tes!R78/RES_hhdet_fec!R78)</f>
        <v>0.59592321202336573</v>
      </c>
      <c r="S78" s="111">
        <f>IF(RES_hhdet_tes!S78=0,"",RES_hhdet_tes!S78/RES_hhdet_fec!S78)</f>
        <v>0.59696091103252569</v>
      </c>
      <c r="T78" s="111">
        <f>IF(RES_hhdet_tes!T78=0,"",RES_hhdet_tes!T78/RES_hhdet_fec!T78)</f>
        <v>0.59857329375128987</v>
      </c>
      <c r="U78" s="111">
        <f>IF(RES_hhdet_tes!U78=0,"",RES_hhdet_tes!U78/RES_hhdet_fec!U78)</f>
        <v>0.60060281724560205</v>
      </c>
      <c r="V78" s="111">
        <f>IF(RES_hhdet_tes!V78=0,"",RES_hhdet_tes!V78/RES_hhdet_fec!V78)</f>
        <v>0.60287702209953808</v>
      </c>
      <c r="W78" s="111">
        <f>IF(RES_hhdet_tes!W78=0,"",RES_hhdet_tes!W78/RES_hhdet_fec!W78)</f>
        <v>0.6056336627880009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0.73994402732119591</v>
      </c>
      <c r="C79" s="45">
        <f>IF(RES_hhdet_tes!C79=0,"",RES_hhdet_tes!C79/RES_hhdet_fec!C79)</f>
        <v>0.74037788837243934</v>
      </c>
      <c r="D79" s="45">
        <f>IF(RES_hhdet_tes!D79=0,"",RES_hhdet_tes!D79/RES_hhdet_fec!D79)</f>
        <v>0.74627935768967746</v>
      </c>
      <c r="E79" s="45">
        <f>IF(RES_hhdet_tes!E79=0,"",RES_hhdet_tes!E79/RES_hhdet_fec!E79)</f>
        <v>0.7506647258755802</v>
      </c>
      <c r="F79" s="45">
        <f>IF(RES_hhdet_tes!F79=0,"",RES_hhdet_tes!F79/RES_hhdet_fec!F79)</f>
        <v>0.75374172477688328</v>
      </c>
      <c r="G79" s="45">
        <f>IF(RES_hhdet_tes!G79=0,"",RES_hhdet_tes!G79/RES_hhdet_fec!G79)</f>
        <v>0.75553233279372556</v>
      </c>
      <c r="H79" s="45">
        <f>IF(RES_hhdet_tes!H79=0,"",RES_hhdet_tes!H79/RES_hhdet_fec!H79)</f>
        <v>0.75748055261678437</v>
      </c>
      <c r="I79" s="45">
        <f>IF(RES_hhdet_tes!I79=0,"",RES_hhdet_tes!I79/RES_hhdet_fec!I79)</f>
        <v>0.75868281868771159</v>
      </c>
      <c r="J79" s="45">
        <f>IF(RES_hhdet_tes!J79=0,"",RES_hhdet_tes!J79/RES_hhdet_fec!J79)</f>
        <v>0.75979527829338567</v>
      </c>
      <c r="K79" s="45">
        <f>IF(RES_hhdet_tes!K79=0,"",RES_hhdet_tes!K79/RES_hhdet_fec!K79)</f>
        <v>0.76147335655619375</v>
      </c>
      <c r="L79" s="45">
        <f>IF(RES_hhdet_tes!L79=0,"",RES_hhdet_tes!L79/RES_hhdet_fec!L79)</f>
        <v>0.76359288612105614</v>
      </c>
      <c r="M79" s="45">
        <f>IF(RES_hhdet_tes!M79=0,"",RES_hhdet_tes!M79/RES_hhdet_fec!M79)</f>
        <v>0.76434508517628008</v>
      </c>
      <c r="N79" s="45">
        <f>IF(RES_hhdet_tes!N79=0,"",RES_hhdet_tes!N79/RES_hhdet_fec!N79)</f>
        <v>0.76894859738402588</v>
      </c>
      <c r="O79" s="45">
        <f>IF(RES_hhdet_tes!O79=0,"",RES_hhdet_tes!O79/RES_hhdet_fec!O79)</f>
        <v>0.77073732327974354</v>
      </c>
      <c r="P79" s="45">
        <f>IF(RES_hhdet_tes!P79=0,"",RES_hhdet_tes!P79/RES_hhdet_fec!P79)</f>
        <v>0.77390813519234258</v>
      </c>
      <c r="Q79" s="45">
        <f>IF(RES_hhdet_tes!Q79=0,"",RES_hhdet_tes!Q79/RES_hhdet_fec!Q79)</f>
        <v>0.77813976050789169</v>
      </c>
      <c r="R79" s="45">
        <f>IF(RES_hhdet_tes!R79=0,"",RES_hhdet_tes!R79/RES_hhdet_fec!R79)</f>
        <v>0.78425456964875373</v>
      </c>
      <c r="S79" s="45">
        <f>IF(RES_hhdet_tes!S79=0,"",RES_hhdet_tes!S79/RES_hhdet_fec!S79)</f>
        <v>0.79103054312480459</v>
      </c>
      <c r="T79" s="45">
        <f>IF(RES_hhdet_tes!T79=0,"",RES_hhdet_tes!T79/RES_hhdet_fec!T79)</f>
        <v>0.79883872516858667</v>
      </c>
      <c r="U79" s="45">
        <f>IF(RES_hhdet_tes!U79=0,"",RES_hhdet_tes!U79/RES_hhdet_fec!U79)</f>
        <v>0.80900075327393584</v>
      </c>
      <c r="V79" s="45">
        <f>IF(RES_hhdet_tes!V79=0,"",RES_hhdet_tes!V79/RES_hhdet_fec!V79)</f>
        <v>0.8293929563210618</v>
      </c>
      <c r="W79" s="45">
        <f>IF(RES_hhdet_tes!W79=0,"",RES_hhdet_tes!W79/RES_hhdet_fec!W79)</f>
        <v>0.83878076869393337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0.44895101343397031</v>
      </c>
      <c r="C81" s="119">
        <f>IF(RES_hhdet_tes!C81=0,"",RES_hhdet_tes!C81/RES_hhdet_fec!C81)</f>
        <v>0.4561897197648121</v>
      </c>
      <c r="D81" s="119">
        <f>IF(RES_hhdet_tes!D81=0,"",RES_hhdet_tes!D81/RES_hhdet_fec!D81)</f>
        <v>0.46644229840558959</v>
      </c>
      <c r="E81" s="119">
        <f>IF(RES_hhdet_tes!E81=0,"",RES_hhdet_tes!E81/RES_hhdet_fec!E81)</f>
        <v>0.47766849683229251</v>
      </c>
      <c r="F81" s="119">
        <f>IF(RES_hhdet_tes!F81=0,"",RES_hhdet_tes!F81/RES_hhdet_fec!F81)</f>
        <v>0.49033027324447842</v>
      </c>
      <c r="G81" s="119">
        <f>IF(RES_hhdet_tes!G81=0,"",RES_hhdet_tes!G81/RES_hhdet_fec!G81)</f>
        <v>0.50246889419434959</v>
      </c>
      <c r="H81" s="119">
        <f>IF(RES_hhdet_tes!H81=0,"",RES_hhdet_tes!H81/RES_hhdet_fec!H81)</f>
        <v>0.51299941754299982</v>
      </c>
      <c r="I81" s="119">
        <f>IF(RES_hhdet_tes!I81=0,"",RES_hhdet_tes!I81/RES_hhdet_fec!I81)</f>
        <v>0.52610916445756473</v>
      </c>
      <c r="J81" s="119">
        <f>IF(RES_hhdet_tes!J81=0,"",RES_hhdet_tes!J81/RES_hhdet_fec!J81)</f>
        <v>0.54143162731930128</v>
      </c>
      <c r="K81" s="119">
        <f>IF(RES_hhdet_tes!K81=0,"",RES_hhdet_tes!K81/RES_hhdet_fec!K81)</f>
        <v>0.55538045802810132</v>
      </c>
      <c r="L81" s="119">
        <f>IF(RES_hhdet_tes!L81=0,"",RES_hhdet_tes!L81/RES_hhdet_fec!L81)</f>
        <v>0.57347845296236977</v>
      </c>
      <c r="M81" s="119">
        <f>IF(RES_hhdet_tes!M81=0,"",RES_hhdet_tes!M81/RES_hhdet_fec!M81)</f>
        <v>0.5911127309782167</v>
      </c>
      <c r="N81" s="119">
        <f>IF(RES_hhdet_tes!N81=0,"",RES_hhdet_tes!N81/RES_hhdet_fec!N81)</f>
        <v>0.61370438297890362</v>
      </c>
      <c r="O81" s="119">
        <f>IF(RES_hhdet_tes!O81=0,"",RES_hhdet_tes!O81/RES_hhdet_fec!O81)</f>
        <v>0.63468264844748568</v>
      </c>
      <c r="P81" s="119">
        <f>IF(RES_hhdet_tes!P81=0,"",RES_hhdet_tes!P81/RES_hhdet_fec!P81)</f>
        <v>0.63902776476256595</v>
      </c>
      <c r="Q81" s="119">
        <f>IF(RES_hhdet_tes!Q81=0,"",RES_hhdet_tes!Q81/RES_hhdet_fec!Q81)</f>
        <v>0.64561698249733046</v>
      </c>
      <c r="R81" s="119">
        <f>IF(RES_hhdet_tes!R81=0,"",RES_hhdet_tes!R81/RES_hhdet_fec!R81)</f>
        <v>0.6533180783693866</v>
      </c>
      <c r="S81" s="119">
        <f>IF(RES_hhdet_tes!S81=0,"",RES_hhdet_tes!S81/RES_hhdet_fec!S81)</f>
        <v>0.66400682095747232</v>
      </c>
      <c r="T81" s="119">
        <f>IF(RES_hhdet_tes!T81=0,"",RES_hhdet_tes!T81/RES_hhdet_fec!T81)</f>
        <v>0.6764133043764553</v>
      </c>
      <c r="U81" s="119">
        <f>IF(RES_hhdet_tes!U81=0,"",RES_hhdet_tes!U81/RES_hhdet_fec!U81)</f>
        <v>0.68768102256741936</v>
      </c>
      <c r="V81" s="119">
        <f>IF(RES_hhdet_tes!V81=0,"",RES_hhdet_tes!V81/RES_hhdet_fec!V81)</f>
        <v>0.69858902905109366</v>
      </c>
      <c r="W81" s="119">
        <f>IF(RES_hhdet_tes!W81=0,"",RES_hhdet_tes!W81/RES_hhdet_fec!W81)</f>
        <v>0.70900118890100317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0.4396419587713481</v>
      </c>
      <c r="C82" s="124">
        <f>IF(RES_hhdet_tes!C82=0,"",RES_hhdet_tes!C82/RES_hhdet_fec!C82)</f>
        <v>0.44763121930824679</v>
      </c>
      <c r="D82" s="124">
        <f>IF(RES_hhdet_tes!D82=0,"",RES_hhdet_tes!D82/RES_hhdet_fec!D82)</f>
        <v>0.45739727067643127</v>
      </c>
      <c r="E82" s="124">
        <f>IF(RES_hhdet_tes!E82=0,"",RES_hhdet_tes!E82/RES_hhdet_fec!E82)</f>
        <v>0.46863729197384768</v>
      </c>
      <c r="F82" s="124">
        <f>IF(RES_hhdet_tes!F82=0,"",RES_hhdet_tes!F82/RES_hhdet_fec!F82)</f>
        <v>0.48141784161503776</v>
      </c>
      <c r="G82" s="124">
        <f>IF(RES_hhdet_tes!G82=0,"",RES_hhdet_tes!G82/RES_hhdet_fec!G82)</f>
        <v>0.49383586014775011</v>
      </c>
      <c r="H82" s="124">
        <f>IF(RES_hhdet_tes!H82=0,"",RES_hhdet_tes!H82/RES_hhdet_fec!H82)</f>
        <v>0.50391627674483064</v>
      </c>
      <c r="I82" s="124">
        <f>IF(RES_hhdet_tes!I82=0,"",RES_hhdet_tes!I82/RES_hhdet_fec!I82)</f>
        <v>0.51723343503998698</v>
      </c>
      <c r="J82" s="124">
        <f>IF(RES_hhdet_tes!J82=0,"",RES_hhdet_tes!J82/RES_hhdet_fec!J82)</f>
        <v>0.53156987219165641</v>
      </c>
      <c r="K82" s="124">
        <f>IF(RES_hhdet_tes!K82=0,"",RES_hhdet_tes!K82/RES_hhdet_fec!K82)</f>
        <v>0.54728607900777237</v>
      </c>
      <c r="L82" s="124">
        <f>IF(RES_hhdet_tes!L82=0,"",RES_hhdet_tes!L82/RES_hhdet_fec!L82)</f>
        <v>0.56368421907554433</v>
      </c>
      <c r="M82" s="124">
        <f>IF(RES_hhdet_tes!M82=0,"",RES_hhdet_tes!M82/RES_hhdet_fec!M82)</f>
        <v>0.58256749258812968</v>
      </c>
      <c r="N82" s="124">
        <f>IF(RES_hhdet_tes!N82=0,"",RES_hhdet_tes!N82/RES_hhdet_fec!N82)</f>
        <v>0.60565613766346138</v>
      </c>
      <c r="O82" s="124">
        <f>IF(RES_hhdet_tes!O82=0,"",RES_hhdet_tes!O82/RES_hhdet_fec!O82)</f>
        <v>0.62705698431445656</v>
      </c>
      <c r="P82" s="124">
        <f>IF(RES_hhdet_tes!P82=0,"",RES_hhdet_tes!P82/RES_hhdet_fec!P82)</f>
        <v>0.63138601133614858</v>
      </c>
      <c r="Q82" s="124">
        <f>IF(RES_hhdet_tes!Q82=0,"",RES_hhdet_tes!Q82/RES_hhdet_fec!Q82)</f>
        <v>0.63689558356080533</v>
      </c>
      <c r="R82" s="124">
        <f>IF(RES_hhdet_tes!R82=0,"",RES_hhdet_tes!R82/RES_hhdet_fec!R82)</f>
        <v>0.64427695168633536</v>
      </c>
      <c r="S82" s="124">
        <f>IF(RES_hhdet_tes!S82=0,"",RES_hhdet_tes!S82/RES_hhdet_fec!S82)</f>
        <v>0.65645511344145524</v>
      </c>
      <c r="T82" s="124">
        <f>IF(RES_hhdet_tes!T82=0,"",RES_hhdet_tes!T82/RES_hhdet_fec!T82)</f>
        <v>0.66932274252290602</v>
      </c>
      <c r="U82" s="124">
        <f>IF(RES_hhdet_tes!U82=0,"",RES_hhdet_tes!U82/RES_hhdet_fec!U82)</f>
        <v>0.68112230299011201</v>
      </c>
      <c r="V82" s="124">
        <f>IF(RES_hhdet_tes!V82=0,"",RES_hhdet_tes!V82/RES_hhdet_fec!V82)</f>
        <v>0.69134002639104242</v>
      </c>
      <c r="W82" s="124">
        <f>IF(RES_hhdet_tes!W82=0,"",RES_hhdet_tes!W82/RES_hhdet_fec!W82)</f>
        <v>0.7015370496161828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0.43738079422352805</v>
      </c>
      <c r="C83" s="111">
        <f>IF(RES_hhdet_tes!C83=0,"",RES_hhdet_tes!C83/RES_hhdet_fec!C83)</f>
        <v>0.44539964169251062</v>
      </c>
      <c r="D83" s="111">
        <f>IF(RES_hhdet_tes!D83=0,"",RES_hhdet_tes!D83/RES_hhdet_fec!D83)</f>
        <v>0.45522682854135488</v>
      </c>
      <c r="E83" s="111">
        <f>IF(RES_hhdet_tes!E83=0,"",RES_hhdet_tes!E83/RES_hhdet_fec!E83)</f>
        <v>0.46649868767931002</v>
      </c>
      <c r="F83" s="111">
        <f>IF(RES_hhdet_tes!F83=0,"",RES_hhdet_tes!F83/RES_hhdet_fec!F83)</f>
        <v>0.47933001912123824</v>
      </c>
      <c r="G83" s="111">
        <f>IF(RES_hhdet_tes!G83=0,"",RES_hhdet_tes!G83/RES_hhdet_fec!G83)</f>
        <v>0.49177307359902578</v>
      </c>
      <c r="H83" s="111">
        <f>IF(RES_hhdet_tes!H83=0,"",RES_hhdet_tes!H83/RES_hhdet_fec!H83)</f>
        <v>0.50189155777937111</v>
      </c>
      <c r="I83" s="111">
        <f>IF(RES_hhdet_tes!I83=0,"",RES_hhdet_tes!I83/RES_hhdet_fec!I83)</f>
        <v>0.51525307324962843</v>
      </c>
      <c r="J83" s="111">
        <f>IF(RES_hhdet_tes!J83=0,"",RES_hhdet_tes!J83/RES_hhdet_fec!J83)</f>
        <v>0.52960888263131078</v>
      </c>
      <c r="K83" s="111">
        <f>IF(RES_hhdet_tes!K83=0,"",RES_hhdet_tes!K83/RES_hhdet_fec!K83)</f>
        <v>0.5453463292777343</v>
      </c>
      <c r="L83" s="111">
        <f>IF(RES_hhdet_tes!L83=0,"",RES_hhdet_tes!L83/RES_hhdet_fec!L83)</f>
        <v>0.56184720218248041</v>
      </c>
      <c r="M83" s="111">
        <f>IF(RES_hhdet_tes!M83=0,"",RES_hhdet_tes!M83/RES_hhdet_fec!M83)</f>
        <v>0.58073632684328691</v>
      </c>
      <c r="N83" s="111">
        <f>IF(RES_hhdet_tes!N83=0,"",RES_hhdet_tes!N83/RES_hhdet_fec!N83)</f>
        <v>0.6038721346177458</v>
      </c>
      <c r="O83" s="111">
        <f>IF(RES_hhdet_tes!O83=0,"",RES_hhdet_tes!O83/RES_hhdet_fec!O83)</f>
        <v>0.62532603517918095</v>
      </c>
      <c r="P83" s="111">
        <f>IF(RES_hhdet_tes!P83=0,"",RES_hhdet_tes!P83/RES_hhdet_fec!P83)</f>
        <v>0.6296821028974493</v>
      </c>
      <c r="Q83" s="111">
        <f>IF(RES_hhdet_tes!Q83=0,"",RES_hhdet_tes!Q83/RES_hhdet_fec!Q83)</f>
        <v>0.6352175619368341</v>
      </c>
      <c r="R83" s="111">
        <f>IF(RES_hhdet_tes!R83=0,"",RES_hhdet_tes!R83/RES_hhdet_fec!R83)</f>
        <v>0.64263104704700125</v>
      </c>
      <c r="S83" s="111">
        <f>IF(RES_hhdet_tes!S83=0,"",RES_hhdet_tes!S83/RES_hhdet_fec!S83)</f>
        <v>0.65485596302861826</v>
      </c>
      <c r="T83" s="111">
        <f>IF(RES_hhdet_tes!T83=0,"",RES_hhdet_tes!T83/RES_hhdet_fec!T83)</f>
        <v>0.66776158710122591</v>
      </c>
      <c r="U83" s="111">
        <f>IF(RES_hhdet_tes!U83=0,"",RES_hhdet_tes!U83/RES_hhdet_fec!U83)</f>
        <v>0.67959294028315487</v>
      </c>
      <c r="V83" s="111">
        <f>IF(RES_hhdet_tes!V83=0,"",RES_hhdet_tes!V83/RES_hhdet_fec!V83)</f>
        <v>0.68983822023560637</v>
      </c>
      <c r="W83" s="111">
        <f>IF(RES_hhdet_tes!W83=0,"",RES_hhdet_tes!W83/RES_hhdet_fec!W83)</f>
        <v>0.70007156884292798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2.0035364247184861</v>
      </c>
      <c r="C85" s="124">
        <f>IF(RES_hhdet_tes!C85=0,"",RES_hhdet_tes!C85/RES_hhdet_fec!C85)</f>
        <v>2.099571799940517</v>
      </c>
      <c r="D85" s="124">
        <f>IF(RES_hhdet_tes!D85=0,"",RES_hhdet_tes!D85/RES_hhdet_fec!D85)</f>
        <v>2.2521528231705683</v>
      </c>
      <c r="E85" s="124">
        <f>IF(RES_hhdet_tes!E85=0,"",RES_hhdet_tes!E85/RES_hhdet_fec!E85)</f>
        <v>2.5469063572936133</v>
      </c>
      <c r="F85" s="124">
        <f>IF(RES_hhdet_tes!F85=0,"",RES_hhdet_tes!F85/RES_hhdet_fec!F85)</f>
        <v>2.7848492103114313</v>
      </c>
      <c r="G85" s="124">
        <f>IF(RES_hhdet_tes!G85=0,"",RES_hhdet_tes!G85/RES_hhdet_fec!G85)</f>
        <v>2.931839331603574</v>
      </c>
      <c r="H85" s="124">
        <f>IF(RES_hhdet_tes!H85=0,"",RES_hhdet_tes!H85/RES_hhdet_fec!H85)</f>
        <v>3.0922128428282862</v>
      </c>
      <c r="I85" s="124">
        <f>IF(RES_hhdet_tes!I85=0,"",RES_hhdet_tes!I85/RES_hhdet_fec!I85)</f>
        <v>3.1681783798483569</v>
      </c>
      <c r="J85" s="124">
        <f>IF(RES_hhdet_tes!J85=0,"",RES_hhdet_tes!J85/RES_hhdet_fec!J85)</f>
        <v>3.2332201924081612</v>
      </c>
      <c r="K85" s="124">
        <f>IF(RES_hhdet_tes!K85=0,"",RES_hhdet_tes!K85/RES_hhdet_fec!K85)</f>
        <v>3.2883591294975143</v>
      </c>
      <c r="L85" s="124">
        <f>IF(RES_hhdet_tes!L85=0,"",RES_hhdet_tes!L85/RES_hhdet_fec!L85)</f>
        <v>3.3510327835468647</v>
      </c>
      <c r="M85" s="124">
        <f>IF(RES_hhdet_tes!M85=0,"",RES_hhdet_tes!M85/RES_hhdet_fec!M85)</f>
        <v>3.4325135275391832</v>
      </c>
      <c r="N85" s="124">
        <f>IF(RES_hhdet_tes!N85=0,"",RES_hhdet_tes!N85/RES_hhdet_fec!N85)</f>
        <v>3.5361453417917441</v>
      </c>
      <c r="O85" s="124">
        <f>IF(RES_hhdet_tes!O85=0,"",RES_hhdet_tes!O85/RES_hhdet_fec!O85)</f>
        <v>3.6781317691243145</v>
      </c>
      <c r="P85" s="124">
        <f>IF(RES_hhdet_tes!P85=0,"",RES_hhdet_tes!P85/RES_hhdet_fec!P85)</f>
        <v>3.8313188089264942</v>
      </c>
      <c r="Q85" s="124">
        <f>IF(RES_hhdet_tes!Q85=0,"",RES_hhdet_tes!Q85/RES_hhdet_fec!Q85)</f>
        <v>3.9854112572251763</v>
      </c>
      <c r="R85" s="124">
        <f>IF(RES_hhdet_tes!R85=0,"",RES_hhdet_tes!R85/RES_hhdet_fec!R85)</f>
        <v>4.1400648848311228</v>
      </c>
      <c r="S85" s="124">
        <f>IF(RES_hhdet_tes!S85=0,"",RES_hhdet_tes!S85/RES_hhdet_fec!S85)</f>
        <v>4.2883204503230585</v>
      </c>
      <c r="T85" s="124">
        <f>IF(RES_hhdet_tes!T85=0,"",RES_hhdet_tes!T85/RES_hhdet_fec!T85)</f>
        <v>4.4137976146866533</v>
      </c>
      <c r="U85" s="124">
        <f>IF(RES_hhdet_tes!U85=0,"",RES_hhdet_tes!U85/RES_hhdet_fec!U85)</f>
        <v>4.529008390762276</v>
      </c>
      <c r="V85" s="124">
        <f>IF(RES_hhdet_tes!V85=0,"",RES_hhdet_tes!V85/RES_hhdet_fec!V85)</f>
        <v>4.6446843009421492</v>
      </c>
      <c r="W85" s="124">
        <f>IF(RES_hhdet_tes!W85=0,"",RES_hhdet_tes!W85/RES_hhdet_fec!W85)</f>
        <v>4.7313530571846769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2.0035364247184861</v>
      </c>
      <c r="C86" s="111">
        <f>IF(RES_hhdet_tes!C86=0,"",RES_hhdet_tes!C86/RES_hhdet_fec!C86)</f>
        <v>2.099571799940517</v>
      </c>
      <c r="D86" s="111">
        <f>IF(RES_hhdet_tes!D86=0,"",RES_hhdet_tes!D86/RES_hhdet_fec!D86)</f>
        <v>2.2521528231705683</v>
      </c>
      <c r="E86" s="111">
        <f>IF(RES_hhdet_tes!E86=0,"",RES_hhdet_tes!E86/RES_hhdet_fec!E86)</f>
        <v>2.5469063572936133</v>
      </c>
      <c r="F86" s="111">
        <f>IF(RES_hhdet_tes!F86=0,"",RES_hhdet_tes!F86/RES_hhdet_fec!F86)</f>
        <v>2.7848492103114313</v>
      </c>
      <c r="G86" s="111">
        <f>IF(RES_hhdet_tes!G86=0,"",RES_hhdet_tes!G86/RES_hhdet_fec!G86)</f>
        <v>2.931839331603574</v>
      </c>
      <c r="H86" s="111">
        <f>IF(RES_hhdet_tes!H86=0,"",RES_hhdet_tes!H86/RES_hhdet_fec!H86)</f>
        <v>3.0922128428282862</v>
      </c>
      <c r="I86" s="111">
        <f>IF(RES_hhdet_tes!I86=0,"",RES_hhdet_tes!I86/RES_hhdet_fec!I86)</f>
        <v>3.1681783798483569</v>
      </c>
      <c r="J86" s="111">
        <f>IF(RES_hhdet_tes!J86=0,"",RES_hhdet_tes!J86/RES_hhdet_fec!J86)</f>
        <v>3.2332201924081612</v>
      </c>
      <c r="K86" s="111">
        <f>IF(RES_hhdet_tes!K86=0,"",RES_hhdet_tes!K86/RES_hhdet_fec!K86)</f>
        <v>3.2883591294975143</v>
      </c>
      <c r="L86" s="111">
        <f>IF(RES_hhdet_tes!L86=0,"",RES_hhdet_tes!L86/RES_hhdet_fec!L86)</f>
        <v>3.3510327835468647</v>
      </c>
      <c r="M86" s="111">
        <f>IF(RES_hhdet_tes!M86=0,"",RES_hhdet_tes!M86/RES_hhdet_fec!M86)</f>
        <v>3.4325135275391832</v>
      </c>
      <c r="N86" s="111">
        <f>IF(RES_hhdet_tes!N86=0,"",RES_hhdet_tes!N86/RES_hhdet_fec!N86)</f>
        <v>3.5361453417917441</v>
      </c>
      <c r="O86" s="111">
        <f>IF(RES_hhdet_tes!O86=0,"",RES_hhdet_tes!O86/RES_hhdet_fec!O86)</f>
        <v>3.6781317691243145</v>
      </c>
      <c r="P86" s="111">
        <f>IF(RES_hhdet_tes!P86=0,"",RES_hhdet_tes!P86/RES_hhdet_fec!P86)</f>
        <v>3.8313188089264942</v>
      </c>
      <c r="Q86" s="111">
        <f>IF(RES_hhdet_tes!Q86=0,"",RES_hhdet_tes!Q86/RES_hhdet_fec!Q86)</f>
        <v>3.9854112572251763</v>
      </c>
      <c r="R86" s="111">
        <f>IF(RES_hhdet_tes!R86=0,"",RES_hhdet_tes!R86/RES_hhdet_fec!R86)</f>
        <v>4.1400648848311228</v>
      </c>
      <c r="S86" s="111">
        <f>IF(RES_hhdet_tes!S86=0,"",RES_hhdet_tes!S86/RES_hhdet_fec!S86)</f>
        <v>4.2883204503230585</v>
      </c>
      <c r="T86" s="111">
        <f>IF(RES_hhdet_tes!T86=0,"",RES_hhdet_tes!T86/RES_hhdet_fec!T86)</f>
        <v>4.4137976146866533</v>
      </c>
      <c r="U86" s="111">
        <f>IF(RES_hhdet_tes!U86=0,"",RES_hhdet_tes!U86/RES_hhdet_fec!U86)</f>
        <v>4.529008390762276</v>
      </c>
      <c r="V86" s="111">
        <f>IF(RES_hhdet_tes!V86=0,"",RES_hhdet_tes!V86/RES_hhdet_fec!V86)</f>
        <v>4.6446843009421492</v>
      </c>
      <c r="W86" s="111">
        <f>IF(RES_hhdet_tes!W86=0,"",RES_hhdet_tes!W86/RES_hhdet_fec!W86)</f>
        <v>4.7313530571846769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0.47162960134756465</v>
      </c>
      <c r="C87" s="124">
        <f>IF(RES_hhdet_tes!C87=0,"",RES_hhdet_tes!C87/RES_hhdet_fec!C87)</f>
        <v>0.48051298877158494</v>
      </c>
      <c r="D87" s="124">
        <f>IF(RES_hhdet_tes!D87=0,"",RES_hhdet_tes!D87/RES_hhdet_fec!D87)</f>
        <v>0.49218597801107916</v>
      </c>
      <c r="E87" s="124">
        <f>IF(RES_hhdet_tes!E87=0,"",RES_hhdet_tes!E87/RES_hhdet_fec!E87)</f>
        <v>0.50603336243675701</v>
      </c>
      <c r="F87" s="124">
        <f>IF(RES_hhdet_tes!F87=0,"",RES_hhdet_tes!F87/RES_hhdet_fec!F87)</f>
        <v>0.51825968617927243</v>
      </c>
      <c r="G87" s="124">
        <f>IF(RES_hhdet_tes!G87=0,"",RES_hhdet_tes!G87/RES_hhdet_fec!G87)</f>
        <v>0.53109285460186662</v>
      </c>
      <c r="H87" s="124">
        <f>IF(RES_hhdet_tes!H87=0,"",RES_hhdet_tes!H87/RES_hhdet_fec!H87)</f>
        <v>0.54507912272317771</v>
      </c>
      <c r="I87" s="124">
        <f>IF(RES_hhdet_tes!I87=0,"",RES_hhdet_tes!I87/RES_hhdet_fec!I87)</f>
        <v>0.55988057027260296</v>
      </c>
      <c r="J87" s="124">
        <f>IF(RES_hhdet_tes!J87=0,"",RES_hhdet_tes!J87/RES_hhdet_fec!J87)</f>
        <v>0.58373545388971482</v>
      </c>
      <c r="K87" s="124">
        <f>IF(RES_hhdet_tes!K87=0,"",RES_hhdet_tes!K87/RES_hhdet_fec!K87)</f>
        <v>0.59563809761881237</v>
      </c>
      <c r="L87" s="124">
        <f>IF(RES_hhdet_tes!L87=0,"",RES_hhdet_tes!L87/RES_hhdet_fec!L87)</f>
        <v>0.61508464650680472</v>
      </c>
      <c r="M87" s="124">
        <f>IF(RES_hhdet_tes!M87=0,"",RES_hhdet_tes!M87/RES_hhdet_fec!M87)</f>
        <v>0.63870328485664152</v>
      </c>
      <c r="N87" s="124">
        <f>IF(RES_hhdet_tes!N87=0,"",RES_hhdet_tes!N87/RES_hhdet_fec!N87)</f>
        <v>0.66755675401140235</v>
      </c>
      <c r="O87" s="124">
        <f>IF(RES_hhdet_tes!O87=0,"",RES_hhdet_tes!O87/RES_hhdet_fec!O87)</f>
        <v>0.69048430467251098</v>
      </c>
      <c r="P87" s="124">
        <f>IF(RES_hhdet_tes!P87=0,"",RES_hhdet_tes!P87/RES_hhdet_fec!P87)</f>
        <v>0.6972347921926082</v>
      </c>
      <c r="Q87" s="124">
        <f>IF(RES_hhdet_tes!Q87=0,"",RES_hhdet_tes!Q87/RES_hhdet_fec!Q87)</f>
        <v>0.70361837786478099</v>
      </c>
      <c r="R87" s="124">
        <f>IF(RES_hhdet_tes!R87=0,"",RES_hhdet_tes!R87/RES_hhdet_fec!R87)</f>
        <v>0.71280627873774327</v>
      </c>
      <c r="S87" s="124">
        <f>IF(RES_hhdet_tes!S87=0,"",RES_hhdet_tes!S87/RES_hhdet_fec!S87)</f>
        <v>0.72811222736143333</v>
      </c>
      <c r="T87" s="124">
        <f>IF(RES_hhdet_tes!T87=0,"",RES_hhdet_tes!T87/RES_hhdet_fec!T87)</f>
        <v>0.74310123081413226</v>
      </c>
      <c r="U87" s="124">
        <f>IF(RES_hhdet_tes!U87=0,"",RES_hhdet_tes!U87/RES_hhdet_fec!U87)</f>
        <v>0.7561295185971324</v>
      </c>
      <c r="V87" s="124">
        <f>IF(RES_hhdet_tes!V87=0,"",RES_hhdet_tes!V87/RES_hhdet_fec!V87)</f>
        <v>0.76820324078410429</v>
      </c>
      <c r="W87" s="124">
        <f>IF(RES_hhdet_tes!W87=0,"",RES_hhdet_tes!W87/RES_hhdet_fec!W87)</f>
        <v>0.78043692055480407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0.46497931636467332</v>
      </c>
      <c r="C88" s="111">
        <f>IF(RES_hhdet_tes!C88=0,"",RES_hhdet_tes!C88/RES_hhdet_fec!C88)</f>
        <v>0.47166951122128142</v>
      </c>
      <c r="D88" s="111">
        <f>IF(RES_hhdet_tes!D88=0,"",RES_hhdet_tes!D88/RES_hhdet_fec!D88)</f>
        <v>0.47861040841760955</v>
      </c>
      <c r="E88" s="111">
        <f>IF(RES_hhdet_tes!E88=0,"",RES_hhdet_tes!E88/RES_hhdet_fec!E88)</f>
        <v>0.4874951897801077</v>
      </c>
      <c r="F88" s="111">
        <f>IF(RES_hhdet_tes!F88=0,"",RES_hhdet_tes!F88/RES_hhdet_fec!F88)</f>
        <v>0.49780695863167468</v>
      </c>
      <c r="G88" s="111">
        <f>IF(RES_hhdet_tes!G88=0,"",RES_hhdet_tes!G88/RES_hhdet_fec!G88)</f>
        <v>0.50697310398615381</v>
      </c>
      <c r="H88" s="111">
        <f>IF(RES_hhdet_tes!H88=0,"",RES_hhdet_tes!H88/RES_hhdet_fec!H88)</f>
        <v>0.51384934650134906</v>
      </c>
      <c r="I88" s="111">
        <f>IF(RES_hhdet_tes!I88=0,"",RES_hhdet_tes!I88/RES_hhdet_fec!I88)</f>
        <v>0.52927823719638256</v>
      </c>
      <c r="J88" s="111">
        <f>IF(RES_hhdet_tes!J88=0,"",RES_hhdet_tes!J88/RES_hhdet_fec!J88)</f>
        <v>0.5491207478797463</v>
      </c>
      <c r="K88" s="111">
        <f>IF(RES_hhdet_tes!K88=0,"",RES_hhdet_tes!K88/RES_hhdet_fec!K88)</f>
        <v>0.57281207748010765</v>
      </c>
      <c r="L88" s="111">
        <f>IF(RES_hhdet_tes!L88=0,"",RES_hhdet_tes!L88/RES_hhdet_fec!L88)</f>
        <v>0.60031358633024001</v>
      </c>
      <c r="M88" s="111">
        <f>IF(RES_hhdet_tes!M88=0,"",RES_hhdet_tes!M88/RES_hhdet_fec!M88)</f>
        <v>0.63472887666503386</v>
      </c>
      <c r="N88" s="111">
        <f>IF(RES_hhdet_tes!N88=0,"",RES_hhdet_tes!N88/RES_hhdet_fec!N88)</f>
        <v>0.66964701128187742</v>
      </c>
      <c r="O88" s="111">
        <f>IF(RES_hhdet_tes!O88=0,"",RES_hhdet_tes!O88/RES_hhdet_fec!O88)</f>
        <v>0.69752495079248145</v>
      </c>
      <c r="P88" s="111">
        <f>IF(RES_hhdet_tes!P88=0,"",RES_hhdet_tes!P88/RES_hhdet_fec!P88)</f>
        <v>0.70212303138977439</v>
      </c>
      <c r="Q88" s="111">
        <f>IF(RES_hhdet_tes!Q88=0,"",RES_hhdet_tes!Q88/RES_hhdet_fec!Q88)</f>
        <v>0.7088951582717784</v>
      </c>
      <c r="R88" s="111">
        <f>IF(RES_hhdet_tes!R88=0,"",RES_hhdet_tes!R88/RES_hhdet_fec!R88)</f>
        <v>0.71762102937292216</v>
      </c>
      <c r="S88" s="111">
        <f>IF(RES_hhdet_tes!S88=0,"",RES_hhdet_tes!S88/RES_hhdet_fec!S88)</f>
        <v>0.7326116288442327</v>
      </c>
      <c r="T88" s="111">
        <f>IF(RES_hhdet_tes!T88=0,"",RES_hhdet_tes!T88/RES_hhdet_fec!T88)</f>
        <v>0.74949744034104915</v>
      </c>
      <c r="U88" s="111">
        <f>IF(RES_hhdet_tes!U88=0,"",RES_hhdet_tes!U88/RES_hhdet_fec!U88)</f>
        <v>0.76306795886958234</v>
      </c>
      <c r="V88" s="111">
        <f>IF(RES_hhdet_tes!V88=0,"",RES_hhdet_tes!V88/RES_hhdet_fec!V88)</f>
        <v>0.77455021189493578</v>
      </c>
      <c r="W88" s="111">
        <f>IF(RES_hhdet_tes!W88=0,"",RES_hhdet_tes!W88/RES_hhdet_fec!W88)</f>
        <v>0.78456019117779929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0.55349084953227012</v>
      </c>
      <c r="C92" s="112">
        <f>IF(RES_hhdet_tes!C92=0,"",RES_hhdet_tes!C92/RES_hhdet_fec!C92)</f>
        <v>0.55829194180802288</v>
      </c>
      <c r="D92" s="112">
        <f>IF(RES_hhdet_tes!D92=0,"",RES_hhdet_tes!D92/RES_hhdet_fec!D92)</f>
        <v>0.56160566010154278</v>
      </c>
      <c r="E92" s="112">
        <f>IF(RES_hhdet_tes!E92=0,"",RES_hhdet_tes!E92/RES_hhdet_fec!E92)</f>
        <v>0.56595061047484674</v>
      </c>
      <c r="F92" s="112">
        <f>IF(RES_hhdet_tes!F92=0,"",RES_hhdet_tes!F92/RES_hhdet_fec!F92)</f>
        <v>0.57123063201301394</v>
      </c>
      <c r="G92" s="112">
        <f>IF(RES_hhdet_tes!G92=0,"",RES_hhdet_tes!G92/RES_hhdet_fec!G92)</f>
        <v>0.57616136898622239</v>
      </c>
      <c r="H92" s="112">
        <f>IF(RES_hhdet_tes!H92=0,"",RES_hhdet_tes!H92/RES_hhdet_fec!H92)</f>
        <v>0.58102675184606067</v>
      </c>
      <c r="I92" s="112">
        <f>IF(RES_hhdet_tes!I92=0,"",RES_hhdet_tes!I92/RES_hhdet_fec!I92)</f>
        <v>0.58337905841611071</v>
      </c>
      <c r="J92" s="112">
        <f>IF(RES_hhdet_tes!J92=0,"",RES_hhdet_tes!J92/RES_hhdet_fec!J92)</f>
        <v>0.58447138857403291</v>
      </c>
      <c r="K92" s="112">
        <f>IF(RES_hhdet_tes!K92=0,"",RES_hhdet_tes!K92/RES_hhdet_fec!K92)</f>
        <v>0.58762850506049791</v>
      </c>
      <c r="L92" s="112">
        <f>IF(RES_hhdet_tes!L92=0,"",RES_hhdet_tes!L92/RES_hhdet_fec!L92)</f>
        <v>0.59484362496506582</v>
      </c>
      <c r="M92" s="112">
        <f>IF(RES_hhdet_tes!M92=0,"",RES_hhdet_tes!M92/RES_hhdet_fec!M92)</f>
        <v>0.59777513955518913</v>
      </c>
      <c r="N92" s="112">
        <f>IF(RES_hhdet_tes!N92=0,"",RES_hhdet_tes!N92/RES_hhdet_fec!N92)</f>
        <v>0.61356698450906177</v>
      </c>
      <c r="O92" s="112">
        <f>IF(RES_hhdet_tes!O92=0,"",RES_hhdet_tes!O92/RES_hhdet_fec!O92)</f>
        <v>0.63690045781702709</v>
      </c>
      <c r="P92" s="112">
        <f>IF(RES_hhdet_tes!P92=0,"",RES_hhdet_tes!P92/RES_hhdet_fec!P92)</f>
        <v>0.66071875764206001</v>
      </c>
      <c r="Q92" s="112">
        <f>IF(RES_hhdet_tes!Q92=0,"",RES_hhdet_tes!Q92/RES_hhdet_fec!Q92)</f>
        <v>0.67172729954478316</v>
      </c>
      <c r="R92" s="112">
        <f>IF(RES_hhdet_tes!R92=0,"",RES_hhdet_tes!R92/RES_hhdet_fec!R92)</f>
        <v>0.68875459831619223</v>
      </c>
      <c r="S92" s="112">
        <f>IF(RES_hhdet_tes!S92=0,"",RES_hhdet_tes!S92/RES_hhdet_fec!S92)</f>
        <v>0.72085368541527861</v>
      </c>
      <c r="T92" s="112">
        <f>IF(RES_hhdet_tes!T92=0,"",RES_hhdet_tes!T92/RES_hhdet_fec!T92)</f>
        <v>0.75889696230667414</v>
      </c>
      <c r="U92" s="112">
        <f>IF(RES_hhdet_tes!U92=0,"",RES_hhdet_tes!U92/RES_hhdet_fec!U92)</f>
        <v>0.78625467981210406</v>
      </c>
      <c r="V92" s="112">
        <f>IF(RES_hhdet_tes!V92=0,"",RES_hhdet_tes!V92/RES_hhdet_fec!V92)</f>
        <v>0.83179814855570444</v>
      </c>
      <c r="W92" s="112">
        <f>IF(RES_hhdet_tes!W92=0,"",RES_hhdet_tes!W92/RES_hhdet_fec!W92)</f>
        <v>0.867408703195234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0.62009201294614891</v>
      </c>
      <c r="C96" s="112">
        <f>IF(RES_hhdet_tes!C96=0,"",RES_hhdet_tes!C96/RES_hhdet_fec!C96)</f>
        <v>0.6287152522123306</v>
      </c>
      <c r="D96" s="112">
        <f>IF(RES_hhdet_tes!D96=0,"",RES_hhdet_tes!D96/RES_hhdet_fec!D96)</f>
        <v>0.63593377829087261</v>
      </c>
      <c r="E96" s="112">
        <f>IF(RES_hhdet_tes!E96=0,"",RES_hhdet_tes!E96/RES_hhdet_fec!E96)</f>
        <v>0.64006872172568219</v>
      </c>
      <c r="F96" s="112">
        <f>IF(RES_hhdet_tes!F96=0,"",RES_hhdet_tes!F96/RES_hhdet_fec!F96)</f>
        <v>0.64323130416003405</v>
      </c>
      <c r="G96" s="112">
        <f>IF(RES_hhdet_tes!G96=0,"",RES_hhdet_tes!G96/RES_hhdet_fec!G96)</f>
        <v>0.64585952867130703</v>
      </c>
      <c r="H96" s="112">
        <f>IF(RES_hhdet_tes!H96=0,"",RES_hhdet_tes!H96/RES_hhdet_fec!H96)</f>
        <v>0.6479708774600087</v>
      </c>
      <c r="I96" s="112">
        <f>IF(RES_hhdet_tes!I96=0,"",RES_hhdet_tes!I96/RES_hhdet_fec!I96)</f>
        <v>0.64930937248133236</v>
      </c>
      <c r="J96" s="112">
        <f>IF(RES_hhdet_tes!J96=0,"",RES_hhdet_tes!J96/RES_hhdet_fec!J96)</f>
        <v>0.65053374081521997</v>
      </c>
      <c r="K96" s="112">
        <f>IF(RES_hhdet_tes!K96=0,"",RES_hhdet_tes!K96/RES_hhdet_fec!K96)</f>
        <v>0.65237885627922565</v>
      </c>
      <c r="L96" s="112">
        <f>IF(RES_hhdet_tes!L96=0,"",RES_hhdet_tes!L96/RES_hhdet_fec!L96)</f>
        <v>0.65427442636245192</v>
      </c>
      <c r="M96" s="112">
        <f>IF(RES_hhdet_tes!M96=0,"",RES_hhdet_tes!M96/RES_hhdet_fec!M96)</f>
        <v>0.65551344727544925</v>
      </c>
      <c r="N96" s="112">
        <f>IF(RES_hhdet_tes!N96=0,"",RES_hhdet_tes!N96/RES_hhdet_fec!N96)</f>
        <v>0.66064298360386198</v>
      </c>
      <c r="O96" s="112">
        <f>IF(RES_hhdet_tes!O96=0,"",RES_hhdet_tes!O96/RES_hhdet_fec!O96)</f>
        <v>0.66849963970265069</v>
      </c>
      <c r="P96" s="112">
        <f>IF(RES_hhdet_tes!P96=0,"",RES_hhdet_tes!P96/RES_hhdet_fec!P96)</f>
        <v>0.68108919804046542</v>
      </c>
      <c r="Q96" s="112">
        <f>IF(RES_hhdet_tes!Q96=0,"",RES_hhdet_tes!Q96/RES_hhdet_fec!Q96)</f>
        <v>0.6920297379672613</v>
      </c>
      <c r="R96" s="112">
        <f>IF(RES_hhdet_tes!R96=0,"",RES_hhdet_tes!R96/RES_hhdet_fec!R96)</f>
        <v>0.70332340992628539</v>
      </c>
      <c r="S96" s="112">
        <f>IF(RES_hhdet_tes!S96=0,"",RES_hhdet_tes!S96/RES_hhdet_fec!S96)</f>
        <v>0.71361363431678126</v>
      </c>
      <c r="T96" s="112">
        <f>IF(RES_hhdet_tes!T96=0,"",RES_hhdet_tes!T96/RES_hhdet_fec!T96)</f>
        <v>0.71973411348528737</v>
      </c>
      <c r="U96" s="112">
        <f>IF(RES_hhdet_tes!U96=0,"",RES_hhdet_tes!U96/RES_hhdet_fec!U96)</f>
        <v>0.72875967305956735</v>
      </c>
      <c r="V96" s="112">
        <f>IF(RES_hhdet_tes!V96=0,"",RES_hhdet_tes!V96/RES_hhdet_fec!V96)</f>
        <v>0.74904180416165211</v>
      </c>
      <c r="W96" s="112">
        <f>IF(RES_hhdet_tes!W96=0,"",RES_hhdet_tes!W96/RES_hhdet_fec!W96)</f>
        <v>0.76785667119529721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0.56791370318073975</v>
      </c>
      <c r="C100" s="124">
        <f>IF(RES_hhdet_tes!C100=0,"",RES_hhdet_tes!C100/RES_hhdet_fec!C100)</f>
        <v>0.56935359510226724</v>
      </c>
      <c r="D100" s="124">
        <f>IF(RES_hhdet_tes!D100=0,"",RES_hhdet_tes!D100/RES_hhdet_fec!D100)</f>
        <v>0.57100130637865021</v>
      </c>
      <c r="E100" s="124">
        <f>IF(RES_hhdet_tes!E100=0,"",RES_hhdet_tes!E100/RES_hhdet_fec!E100)</f>
        <v>0.57269993107760475</v>
      </c>
      <c r="F100" s="124">
        <f>IF(RES_hhdet_tes!F100=0,"",RES_hhdet_tes!F100/RES_hhdet_fec!F100)</f>
        <v>0.57522189349191299</v>
      </c>
      <c r="G100" s="124">
        <f>IF(RES_hhdet_tes!G100=0,"",RES_hhdet_tes!G100/RES_hhdet_fec!G100)</f>
        <v>0.57928815791904875</v>
      </c>
      <c r="H100" s="124">
        <f>IF(RES_hhdet_tes!H100=0,"",RES_hhdet_tes!H100/RES_hhdet_fec!H100)</f>
        <v>0.58517100428687163</v>
      </c>
      <c r="I100" s="124">
        <f>IF(RES_hhdet_tes!I100=0,"",RES_hhdet_tes!I100/RES_hhdet_fec!I100)</f>
        <v>0.58818922928585027</v>
      </c>
      <c r="J100" s="124">
        <f>IF(RES_hhdet_tes!J100=0,"",RES_hhdet_tes!J100/RES_hhdet_fec!J100)</f>
        <v>0.59143314796143909</v>
      </c>
      <c r="K100" s="124">
        <f>IF(RES_hhdet_tes!K100=0,"",RES_hhdet_tes!K100/RES_hhdet_fec!K100)</f>
        <v>0.58795214923038763</v>
      </c>
      <c r="L100" s="124">
        <f>IF(RES_hhdet_tes!L100=0,"",RES_hhdet_tes!L100/RES_hhdet_fec!L100)</f>
        <v>0.58981070935598312</v>
      </c>
      <c r="M100" s="124">
        <f>IF(RES_hhdet_tes!M100=0,"",RES_hhdet_tes!M100/RES_hhdet_fec!M100)</f>
        <v>0.58506212651329303</v>
      </c>
      <c r="N100" s="124">
        <f>IF(RES_hhdet_tes!N100=0,"",RES_hhdet_tes!N100/RES_hhdet_fec!N100)</f>
        <v>0.58460446634843777</v>
      </c>
      <c r="O100" s="124">
        <f>IF(RES_hhdet_tes!O100=0,"",RES_hhdet_tes!O100/RES_hhdet_fec!O100)</f>
        <v>0.58810032521113487</v>
      </c>
      <c r="P100" s="124">
        <f>IF(RES_hhdet_tes!P100=0,"",RES_hhdet_tes!P100/RES_hhdet_fec!P100)</f>
        <v>0.58806808227686735</v>
      </c>
      <c r="Q100" s="124">
        <f>IF(RES_hhdet_tes!Q100=0,"",RES_hhdet_tes!Q100/RES_hhdet_fec!Q100)</f>
        <v>0.59422889931678446</v>
      </c>
      <c r="R100" s="124">
        <f>IF(RES_hhdet_tes!R100=0,"",RES_hhdet_tes!R100/RES_hhdet_fec!R100)</f>
        <v>0.59512992721773184</v>
      </c>
      <c r="S100" s="124">
        <f>IF(RES_hhdet_tes!S100=0,"",RES_hhdet_tes!S100/RES_hhdet_fec!S100)</f>
        <v>0.58835273884533457</v>
      </c>
      <c r="T100" s="124">
        <f>IF(RES_hhdet_tes!T100=0,"",RES_hhdet_tes!T100/RES_hhdet_fec!T100)</f>
        <v>0.58754048008119064</v>
      </c>
      <c r="U100" s="124">
        <f>IF(RES_hhdet_tes!U100=0,"",RES_hhdet_tes!U100/RES_hhdet_fec!U100)</f>
        <v>0.58813647882616804</v>
      </c>
      <c r="V100" s="124">
        <f>IF(RES_hhdet_tes!V100=0,"",RES_hhdet_tes!V100/RES_hhdet_fec!V100)</f>
        <v>0.59185659824922687</v>
      </c>
      <c r="W100" s="124">
        <f>IF(RES_hhdet_tes!W100=0,"",RES_hhdet_tes!W100/RES_hhdet_fec!W100)</f>
        <v>0.59284258386078792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0.56731597812892365</v>
      </c>
      <c r="C101" s="111">
        <f>IF(RES_hhdet_tes!C101=0,"",RES_hhdet_tes!C101/RES_hhdet_fec!C101)</f>
        <v>0.56828095282720015</v>
      </c>
      <c r="D101" s="111">
        <f>IF(RES_hhdet_tes!D101=0,"",RES_hhdet_tes!D101/RES_hhdet_fec!D101)</f>
        <v>0.56934862266273367</v>
      </c>
      <c r="E101" s="111">
        <f>IF(RES_hhdet_tes!E101=0,"",RES_hhdet_tes!E101/RES_hhdet_fec!E101)</f>
        <v>0.57047456742587177</v>
      </c>
      <c r="F101" s="111">
        <f>IF(RES_hhdet_tes!F101=0,"",RES_hhdet_tes!F101/RES_hhdet_fec!F101)</f>
        <v>0.5715872470169695</v>
      </c>
      <c r="G101" s="111">
        <f>IF(RES_hhdet_tes!G101=0,"",RES_hhdet_tes!G101/RES_hhdet_fec!G101)</f>
        <v>0.57270815176051693</v>
      </c>
      <c r="H101" s="111">
        <f>IF(RES_hhdet_tes!H101=0,"",RES_hhdet_tes!H101/RES_hhdet_fec!H101)</f>
        <v>0.57390706662513069</v>
      </c>
      <c r="I101" s="111">
        <f>IF(RES_hhdet_tes!I101=0,"",RES_hhdet_tes!I101/RES_hhdet_fec!I101)</f>
        <v>0.57457565033376889</v>
      </c>
      <c r="J101" s="111">
        <f>IF(RES_hhdet_tes!J101=0,"",RES_hhdet_tes!J101/RES_hhdet_fec!J101)</f>
        <v>0.57488984650754493</v>
      </c>
      <c r="K101" s="111">
        <f>IF(RES_hhdet_tes!K101=0,"",RES_hhdet_tes!K101/RES_hhdet_fec!K101)</f>
        <v>0.57532328858749349</v>
      </c>
      <c r="L101" s="111">
        <f>IF(RES_hhdet_tes!L101=0,"",RES_hhdet_tes!L101/RES_hhdet_fec!L101)</f>
        <v>0.57573426458180832</v>
      </c>
      <c r="M101" s="111">
        <f>IF(RES_hhdet_tes!M101=0,"",RES_hhdet_tes!M101/RES_hhdet_fec!M101)</f>
        <v>0.5761178653512864</v>
      </c>
      <c r="N101" s="111">
        <f>IF(RES_hhdet_tes!N101=0,"",RES_hhdet_tes!N101/RES_hhdet_fec!N101)</f>
        <v>0.57639687450060362</v>
      </c>
      <c r="O101" s="111">
        <f>IF(RES_hhdet_tes!O101=0,"",RES_hhdet_tes!O101/RES_hhdet_fec!O101)</f>
        <v>0.57657840365735147</v>
      </c>
      <c r="P101" s="111">
        <f>IF(RES_hhdet_tes!P101=0,"",RES_hhdet_tes!P101/RES_hhdet_fec!P101)</f>
        <v>0.57666350623067919</v>
      </c>
      <c r="Q101" s="111">
        <f>IF(RES_hhdet_tes!Q101=0,"",RES_hhdet_tes!Q101/RES_hhdet_fec!Q101)</f>
        <v>0.57674916864120973</v>
      </c>
      <c r="R101" s="111">
        <f>IF(RES_hhdet_tes!R101=0,"",RES_hhdet_tes!R101/RES_hhdet_fec!R101)</f>
        <v>0.57702753766480086</v>
      </c>
      <c r="S101" s="111">
        <f>IF(RES_hhdet_tes!S101=0,"",RES_hhdet_tes!S101/RES_hhdet_fec!S101)</f>
        <v>0.57777874538601992</v>
      </c>
      <c r="T101" s="111">
        <f>IF(RES_hhdet_tes!T101=0,"",RES_hhdet_tes!T101/RES_hhdet_fec!T101)</f>
        <v>0.57874522348074509</v>
      </c>
      <c r="U101" s="111">
        <f>IF(RES_hhdet_tes!U101=0,"",RES_hhdet_tes!U101/RES_hhdet_fec!U101)</f>
        <v>0.57982523976203026</v>
      </c>
      <c r="V101" s="111">
        <f>IF(RES_hhdet_tes!V101=0,"",RES_hhdet_tes!V101/RES_hhdet_fec!V101)</f>
        <v>0.58092142966305615</v>
      </c>
      <c r="W101" s="111">
        <f>IF(RES_hhdet_tes!W101=0,"",RES_hhdet_tes!W101/RES_hhdet_fec!W101)</f>
        <v>0.5821171495437294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0.58758417651767847</v>
      </c>
      <c r="C102" s="111">
        <f>IF(RES_hhdet_tes!C102=0,"",RES_hhdet_tes!C102/RES_hhdet_fec!C102)</f>
        <v>0.58981284809159273</v>
      </c>
      <c r="D102" s="111">
        <f>IF(RES_hhdet_tes!D102=0,"",RES_hhdet_tes!D102/RES_hhdet_fec!D102)</f>
        <v>0.59138378392125601</v>
      </c>
      <c r="E102" s="111">
        <f>IF(RES_hhdet_tes!E102=0,"",RES_hhdet_tes!E102/RES_hhdet_fec!E102)</f>
        <v>0.592846064785158</v>
      </c>
      <c r="F102" s="111">
        <f>IF(RES_hhdet_tes!F102=0,"",RES_hhdet_tes!F102/RES_hhdet_fec!F102)</f>
        <v>0.5946440009773214</v>
      </c>
      <c r="G102" s="111">
        <f>IF(RES_hhdet_tes!G102=0,"",RES_hhdet_tes!G102/RES_hhdet_fec!G102)</f>
        <v>0.5955546678581094</v>
      </c>
      <c r="H102" s="111">
        <f>IF(RES_hhdet_tes!H102=0,"",RES_hhdet_tes!H102/RES_hhdet_fec!H102)</f>
        <v>0.59612575761031061</v>
      </c>
      <c r="I102" s="111">
        <f>IF(RES_hhdet_tes!I102=0,"",RES_hhdet_tes!I102/RES_hhdet_fec!I102)</f>
        <v>0.5963546940585519</v>
      </c>
      <c r="J102" s="111">
        <f>IF(RES_hhdet_tes!J102=0,"",RES_hhdet_tes!J102/RES_hhdet_fec!J102)</f>
        <v>0.59641057996423563</v>
      </c>
      <c r="K102" s="111">
        <f>IF(RES_hhdet_tes!K102=0,"",RES_hhdet_tes!K102/RES_hhdet_fec!K102)</f>
        <v>0.5965259268162838</v>
      </c>
      <c r="L102" s="111">
        <f>IF(RES_hhdet_tes!L102=0,"",RES_hhdet_tes!L102/RES_hhdet_fec!L102)</f>
        <v>0.59676950052644351</v>
      </c>
      <c r="M102" s="111">
        <f>IF(RES_hhdet_tes!M102=0,"",RES_hhdet_tes!M102/RES_hhdet_fec!M102)</f>
        <v>0.59718461861541783</v>
      </c>
      <c r="N102" s="111">
        <f>IF(RES_hhdet_tes!N102=0,"",RES_hhdet_tes!N102/RES_hhdet_fec!N102)</f>
        <v>0.59784400628688106</v>
      </c>
      <c r="O102" s="111">
        <f>IF(RES_hhdet_tes!O102=0,"",RES_hhdet_tes!O102/RES_hhdet_fec!O102)</f>
        <v>0.59881267729614884</v>
      </c>
      <c r="P102" s="111">
        <f>IF(RES_hhdet_tes!P102=0,"",RES_hhdet_tes!P102/RES_hhdet_fec!P102)</f>
        <v>0.59910143275252781</v>
      </c>
      <c r="Q102" s="111">
        <f>IF(RES_hhdet_tes!Q102=0,"",RES_hhdet_tes!Q102/RES_hhdet_fec!Q102)</f>
        <v>0.59920242040051852</v>
      </c>
      <c r="R102" s="111">
        <f>IF(RES_hhdet_tes!R102=0,"",RES_hhdet_tes!R102/RES_hhdet_fec!R102)</f>
        <v>0.59923795343783581</v>
      </c>
      <c r="S102" s="111">
        <f>IF(RES_hhdet_tes!S102=0,"",RES_hhdet_tes!S102/RES_hhdet_fec!S102)</f>
        <v>0.60088431872771297</v>
      </c>
      <c r="T102" s="111">
        <f>IF(RES_hhdet_tes!T102=0,"",RES_hhdet_tes!T102/RES_hhdet_fec!T102)</f>
        <v>0.60309770579280608</v>
      </c>
      <c r="U102" s="111">
        <f>IF(RES_hhdet_tes!U102=0,"",RES_hhdet_tes!U102/RES_hhdet_fec!U102)</f>
        <v>0.60626120018186647</v>
      </c>
      <c r="V102" s="111">
        <f>IF(RES_hhdet_tes!V102=0,"",RES_hhdet_tes!V102/RES_hhdet_fec!V102)</f>
        <v>0.60647615331240712</v>
      </c>
      <c r="W102" s="111">
        <f>IF(RES_hhdet_tes!W102=0,"",RES_hhdet_tes!W102/RES_hhdet_fec!W102)</f>
        <v>0.60698503438233253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0.73994402732119591</v>
      </c>
      <c r="C103" s="45">
        <f>IF(RES_hhdet_tes!C103=0,"",RES_hhdet_tes!C103/RES_hhdet_fec!C103)</f>
        <v>0.74785425121033045</v>
      </c>
      <c r="D103" s="45">
        <f>IF(RES_hhdet_tes!D103=0,"",RES_hhdet_tes!D103/RES_hhdet_fec!D103)</f>
        <v>0.75163721702455155</v>
      </c>
      <c r="E103" s="45">
        <f>IF(RES_hhdet_tes!E103=0,"",RES_hhdet_tes!E103/RES_hhdet_fec!E103)</f>
        <v>0.75384215160568147</v>
      </c>
      <c r="F103" s="45">
        <f>IF(RES_hhdet_tes!F103=0,"",RES_hhdet_tes!F103/RES_hhdet_fec!F103)</f>
        <v>0.75634940322243427</v>
      </c>
      <c r="G103" s="45">
        <f>IF(RES_hhdet_tes!G103=0,"",RES_hhdet_tes!G103/RES_hhdet_fec!G103)</f>
        <v>0.75822661851730067</v>
      </c>
      <c r="H103" s="45">
        <f>IF(RES_hhdet_tes!H103=0,"",RES_hhdet_tes!H103/RES_hhdet_fec!H103)</f>
        <v>0.75982295824984114</v>
      </c>
      <c r="I103" s="45">
        <f>IF(RES_hhdet_tes!I103=0,"",RES_hhdet_tes!I103/RES_hhdet_fec!I103)</f>
        <v>0.76097466574571238</v>
      </c>
      <c r="J103" s="45">
        <f>IF(RES_hhdet_tes!J103=0,"",RES_hhdet_tes!J103/RES_hhdet_fec!J103)</f>
        <v>0.7611674665490914</v>
      </c>
      <c r="K103" s="45">
        <f>IF(RES_hhdet_tes!K103=0,"",RES_hhdet_tes!K103/RES_hhdet_fec!K103)</f>
        <v>0.7614897296533123</v>
      </c>
      <c r="L103" s="45">
        <f>IF(RES_hhdet_tes!L103=0,"",RES_hhdet_tes!L103/RES_hhdet_fec!L103)</f>
        <v>0.76180907114495455</v>
      </c>
      <c r="M103" s="45">
        <f>IF(RES_hhdet_tes!M103=0,"",RES_hhdet_tes!M103/RES_hhdet_fec!M103)</f>
        <v>0.76274142154618763</v>
      </c>
      <c r="N103" s="45">
        <f>IF(RES_hhdet_tes!N103=0,"",RES_hhdet_tes!N103/RES_hhdet_fec!N103)</f>
        <v>0.7653773992674302</v>
      </c>
      <c r="O103" s="45">
        <f>IF(RES_hhdet_tes!O103=0,"",RES_hhdet_tes!O103/RES_hhdet_fec!O103)</f>
        <v>0.77274731061915569</v>
      </c>
      <c r="P103" s="45">
        <f>IF(RES_hhdet_tes!P103=0,"",RES_hhdet_tes!P103/RES_hhdet_fec!P103)</f>
        <v>0.77809507967997138</v>
      </c>
      <c r="Q103" s="45">
        <f>IF(RES_hhdet_tes!Q103=0,"",RES_hhdet_tes!Q103/RES_hhdet_fec!Q103)</f>
        <v>0.78438193908405629</v>
      </c>
      <c r="R103" s="45">
        <f>IF(RES_hhdet_tes!R103=0,"",RES_hhdet_tes!R103/RES_hhdet_fec!R103)</f>
        <v>0.78513765782399936</v>
      </c>
      <c r="S103" s="45">
        <f>IF(RES_hhdet_tes!S103=0,"",RES_hhdet_tes!S103/RES_hhdet_fec!S103)</f>
        <v>0.80173972188237996</v>
      </c>
      <c r="T103" s="45">
        <f>IF(RES_hhdet_tes!T103=0,"",RES_hhdet_tes!T103/RES_hhdet_fec!T103)</f>
        <v>0.81023294409752478</v>
      </c>
      <c r="U103" s="45">
        <f>IF(RES_hhdet_tes!U103=0,"",RES_hhdet_tes!U103/RES_hhdet_fec!U103)</f>
        <v>0.83119070103672887</v>
      </c>
      <c r="V103" s="45">
        <f>IF(RES_hhdet_tes!V103=0,"",RES_hhdet_tes!V103/RES_hhdet_fec!V103)</f>
        <v>0.83178846792899486</v>
      </c>
      <c r="W103" s="45">
        <f>IF(RES_hhdet_tes!W103=0,"",RES_hhdet_tes!W103/RES_hhdet_fec!W103)</f>
        <v>0.83397639038657823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0.73954202008020886</v>
      </c>
      <c r="C124" s="119">
        <f>IF(RES_hhdet_tes!C124=0,"",RES_hhdet_tes!C124/RES_hhdet_fec!C124)</f>
        <v>0.74168901587893687</v>
      </c>
      <c r="D124" s="119">
        <f>IF(RES_hhdet_tes!D124=0,"",RES_hhdet_tes!D124/RES_hhdet_fec!D124)</f>
        <v>0.74328181870745202</v>
      </c>
      <c r="E124" s="119">
        <f>IF(RES_hhdet_tes!E124=0,"",RES_hhdet_tes!E124/RES_hhdet_fec!E124)</f>
        <v>0.74528372009458566</v>
      </c>
      <c r="F124" s="119">
        <f>IF(RES_hhdet_tes!F124=0,"",RES_hhdet_tes!F124/RES_hhdet_fec!F124)</f>
        <v>0.74652609515702051</v>
      </c>
      <c r="G124" s="119">
        <f>IF(RES_hhdet_tes!G124=0,"",RES_hhdet_tes!G124/RES_hhdet_fec!G124)</f>
        <v>0.7496057924984052</v>
      </c>
      <c r="H124" s="119">
        <f>IF(RES_hhdet_tes!H124=0,"",RES_hhdet_tes!H124/RES_hhdet_fec!H124)</f>
        <v>0.75226657850440937</v>
      </c>
      <c r="I124" s="119">
        <f>IF(RES_hhdet_tes!I124=0,"",RES_hhdet_tes!I124/RES_hhdet_fec!I124)</f>
        <v>0.75644209029333742</v>
      </c>
      <c r="J124" s="119">
        <f>IF(RES_hhdet_tes!J124=0,"",RES_hhdet_tes!J124/RES_hhdet_fec!J124)</f>
        <v>0.76064390443938112</v>
      </c>
      <c r="K124" s="119">
        <f>IF(RES_hhdet_tes!K124=0,"",RES_hhdet_tes!K124/RES_hhdet_fec!K124)</f>
        <v>0.76659515904590481</v>
      </c>
      <c r="L124" s="119">
        <f>IF(RES_hhdet_tes!L124=0,"",RES_hhdet_tes!L124/RES_hhdet_fec!L124)</f>
        <v>0.77282457608269561</v>
      </c>
      <c r="M124" s="119">
        <f>IF(RES_hhdet_tes!M124=0,"",RES_hhdet_tes!M124/RES_hhdet_fec!M124)</f>
        <v>0.77923961385979168</v>
      </c>
      <c r="N124" s="119">
        <f>IF(RES_hhdet_tes!N124=0,"",RES_hhdet_tes!N124/RES_hhdet_fec!N124)</f>
        <v>0.78776793774936493</v>
      </c>
      <c r="O124" s="119">
        <f>IF(RES_hhdet_tes!O124=0,"",RES_hhdet_tes!O124/RES_hhdet_fec!O124)</f>
        <v>0.79595907586300185</v>
      </c>
      <c r="P124" s="119">
        <f>IF(RES_hhdet_tes!P124=0,"",RES_hhdet_tes!P124/RES_hhdet_fec!P124)</f>
        <v>0.79797030033882455</v>
      </c>
      <c r="Q124" s="119">
        <f>IF(RES_hhdet_tes!Q124=0,"",RES_hhdet_tes!Q124/RES_hhdet_fec!Q124)</f>
        <v>0.80294086592032909</v>
      </c>
      <c r="R124" s="119">
        <f>IF(RES_hhdet_tes!R124=0,"",RES_hhdet_tes!R124/RES_hhdet_fec!R124)</f>
        <v>0.80808123578944868</v>
      </c>
      <c r="S124" s="119">
        <f>IF(RES_hhdet_tes!S124=0,"",RES_hhdet_tes!S124/RES_hhdet_fec!S124)</f>
        <v>0.81514148169932377</v>
      </c>
      <c r="T124" s="119">
        <f>IF(RES_hhdet_tes!T124=0,"",RES_hhdet_tes!T124/RES_hhdet_fec!T124)</f>
        <v>0.82286421733410153</v>
      </c>
      <c r="U124" s="119">
        <f>IF(RES_hhdet_tes!U124=0,"",RES_hhdet_tes!U124/RES_hhdet_fec!U124)</f>
        <v>0.83159657402637621</v>
      </c>
      <c r="V124" s="119">
        <f>IF(RES_hhdet_tes!V124=0,"",RES_hhdet_tes!V124/RES_hhdet_fec!V124)</f>
        <v>0.83688974541928951</v>
      </c>
      <c r="W124" s="119">
        <f>IF(RES_hhdet_tes!W124=0,"",RES_hhdet_tes!W124/RES_hhdet_fec!W124)</f>
        <v>0.84768683491400332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0.74353096301567634</v>
      </c>
      <c r="C125" s="124">
        <f>IF(RES_hhdet_tes!C125=0,"",RES_hhdet_tes!C125/RES_hhdet_fec!C125)</f>
        <v>0.74523104677416607</v>
      </c>
      <c r="D125" s="124">
        <f>IF(RES_hhdet_tes!D125=0,"",RES_hhdet_tes!D125/RES_hhdet_fec!D125)</f>
        <v>0.74672065624659423</v>
      </c>
      <c r="E125" s="124">
        <f>IF(RES_hhdet_tes!E125=0,"",RES_hhdet_tes!E125/RES_hhdet_fec!E125)</f>
        <v>0.74862202905137143</v>
      </c>
      <c r="F125" s="124">
        <f>IF(RES_hhdet_tes!F125=0,"",RES_hhdet_tes!F125/RES_hhdet_fec!F125)</f>
        <v>0.75044940736976951</v>
      </c>
      <c r="G125" s="124">
        <f>IF(RES_hhdet_tes!G125=0,"",RES_hhdet_tes!G125/RES_hhdet_fec!G125)</f>
        <v>0.75294261062381185</v>
      </c>
      <c r="H125" s="124">
        <f>IF(RES_hhdet_tes!H125=0,"",RES_hhdet_tes!H125/RES_hhdet_fec!H125)</f>
        <v>0.75577601736552014</v>
      </c>
      <c r="I125" s="124">
        <f>IF(RES_hhdet_tes!I125=0,"",RES_hhdet_tes!I125/RES_hhdet_fec!I125)</f>
        <v>0.75910109422900407</v>
      </c>
      <c r="J125" s="124">
        <f>IF(RES_hhdet_tes!J125=0,"",RES_hhdet_tes!J125/RES_hhdet_fec!J125)</f>
        <v>0.76387289856177742</v>
      </c>
      <c r="K125" s="124">
        <f>IF(RES_hhdet_tes!K125=0,"",RES_hhdet_tes!K125/RES_hhdet_fec!K125)</f>
        <v>0.76998963790361796</v>
      </c>
      <c r="L125" s="124">
        <f>IF(RES_hhdet_tes!L125=0,"",RES_hhdet_tes!L125/RES_hhdet_fec!L125)</f>
        <v>0.77522571122131489</v>
      </c>
      <c r="M125" s="124">
        <f>IF(RES_hhdet_tes!M125=0,"",RES_hhdet_tes!M125/RES_hhdet_fec!M125)</f>
        <v>0.78286186352062759</v>
      </c>
      <c r="N125" s="124">
        <f>IF(RES_hhdet_tes!N125=0,"",RES_hhdet_tes!N125/RES_hhdet_fec!N125)</f>
        <v>0.79104767592968173</v>
      </c>
      <c r="O125" s="124">
        <f>IF(RES_hhdet_tes!O125=0,"",RES_hhdet_tes!O125/RES_hhdet_fec!O125)</f>
        <v>0.79977989998959997</v>
      </c>
      <c r="P125" s="124">
        <f>IF(RES_hhdet_tes!P125=0,"",RES_hhdet_tes!P125/RES_hhdet_fec!P125)</f>
        <v>0.80250582657982339</v>
      </c>
      <c r="Q125" s="124">
        <f>IF(RES_hhdet_tes!Q125=0,"",RES_hhdet_tes!Q125/RES_hhdet_fec!Q125)</f>
        <v>0.80458772867768891</v>
      </c>
      <c r="R125" s="124">
        <f>IF(RES_hhdet_tes!R125=0,"",RES_hhdet_tes!R125/RES_hhdet_fec!R125)</f>
        <v>0.80888053650112701</v>
      </c>
      <c r="S125" s="124">
        <f>IF(RES_hhdet_tes!S125=0,"",RES_hhdet_tes!S125/RES_hhdet_fec!S125)</f>
        <v>0.81731616583599942</v>
      </c>
      <c r="T125" s="124">
        <f>IF(RES_hhdet_tes!T125=0,"",RES_hhdet_tes!T125/RES_hhdet_fec!T125)</f>
        <v>0.82461688653157372</v>
      </c>
      <c r="U125" s="124">
        <f>IF(RES_hhdet_tes!U125=0,"",RES_hhdet_tes!U125/RES_hhdet_fec!U125)</f>
        <v>0.83333637111584913</v>
      </c>
      <c r="V125" s="124">
        <f>IF(RES_hhdet_tes!V125=0,"",RES_hhdet_tes!V125/RES_hhdet_fec!V125)</f>
        <v>0.83954666403283429</v>
      </c>
      <c r="W125" s="124">
        <f>IF(RES_hhdet_tes!W125=0,"",RES_hhdet_tes!W125/RES_hhdet_fec!W125)</f>
        <v>0.84907039809193163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0.7426523505602115</v>
      </c>
      <c r="C126" s="111">
        <f>IF(RES_hhdet_tes!C126=0,"",RES_hhdet_tes!C126/RES_hhdet_fec!C126)</f>
        <v>0.74437096659157964</v>
      </c>
      <c r="D126" s="111">
        <f>IF(RES_hhdet_tes!D126=0,"",RES_hhdet_tes!D126/RES_hhdet_fec!D126)</f>
        <v>0.74589064624353008</v>
      </c>
      <c r="E126" s="111">
        <f>IF(RES_hhdet_tes!E126=0,"",RES_hhdet_tes!E126/RES_hhdet_fec!E126)</f>
        <v>0.74781110894284586</v>
      </c>
      <c r="F126" s="111">
        <f>IF(RES_hhdet_tes!F126=0,"",RES_hhdet_tes!F126/RES_hhdet_fec!F126)</f>
        <v>0.74966374402728908</v>
      </c>
      <c r="G126" s="111">
        <f>IF(RES_hhdet_tes!G126=0,"",RES_hhdet_tes!G126/RES_hhdet_fec!G126)</f>
        <v>0.75217262335197599</v>
      </c>
      <c r="H126" s="111">
        <f>IF(RES_hhdet_tes!H126=0,"",RES_hhdet_tes!H126/RES_hhdet_fec!H126)</f>
        <v>0.75502626084197222</v>
      </c>
      <c r="I126" s="111">
        <f>IF(RES_hhdet_tes!I126=0,"",RES_hhdet_tes!I126/RES_hhdet_fec!I126)</f>
        <v>0.75837385893263987</v>
      </c>
      <c r="J126" s="111">
        <f>IF(RES_hhdet_tes!J126=0,"",RES_hhdet_tes!J126/RES_hhdet_fec!J126)</f>
        <v>0.76316069025621169</v>
      </c>
      <c r="K126" s="111">
        <f>IF(RES_hhdet_tes!K126=0,"",RES_hhdet_tes!K126/RES_hhdet_fec!K126)</f>
        <v>0.76929451835784313</v>
      </c>
      <c r="L126" s="111">
        <f>IF(RES_hhdet_tes!L126=0,"",RES_hhdet_tes!L126/RES_hhdet_fec!L126)</f>
        <v>0.77457337242783664</v>
      </c>
      <c r="M126" s="111">
        <f>IF(RES_hhdet_tes!M126=0,"",RES_hhdet_tes!M126/RES_hhdet_fec!M126)</f>
        <v>0.78222036209894941</v>
      </c>
      <c r="N126" s="111">
        <f>IF(RES_hhdet_tes!N126=0,"",RES_hhdet_tes!N126/RES_hhdet_fec!N126)</f>
        <v>0.7904290108574572</v>
      </c>
      <c r="O126" s="111">
        <f>IF(RES_hhdet_tes!O126=0,"",RES_hhdet_tes!O126/RES_hhdet_fec!O126)</f>
        <v>0.79918607167470757</v>
      </c>
      <c r="P126" s="111">
        <f>IF(RES_hhdet_tes!P126=0,"",RES_hhdet_tes!P126/RES_hhdet_fec!P126)</f>
        <v>0.80192451245969598</v>
      </c>
      <c r="Q126" s="111">
        <f>IF(RES_hhdet_tes!Q126=0,"",RES_hhdet_tes!Q126/RES_hhdet_fec!Q126)</f>
        <v>0.80401621034325343</v>
      </c>
      <c r="R126" s="111">
        <f>IF(RES_hhdet_tes!R126=0,"",RES_hhdet_tes!R126/RES_hhdet_fec!R126)</f>
        <v>0.80832438698449105</v>
      </c>
      <c r="S126" s="111">
        <f>IF(RES_hhdet_tes!S126=0,"",RES_hhdet_tes!S126/RES_hhdet_fec!S126)</f>
        <v>0.81678584539811971</v>
      </c>
      <c r="T126" s="111">
        <f>IF(RES_hhdet_tes!T126=0,"",RES_hhdet_tes!T126/RES_hhdet_fec!T126)</f>
        <v>0.82410595675346587</v>
      </c>
      <c r="U126" s="111">
        <f>IF(RES_hhdet_tes!U126=0,"",RES_hhdet_tes!U126/RES_hhdet_fec!U126)</f>
        <v>0.832846577256799</v>
      </c>
      <c r="V126" s="111">
        <f>IF(RES_hhdet_tes!V126=0,"",RES_hhdet_tes!V126/RES_hhdet_fec!V126)</f>
        <v>0.83907187111740811</v>
      </c>
      <c r="W126" s="111">
        <f>IF(RES_hhdet_tes!W126=0,"",RES_hhdet_tes!W126/RES_hhdet_fec!W126)</f>
        <v>0.84862123342911744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2.0035364247184861</v>
      </c>
      <c r="C128" s="124">
        <f>IF(RES_hhdet_tes!C128=0,"",RES_hhdet_tes!C128/RES_hhdet_fec!C128)</f>
        <v>2.0893450066917088</v>
      </c>
      <c r="D128" s="124">
        <f>IF(RES_hhdet_tes!D128=0,"",RES_hhdet_tes!D128/RES_hhdet_fec!D128)</f>
        <v>2.215727563091908</v>
      </c>
      <c r="E128" s="124">
        <f>IF(RES_hhdet_tes!E128=0,"",RES_hhdet_tes!E128/RES_hhdet_fec!E128)</f>
        <v>2.4693055423322905</v>
      </c>
      <c r="F128" s="124">
        <f>IF(RES_hhdet_tes!F128=0,"",RES_hhdet_tes!F128/RES_hhdet_fec!F128)</f>
        <v>2.700170713855111</v>
      </c>
      <c r="G128" s="124">
        <f>IF(RES_hhdet_tes!G128=0,"",RES_hhdet_tes!G128/RES_hhdet_fec!G128)</f>
        <v>2.8655536363538512</v>
      </c>
      <c r="H128" s="124">
        <f>IF(RES_hhdet_tes!H128=0,"",RES_hhdet_tes!H128/RES_hhdet_fec!H128)</f>
        <v>3.0834217725810733</v>
      </c>
      <c r="I128" s="124">
        <f>IF(RES_hhdet_tes!I128=0,"",RES_hhdet_tes!I128/RES_hhdet_fec!I128)</f>
        <v>3.1701462236883708</v>
      </c>
      <c r="J128" s="124">
        <f>IF(RES_hhdet_tes!J128=0,"",RES_hhdet_tes!J128/RES_hhdet_fec!J128)</f>
        <v>3.2456259674315673</v>
      </c>
      <c r="K128" s="124">
        <f>IF(RES_hhdet_tes!K128=0,"",RES_hhdet_tes!K128/RES_hhdet_fec!K128)</f>
        <v>3.3149008693096307</v>
      </c>
      <c r="L128" s="124">
        <f>IF(RES_hhdet_tes!L128=0,"",RES_hhdet_tes!L128/RES_hhdet_fec!L128)</f>
        <v>3.3820681428068942</v>
      </c>
      <c r="M128" s="124">
        <f>IF(RES_hhdet_tes!M128=0,"",RES_hhdet_tes!M128/RES_hhdet_fec!M128)</f>
        <v>3.4761320660449022</v>
      </c>
      <c r="N128" s="124">
        <f>IF(RES_hhdet_tes!N128=0,"",RES_hhdet_tes!N128/RES_hhdet_fec!N128)</f>
        <v>3.5735723221810041</v>
      </c>
      <c r="O128" s="124">
        <f>IF(RES_hhdet_tes!O128=0,"",RES_hhdet_tes!O128/RES_hhdet_fec!O128)</f>
        <v>3.7111949474955748</v>
      </c>
      <c r="P128" s="124">
        <f>IF(RES_hhdet_tes!P128=0,"",RES_hhdet_tes!P128/RES_hhdet_fec!P128)</f>
        <v>3.8475932130082597</v>
      </c>
      <c r="Q128" s="124">
        <f>IF(RES_hhdet_tes!Q128=0,"",RES_hhdet_tes!Q128/RES_hhdet_fec!Q128)</f>
        <v>3.9759446211754259</v>
      </c>
      <c r="R128" s="124">
        <f>IF(RES_hhdet_tes!R128=0,"",RES_hhdet_tes!R128/RES_hhdet_fec!R128)</f>
        <v>4.1107074725811481</v>
      </c>
      <c r="S128" s="124">
        <f>IF(RES_hhdet_tes!S128=0,"",RES_hhdet_tes!S128/RES_hhdet_fec!S128)</f>
        <v>4.2517251042304487</v>
      </c>
      <c r="T128" s="124">
        <f>IF(RES_hhdet_tes!T128=0,"",RES_hhdet_tes!T128/RES_hhdet_fec!T128)</f>
        <v>4.3881514120446656</v>
      </c>
      <c r="U128" s="124">
        <f>IF(RES_hhdet_tes!U128=0,"",RES_hhdet_tes!U128/RES_hhdet_fec!U128)</f>
        <v>4.5237373125307041</v>
      </c>
      <c r="V128" s="124">
        <f>IF(RES_hhdet_tes!V128=0,"",RES_hhdet_tes!V128/RES_hhdet_fec!V128)</f>
        <v>4.650272145273683</v>
      </c>
      <c r="W128" s="124">
        <f>IF(RES_hhdet_tes!W128=0,"",RES_hhdet_tes!W128/RES_hhdet_fec!W128)</f>
        <v>4.7515546323639617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2.0035364247184861</v>
      </c>
      <c r="C129" s="111">
        <f>IF(RES_hhdet_tes!C129=0,"",RES_hhdet_tes!C129/RES_hhdet_fec!C129)</f>
        <v>2.0893450066917088</v>
      </c>
      <c r="D129" s="111">
        <f>IF(RES_hhdet_tes!D129=0,"",RES_hhdet_tes!D129/RES_hhdet_fec!D129)</f>
        <v>2.215727563091908</v>
      </c>
      <c r="E129" s="111">
        <f>IF(RES_hhdet_tes!E129=0,"",RES_hhdet_tes!E129/RES_hhdet_fec!E129)</f>
        <v>2.4693055423322905</v>
      </c>
      <c r="F129" s="111">
        <f>IF(RES_hhdet_tes!F129=0,"",RES_hhdet_tes!F129/RES_hhdet_fec!F129)</f>
        <v>2.700170713855111</v>
      </c>
      <c r="G129" s="111">
        <f>IF(RES_hhdet_tes!G129=0,"",RES_hhdet_tes!G129/RES_hhdet_fec!G129)</f>
        <v>2.8655536363538512</v>
      </c>
      <c r="H129" s="111">
        <f>IF(RES_hhdet_tes!H129=0,"",RES_hhdet_tes!H129/RES_hhdet_fec!H129)</f>
        <v>3.0834217725810733</v>
      </c>
      <c r="I129" s="111">
        <f>IF(RES_hhdet_tes!I129=0,"",RES_hhdet_tes!I129/RES_hhdet_fec!I129)</f>
        <v>3.1701462236883708</v>
      </c>
      <c r="J129" s="111">
        <f>IF(RES_hhdet_tes!J129=0,"",RES_hhdet_tes!J129/RES_hhdet_fec!J129)</f>
        <v>3.2456259674315673</v>
      </c>
      <c r="K129" s="111">
        <f>IF(RES_hhdet_tes!K129=0,"",RES_hhdet_tes!K129/RES_hhdet_fec!K129)</f>
        <v>3.3149008693096307</v>
      </c>
      <c r="L129" s="111">
        <f>IF(RES_hhdet_tes!L129=0,"",RES_hhdet_tes!L129/RES_hhdet_fec!L129)</f>
        <v>3.3820681428068942</v>
      </c>
      <c r="M129" s="111">
        <f>IF(RES_hhdet_tes!M129=0,"",RES_hhdet_tes!M129/RES_hhdet_fec!M129)</f>
        <v>3.4761320660449022</v>
      </c>
      <c r="N129" s="111">
        <f>IF(RES_hhdet_tes!N129=0,"",RES_hhdet_tes!N129/RES_hhdet_fec!N129)</f>
        <v>3.5735723221810041</v>
      </c>
      <c r="O129" s="111">
        <f>IF(RES_hhdet_tes!O129=0,"",RES_hhdet_tes!O129/RES_hhdet_fec!O129)</f>
        <v>3.7111949474955748</v>
      </c>
      <c r="P129" s="111">
        <f>IF(RES_hhdet_tes!P129=0,"",RES_hhdet_tes!P129/RES_hhdet_fec!P129)</f>
        <v>3.8475932130082597</v>
      </c>
      <c r="Q129" s="111">
        <f>IF(RES_hhdet_tes!Q129=0,"",RES_hhdet_tes!Q129/RES_hhdet_fec!Q129)</f>
        <v>3.9759446211754259</v>
      </c>
      <c r="R129" s="111">
        <f>IF(RES_hhdet_tes!R129=0,"",RES_hhdet_tes!R129/RES_hhdet_fec!R129)</f>
        <v>4.1107074725811481</v>
      </c>
      <c r="S129" s="111">
        <f>IF(RES_hhdet_tes!S129=0,"",RES_hhdet_tes!S129/RES_hhdet_fec!S129)</f>
        <v>4.2517251042304487</v>
      </c>
      <c r="T129" s="111">
        <f>IF(RES_hhdet_tes!T129=0,"",RES_hhdet_tes!T129/RES_hhdet_fec!T129)</f>
        <v>4.3881514120446656</v>
      </c>
      <c r="U129" s="111">
        <f>IF(RES_hhdet_tes!U129=0,"",RES_hhdet_tes!U129/RES_hhdet_fec!U129)</f>
        <v>4.5237373125307041</v>
      </c>
      <c r="V129" s="111">
        <f>IF(RES_hhdet_tes!V129=0,"",RES_hhdet_tes!V129/RES_hhdet_fec!V129)</f>
        <v>4.650272145273683</v>
      </c>
      <c r="W129" s="111">
        <f>IF(RES_hhdet_tes!W129=0,"",RES_hhdet_tes!W129/RES_hhdet_fec!W129)</f>
        <v>4.7515546323639617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0.76906956545369831</v>
      </c>
      <c r="C130" s="124">
        <f>IF(RES_hhdet_tes!C130=0,"",RES_hhdet_tes!C130/RES_hhdet_fec!C130)</f>
        <v>0.77054761304776764</v>
      </c>
      <c r="D130" s="124">
        <f>IF(RES_hhdet_tes!D130=0,"",RES_hhdet_tes!D130/RES_hhdet_fec!D130)</f>
        <v>0.77317215979899423</v>
      </c>
      <c r="E130" s="124">
        <f>IF(RES_hhdet_tes!E130=0,"",RES_hhdet_tes!E130/RES_hhdet_fec!E130)</f>
        <v>0.77490824886416609</v>
      </c>
      <c r="F130" s="124">
        <f>IF(RES_hhdet_tes!F130=0,"",RES_hhdet_tes!F130/RES_hhdet_fec!F130)</f>
        <v>0.77886980433745079</v>
      </c>
      <c r="G130" s="124">
        <f>IF(RES_hhdet_tes!G130=0,"",RES_hhdet_tes!G130/RES_hhdet_fec!G130)</f>
        <v>0.78360921500244152</v>
      </c>
      <c r="H130" s="124">
        <f>IF(RES_hhdet_tes!H130=0,"",RES_hhdet_tes!H130/RES_hhdet_fec!H130)</f>
        <v>0.78172700569496922</v>
      </c>
      <c r="I130" s="124">
        <f>IF(RES_hhdet_tes!I130=0,"",RES_hhdet_tes!I130/RES_hhdet_fec!I130)</f>
        <v>0.78377429607212412</v>
      </c>
      <c r="J130" s="124">
        <f>IF(RES_hhdet_tes!J130=0,"",RES_hhdet_tes!J130/RES_hhdet_fec!J130)</f>
        <v>0.78315062466379592</v>
      </c>
      <c r="K130" s="124">
        <f>IF(RES_hhdet_tes!K130=0,"",RES_hhdet_tes!K130/RES_hhdet_fec!K130)</f>
        <v>0.78839753536252122</v>
      </c>
      <c r="L130" s="124">
        <f>IF(RES_hhdet_tes!L130=0,"",RES_hhdet_tes!L130/RES_hhdet_fec!L130)</f>
        <v>0.79948233088287912</v>
      </c>
      <c r="M130" s="124">
        <f>IF(RES_hhdet_tes!M130=0,"",RES_hhdet_tes!M130/RES_hhdet_fec!M130)</f>
        <v>0.80742107415803177</v>
      </c>
      <c r="N130" s="124">
        <f>IF(RES_hhdet_tes!N130=0,"",RES_hhdet_tes!N130/RES_hhdet_fec!N130)</f>
        <v>0.81872039709751832</v>
      </c>
      <c r="O130" s="124">
        <f>IF(RES_hhdet_tes!O130=0,"",RES_hhdet_tes!O130/RES_hhdet_fec!O130)</f>
        <v>0.82719550693161659</v>
      </c>
      <c r="P130" s="124">
        <f>IF(RES_hhdet_tes!P130=0,"",RES_hhdet_tes!P130/RES_hhdet_fec!P130)</f>
        <v>0.83390219651605513</v>
      </c>
      <c r="Q130" s="124">
        <f>IF(RES_hhdet_tes!Q130=0,"",RES_hhdet_tes!Q130/RES_hhdet_fec!Q130)</f>
        <v>0.84156512393136895</v>
      </c>
      <c r="R130" s="124">
        <f>IF(RES_hhdet_tes!R130=0,"",RES_hhdet_tes!R130/RES_hhdet_fec!R130)</f>
        <v>0.84754724922350888</v>
      </c>
      <c r="S130" s="124">
        <f>IF(RES_hhdet_tes!S130=0,"",RES_hhdet_tes!S130/RES_hhdet_fec!S130)</f>
        <v>0.85458313655249618</v>
      </c>
      <c r="T130" s="124">
        <f>IF(RES_hhdet_tes!T130=0,"",RES_hhdet_tes!T130/RES_hhdet_fec!T130)</f>
        <v>0.85856442102944697</v>
      </c>
      <c r="U130" s="124">
        <f>IF(RES_hhdet_tes!U130=0,"",RES_hhdet_tes!U130/RES_hhdet_fec!U130)</f>
        <v>0.86461160157533179</v>
      </c>
      <c r="V130" s="124">
        <f>IF(RES_hhdet_tes!V130=0,"",RES_hhdet_tes!V130/RES_hhdet_fec!V130)</f>
        <v>0.86779098680502176</v>
      </c>
      <c r="W130" s="124">
        <f>IF(RES_hhdet_tes!W130=0,"",RES_hhdet_tes!W130/RES_hhdet_fec!W130)</f>
        <v>0.88020835192839697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0.77854349482951957</v>
      </c>
      <c r="C131" s="111">
        <f>IF(RES_hhdet_tes!C131=0,"",RES_hhdet_tes!C131/RES_hhdet_fec!C131)</f>
        <v>0.7802924094509861</v>
      </c>
      <c r="D131" s="111">
        <f>IF(RES_hhdet_tes!D131=0,"",RES_hhdet_tes!D131/RES_hhdet_fec!D131)</f>
        <v>0.78200409267403281</v>
      </c>
      <c r="E131" s="111">
        <f>IF(RES_hhdet_tes!E131=0,"",RES_hhdet_tes!E131/RES_hhdet_fec!E131)</f>
        <v>0.78399510843244646</v>
      </c>
      <c r="F131" s="111">
        <f>IF(RES_hhdet_tes!F131=0,"",RES_hhdet_tes!F131/RES_hhdet_fec!F131)</f>
        <v>0.78612233618376826</v>
      </c>
      <c r="G131" s="111">
        <f>IF(RES_hhdet_tes!G131=0,"",RES_hhdet_tes!G131/RES_hhdet_fec!G131)</f>
        <v>0.78892644731090911</v>
      </c>
      <c r="H131" s="111">
        <f>IF(RES_hhdet_tes!H131=0,"",RES_hhdet_tes!H131/RES_hhdet_fec!H131)</f>
        <v>0.79099934007938622</v>
      </c>
      <c r="I131" s="111">
        <f>IF(RES_hhdet_tes!I131=0,"",RES_hhdet_tes!I131/RES_hhdet_fec!I131)</f>
        <v>0.79416189930907921</v>
      </c>
      <c r="J131" s="111">
        <f>IF(RES_hhdet_tes!J131=0,"",RES_hhdet_tes!J131/RES_hhdet_fec!J131)</f>
        <v>0.79893135227615752</v>
      </c>
      <c r="K131" s="111">
        <f>IF(RES_hhdet_tes!K131=0,"",RES_hhdet_tes!K131/RES_hhdet_fec!K131)</f>
        <v>0.80527944692815134</v>
      </c>
      <c r="L131" s="111">
        <f>IF(RES_hhdet_tes!L131=0,"",RES_hhdet_tes!L131/RES_hhdet_fec!L131)</f>
        <v>0.8114374935244465</v>
      </c>
      <c r="M131" s="111">
        <f>IF(RES_hhdet_tes!M131=0,"",RES_hhdet_tes!M131/RES_hhdet_fec!M131)</f>
        <v>0.81939458961888212</v>
      </c>
      <c r="N131" s="111">
        <f>IF(RES_hhdet_tes!N131=0,"",RES_hhdet_tes!N131/RES_hhdet_fec!N131)</f>
        <v>0.82837702997414997</v>
      </c>
      <c r="O131" s="111">
        <f>IF(RES_hhdet_tes!O131=0,"",RES_hhdet_tes!O131/RES_hhdet_fec!O131)</f>
        <v>0.83690645703681887</v>
      </c>
      <c r="P131" s="111">
        <f>IF(RES_hhdet_tes!P131=0,"",RES_hhdet_tes!P131/RES_hhdet_fec!P131)</f>
        <v>0.8401611817662098</v>
      </c>
      <c r="Q131" s="111">
        <f>IF(RES_hhdet_tes!Q131=0,"",RES_hhdet_tes!Q131/RES_hhdet_fec!Q131)</f>
        <v>0.84316497164589588</v>
      </c>
      <c r="R131" s="111">
        <f>IF(RES_hhdet_tes!R131=0,"",RES_hhdet_tes!R131/RES_hhdet_fec!R131)</f>
        <v>0.84782462174779438</v>
      </c>
      <c r="S131" s="111">
        <f>IF(RES_hhdet_tes!S131=0,"",RES_hhdet_tes!S131/RES_hhdet_fec!S131)</f>
        <v>0.85570050944492637</v>
      </c>
      <c r="T131" s="111">
        <f>IF(RES_hhdet_tes!T131=0,"",RES_hhdet_tes!T131/RES_hhdet_fec!T131)</f>
        <v>0.86187365817779804</v>
      </c>
      <c r="U131" s="111">
        <f>IF(RES_hhdet_tes!U131=0,"",RES_hhdet_tes!U131/RES_hhdet_fec!U131)</f>
        <v>0.86958201700055537</v>
      </c>
      <c r="V131" s="111">
        <f>IF(RES_hhdet_tes!V131=0,"",RES_hhdet_tes!V131/RES_hhdet_fec!V131)</f>
        <v>0.87513550007171503</v>
      </c>
      <c r="W131" s="111">
        <f>IF(RES_hhdet_tes!W131=0,"",RES_hhdet_tes!W131/RES_hhdet_fec!W131)</f>
        <v>0.88567535544289633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0.62009201294614891</v>
      </c>
      <c r="C135" s="112">
        <f>IF(RES_hhdet_tes!C135=0,"",RES_hhdet_tes!C135/RES_hhdet_fec!C135)</f>
        <v>0.62408495810913622</v>
      </c>
      <c r="D135" s="112">
        <f>IF(RES_hhdet_tes!D135=0,"",RES_hhdet_tes!D135/RES_hhdet_fec!D135)</f>
        <v>0.62548192211749243</v>
      </c>
      <c r="E135" s="112">
        <f>IF(RES_hhdet_tes!E135=0,"",RES_hhdet_tes!E135/RES_hhdet_fec!E135)</f>
        <v>0.62919789814402716</v>
      </c>
      <c r="F135" s="112">
        <f>IF(RES_hhdet_tes!F135=0,"",RES_hhdet_tes!F135/RES_hhdet_fec!F135)</f>
        <v>0.63135152205077816</v>
      </c>
      <c r="G135" s="112">
        <f>IF(RES_hhdet_tes!G135=0,"",RES_hhdet_tes!G135/RES_hhdet_fec!G135)</f>
        <v>0.63470171064239422</v>
      </c>
      <c r="H135" s="112">
        <f>IF(RES_hhdet_tes!H135=0,"",RES_hhdet_tes!H135/RES_hhdet_fec!H135)</f>
        <v>0.6473991876666163</v>
      </c>
      <c r="I135" s="112">
        <f>IF(RES_hhdet_tes!I135=0,"",RES_hhdet_tes!I135/RES_hhdet_fec!I135)</f>
        <v>0.65090015413449898</v>
      </c>
      <c r="J135" s="112">
        <f>IF(RES_hhdet_tes!J135=0,"",RES_hhdet_tes!J135/RES_hhdet_fec!J135)</f>
        <v>0.65254694630202925</v>
      </c>
      <c r="K135" s="112">
        <f>IF(RES_hhdet_tes!K135=0,"",RES_hhdet_tes!K135/RES_hhdet_fec!K135)</f>
        <v>0.65453044760846135</v>
      </c>
      <c r="L135" s="112">
        <f>IF(RES_hhdet_tes!L135=0,"",RES_hhdet_tes!L135/RES_hhdet_fec!L135)</f>
        <v>0.65557693941846873</v>
      </c>
      <c r="M135" s="112">
        <f>IF(RES_hhdet_tes!M135=0,"",RES_hhdet_tes!M135/RES_hhdet_fec!M135)</f>
        <v>0.65647450839867305</v>
      </c>
      <c r="N135" s="112">
        <f>IF(RES_hhdet_tes!N135=0,"",RES_hhdet_tes!N135/RES_hhdet_fec!N135)</f>
        <v>0.65758034137814791</v>
      </c>
      <c r="O135" s="112">
        <f>IF(RES_hhdet_tes!O135=0,"",RES_hhdet_tes!O135/RES_hhdet_fec!O135)</f>
        <v>0.6580155359657881</v>
      </c>
      <c r="P135" s="112">
        <f>IF(RES_hhdet_tes!P135=0,"",RES_hhdet_tes!P135/RES_hhdet_fec!P135)</f>
        <v>0.65961193010643093</v>
      </c>
      <c r="Q135" s="112">
        <f>IF(RES_hhdet_tes!Q135=0,"",RES_hhdet_tes!Q135/RES_hhdet_fec!Q135)</f>
        <v>0.66578486771397793</v>
      </c>
      <c r="R135" s="112">
        <f>IF(RES_hhdet_tes!R135=0,"",RES_hhdet_tes!R135/RES_hhdet_fec!R135)</f>
        <v>0.66890609717780347</v>
      </c>
      <c r="S135" s="112">
        <f>IF(RES_hhdet_tes!S135=0,"",RES_hhdet_tes!S135/RES_hhdet_fec!S135)</f>
        <v>0.74439912522167606</v>
      </c>
      <c r="T135" s="112">
        <f>IF(RES_hhdet_tes!T135=0,"",RES_hhdet_tes!T135/RES_hhdet_fec!T135)</f>
        <v>0.75994980797773903</v>
      </c>
      <c r="U135" s="112">
        <f>IF(RES_hhdet_tes!U135=0,"",RES_hhdet_tes!U135/RES_hhdet_fec!U135)</f>
        <v>0.77012866966311844</v>
      </c>
      <c r="V135" s="112">
        <f>IF(RES_hhdet_tes!V135=0,"",RES_hhdet_tes!V135/RES_hhdet_fec!V135)</f>
        <v>0.77478335390445208</v>
      </c>
      <c r="W135" s="112">
        <f>IF(RES_hhdet_tes!W135=0,"",RES_hhdet_tes!W135/RES_hhdet_fec!W135)</f>
        <v>0.77874158257466486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0.6101794049448358</v>
      </c>
      <c r="C139" s="124">
        <f>IF(RES_hhdet_tes!C139=0,"",RES_hhdet_tes!C139/RES_hhdet_fec!C139)</f>
        <v>0.61612903229821836</v>
      </c>
      <c r="D139" s="124">
        <f>IF(RES_hhdet_tes!D139=0,"",RES_hhdet_tes!D139/RES_hhdet_fec!D139)</f>
        <v>0.6227529706614362</v>
      </c>
      <c r="E139" s="124">
        <f>IF(RES_hhdet_tes!E139=0,"",RES_hhdet_tes!E139/RES_hhdet_fec!E139)</f>
        <v>0.62896808895932343</v>
      </c>
      <c r="F139" s="124">
        <f>IF(RES_hhdet_tes!F139=0,"",RES_hhdet_tes!F139/RES_hhdet_fec!F139)</f>
        <v>0.62906514770871957</v>
      </c>
      <c r="G139" s="124">
        <f>IF(RES_hhdet_tes!G139=0,"",RES_hhdet_tes!G139/RES_hhdet_fec!G139)</f>
        <v>0.63297978076972083</v>
      </c>
      <c r="H139" s="124">
        <f>IF(RES_hhdet_tes!H139=0,"",RES_hhdet_tes!H139/RES_hhdet_fec!H139)</f>
        <v>0.64312890053316984</v>
      </c>
      <c r="I139" s="124">
        <f>IF(RES_hhdet_tes!I139=0,"",RES_hhdet_tes!I139/RES_hhdet_fec!I139)</f>
        <v>0.65052642351026368</v>
      </c>
      <c r="J139" s="124">
        <f>IF(RES_hhdet_tes!J139=0,"",RES_hhdet_tes!J139/RES_hhdet_fec!J139)</f>
        <v>0.66729679599422387</v>
      </c>
      <c r="K139" s="124">
        <f>IF(RES_hhdet_tes!K139=0,"",RES_hhdet_tes!K139/RES_hhdet_fec!K139)</f>
        <v>0.66921026348365897</v>
      </c>
      <c r="L139" s="124">
        <f>IF(RES_hhdet_tes!L139=0,"",RES_hhdet_tes!L139/RES_hhdet_fec!L139)</f>
        <v>0.67102067229072559</v>
      </c>
      <c r="M139" s="124">
        <f>IF(RES_hhdet_tes!M139=0,"",RES_hhdet_tes!M139/RES_hhdet_fec!M139)</f>
        <v>0.66000118356992954</v>
      </c>
      <c r="N139" s="124">
        <f>IF(RES_hhdet_tes!N139=0,"",RES_hhdet_tes!N139/RES_hhdet_fec!N139)</f>
        <v>0.66004636151605556</v>
      </c>
      <c r="O139" s="124">
        <f>IF(RES_hhdet_tes!O139=0,"",RES_hhdet_tes!O139/RES_hhdet_fec!O139)</f>
        <v>0.66362951565536465</v>
      </c>
      <c r="P139" s="124">
        <f>IF(RES_hhdet_tes!P139=0,"",RES_hhdet_tes!P139/RES_hhdet_fec!P139)</f>
        <v>0.65553329131975968</v>
      </c>
      <c r="Q139" s="124">
        <f>IF(RES_hhdet_tes!Q139=0,"",RES_hhdet_tes!Q139/RES_hhdet_fec!Q139)</f>
        <v>0.67294283785910214</v>
      </c>
      <c r="R139" s="124">
        <f>IF(RES_hhdet_tes!R139=0,"",RES_hhdet_tes!R139/RES_hhdet_fec!R139)</f>
        <v>0.67975951487609942</v>
      </c>
      <c r="S139" s="124">
        <f>IF(RES_hhdet_tes!S139=0,"",RES_hhdet_tes!S139/RES_hhdet_fec!S139)</f>
        <v>0.66805299704584842</v>
      </c>
      <c r="T139" s="124">
        <f>IF(RES_hhdet_tes!T139=0,"",RES_hhdet_tes!T139/RES_hhdet_fec!T139)</f>
        <v>0.6806088719572283</v>
      </c>
      <c r="U139" s="124">
        <f>IF(RES_hhdet_tes!U139=0,"",RES_hhdet_tes!U139/RES_hhdet_fec!U139)</f>
        <v>0.69078787955136034</v>
      </c>
      <c r="V139" s="124">
        <f>IF(RES_hhdet_tes!V139=0,"",RES_hhdet_tes!V139/RES_hhdet_fec!V139)</f>
        <v>0.70105421386940703</v>
      </c>
      <c r="W139" s="124">
        <f>IF(RES_hhdet_tes!W139=0,"",RES_hhdet_tes!W139/RES_hhdet_fec!W139)</f>
        <v>0.70663574619107383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0.58758417651767847</v>
      </c>
      <c r="C140" s="111">
        <f>IF(RES_hhdet_tes!C140=0,"",RES_hhdet_tes!C140/RES_hhdet_fec!C140)</f>
        <v>0.58835383057745905</v>
      </c>
      <c r="D140" s="111">
        <f>IF(RES_hhdet_tes!D140=0,"",RES_hhdet_tes!D140/RES_hhdet_fec!D140)</f>
        <v>0.58912053956954125</v>
      </c>
      <c r="E140" s="111">
        <f>IF(RES_hhdet_tes!E140=0,"",RES_hhdet_tes!E140/RES_hhdet_fec!E140)</f>
        <v>0.59015975014127275</v>
      </c>
      <c r="F140" s="111">
        <f>IF(RES_hhdet_tes!F140=0,"",RES_hhdet_tes!F140/RES_hhdet_fec!F140)</f>
        <v>0.59142872703811367</v>
      </c>
      <c r="G140" s="111">
        <f>IF(RES_hhdet_tes!G140=0,"",RES_hhdet_tes!G140/RES_hhdet_fec!G140)</f>
        <v>0.59298838601246617</v>
      </c>
      <c r="H140" s="111">
        <f>IF(RES_hhdet_tes!H140=0,"",RES_hhdet_tes!H140/RES_hhdet_fec!H140)</f>
        <v>0.59486195953952037</v>
      </c>
      <c r="I140" s="111">
        <f>IF(RES_hhdet_tes!I140=0,"",RES_hhdet_tes!I140/RES_hhdet_fec!I140)</f>
        <v>0.59580766171939947</v>
      </c>
      <c r="J140" s="111">
        <f>IF(RES_hhdet_tes!J140=0,"",RES_hhdet_tes!J140/RES_hhdet_fec!J140)</f>
        <v>0.59607589156736607</v>
      </c>
      <c r="K140" s="111">
        <f>IF(RES_hhdet_tes!K140=0,"",RES_hhdet_tes!K140/RES_hhdet_fec!K140)</f>
        <v>0.59672044334841812</v>
      </c>
      <c r="L140" s="111">
        <f>IF(RES_hhdet_tes!L140=0,"",RES_hhdet_tes!L140/RES_hhdet_fec!L140)</f>
        <v>0.59740243204895704</v>
      </c>
      <c r="M140" s="111">
        <f>IF(RES_hhdet_tes!M140=0,"",RES_hhdet_tes!M140/RES_hhdet_fec!M140)</f>
        <v>0.5980068618368064</v>
      </c>
      <c r="N140" s="111">
        <f>IF(RES_hhdet_tes!N140=0,"",RES_hhdet_tes!N140/RES_hhdet_fec!N140)</f>
        <v>0.59851054204683696</v>
      </c>
      <c r="O140" s="111">
        <f>IF(RES_hhdet_tes!O140=0,"",RES_hhdet_tes!O140/RES_hhdet_fec!O140)</f>
        <v>0.59887824424303837</v>
      </c>
      <c r="P140" s="111">
        <f>IF(RES_hhdet_tes!P140=0,"",RES_hhdet_tes!P140/RES_hhdet_fec!P140)</f>
        <v>0.59899897265218871</v>
      </c>
      <c r="Q140" s="111">
        <f>IF(RES_hhdet_tes!Q140=0,"",RES_hhdet_tes!Q140/RES_hhdet_fec!Q140)</f>
        <v>0.59907263396333621</v>
      </c>
      <c r="R140" s="111">
        <f>IF(RES_hhdet_tes!R140=0,"",RES_hhdet_tes!R140/RES_hhdet_fec!R140)</f>
        <v>0.59935139866133491</v>
      </c>
      <c r="S140" s="111">
        <f>IF(RES_hhdet_tes!S140=0,"",RES_hhdet_tes!S140/RES_hhdet_fec!S140)</f>
        <v>0.60016467694049036</v>
      </c>
      <c r="T140" s="111">
        <f>IF(RES_hhdet_tes!T140=0,"",RES_hhdet_tes!T140/RES_hhdet_fec!T140)</f>
        <v>0.60186215236134111</v>
      </c>
      <c r="U140" s="111">
        <f>IF(RES_hhdet_tes!U140=0,"",RES_hhdet_tes!U140/RES_hhdet_fec!U140)</f>
        <v>0.60364613440374681</v>
      </c>
      <c r="V140" s="111">
        <f>IF(RES_hhdet_tes!V140=0,"",RES_hhdet_tes!V140/RES_hhdet_fec!V140)</f>
        <v>0.60588850439473474</v>
      </c>
      <c r="W140" s="111">
        <f>IF(RES_hhdet_tes!W140=0,"",RES_hhdet_tes!W140/RES_hhdet_fec!W140)</f>
        <v>0.60819779576543076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0.73994402732119591</v>
      </c>
      <c r="C141" s="45">
        <f>IF(RES_hhdet_tes!C141=0,"",RES_hhdet_tes!C141/RES_hhdet_fec!C141)</f>
        <v>0.7434107529874403</v>
      </c>
      <c r="D141" s="45">
        <f>IF(RES_hhdet_tes!D141=0,"",RES_hhdet_tes!D141/RES_hhdet_fec!D141)</f>
        <v>0.74658046432595693</v>
      </c>
      <c r="E141" s="45">
        <f>IF(RES_hhdet_tes!E141=0,"",RES_hhdet_tes!E141/RES_hhdet_fec!E141)</f>
        <v>0.74927946985385963</v>
      </c>
      <c r="F141" s="45">
        <f>IF(RES_hhdet_tes!F141=0,"",RES_hhdet_tes!F141/RES_hhdet_fec!F141)</f>
        <v>0.75161332737361464</v>
      </c>
      <c r="G141" s="45">
        <f>IF(RES_hhdet_tes!G141=0,"",RES_hhdet_tes!G141/RES_hhdet_fec!G141)</f>
        <v>0.75434280987915303</v>
      </c>
      <c r="H141" s="45">
        <f>IF(RES_hhdet_tes!H141=0,"",RES_hhdet_tes!H141/RES_hhdet_fec!H141)</f>
        <v>0.75746697473716385</v>
      </c>
      <c r="I141" s="45">
        <f>IF(RES_hhdet_tes!I141=0,"",RES_hhdet_tes!I141/RES_hhdet_fec!I141)</f>
        <v>0.75932138518357795</v>
      </c>
      <c r="J141" s="45">
        <f>IF(RES_hhdet_tes!J141=0,"",RES_hhdet_tes!J141/RES_hhdet_fec!J141)</f>
        <v>0.76087924270440632</v>
      </c>
      <c r="K141" s="45">
        <f>IF(RES_hhdet_tes!K141=0,"",RES_hhdet_tes!K141/RES_hhdet_fec!K141)</f>
        <v>0.76253864353978706</v>
      </c>
      <c r="L141" s="45">
        <f>IF(RES_hhdet_tes!L141=0,"",RES_hhdet_tes!L141/RES_hhdet_fec!L141)</f>
        <v>0.76339494023290466</v>
      </c>
      <c r="M141" s="45">
        <f>IF(RES_hhdet_tes!M141=0,"",RES_hhdet_tes!M141/RES_hhdet_fec!M141)</f>
        <v>0.765307029375491</v>
      </c>
      <c r="N141" s="45">
        <f>IF(RES_hhdet_tes!N141=0,"",RES_hhdet_tes!N141/RES_hhdet_fec!N141)</f>
        <v>0.76734092001033982</v>
      </c>
      <c r="O141" s="45">
        <f>IF(RES_hhdet_tes!O141=0,"",RES_hhdet_tes!O141/RES_hhdet_fec!O141)</f>
        <v>0.77046788210177264</v>
      </c>
      <c r="P141" s="45">
        <f>IF(RES_hhdet_tes!P141=0,"",RES_hhdet_tes!P141/RES_hhdet_fec!P141)</f>
        <v>0.77367080493057416</v>
      </c>
      <c r="Q141" s="45">
        <f>IF(RES_hhdet_tes!Q141=0,"",RES_hhdet_tes!Q141/RES_hhdet_fec!Q141)</f>
        <v>0.77812571417343257</v>
      </c>
      <c r="R141" s="45">
        <f>IF(RES_hhdet_tes!R141=0,"",RES_hhdet_tes!R141/RES_hhdet_fec!R141)</f>
        <v>0.78536843582658378</v>
      </c>
      <c r="S141" s="45">
        <f>IF(RES_hhdet_tes!S141=0,"",RES_hhdet_tes!S141/RES_hhdet_fec!S141)</f>
        <v>0.79550781380582269</v>
      </c>
      <c r="T141" s="45">
        <f>IF(RES_hhdet_tes!T141=0,"",RES_hhdet_tes!T141/RES_hhdet_fec!T141)</f>
        <v>0.80184850546027253</v>
      </c>
      <c r="U141" s="45">
        <f>IF(RES_hhdet_tes!U141=0,"",RES_hhdet_tes!U141/RES_hhdet_fec!U141)</f>
        <v>0.81473667595052524</v>
      </c>
      <c r="V141" s="45">
        <f>IF(RES_hhdet_tes!V141=0,"",RES_hhdet_tes!V141/RES_hhdet_fec!V141)</f>
        <v>0.82282305801609223</v>
      </c>
      <c r="W141" s="45">
        <f>IF(RES_hhdet_tes!W141=0,"",RES_hhdet_tes!W141/RES_hhdet_fec!W141)</f>
        <v>0.83493642647133781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>
        <f>IF(RES_hhdet_tes!R143=0,"",RES_hhdet_tes!R143/RES_hhdet_fec!R143)</f>
        <v>1.5840234756919267</v>
      </c>
      <c r="S143" s="119">
        <f>IF(RES_hhdet_tes!S143=0,"",RES_hhdet_tes!S143/RES_hhdet_fec!S143)</f>
        <v>1.7897947922309041</v>
      </c>
      <c r="T143" s="119">
        <f>IF(RES_hhdet_tes!T143=0,"",RES_hhdet_tes!T143/RES_hhdet_fec!T143)</f>
        <v>1.8607684144231704</v>
      </c>
      <c r="U143" s="119">
        <f>IF(RES_hhdet_tes!U143=0,"",RES_hhdet_tes!U143/RES_hhdet_fec!U143)</f>
        <v>1.9378859306339358</v>
      </c>
      <c r="V143" s="119">
        <f>IF(RES_hhdet_tes!V143=0,"",RES_hhdet_tes!V143/RES_hhdet_fec!V143)</f>
        <v>1.8620678301256575</v>
      </c>
      <c r="W143" s="119">
        <f>IF(RES_hhdet_tes!W143=0,"",RES_hhdet_tes!W143/RES_hhdet_fec!W143)</f>
        <v>1.9047541000294377</v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>
        <f>IF(RES_hhdet_tes!R144=0,"",RES_hhdet_tes!R144/RES_hhdet_fec!R144)</f>
        <v>3.0996471644410137</v>
      </c>
      <c r="S144" s="124">
        <f>IF(RES_hhdet_tes!S144=0,"",RES_hhdet_tes!S144/RES_hhdet_fec!S144)</f>
        <v>3.116678848808609</v>
      </c>
      <c r="T144" s="124">
        <f>IF(RES_hhdet_tes!T144=0,"",RES_hhdet_tes!T144/RES_hhdet_fec!T144)</f>
        <v>3.1330463888187481</v>
      </c>
      <c r="U144" s="124">
        <f>IF(RES_hhdet_tes!U144=0,"",RES_hhdet_tes!U144/RES_hhdet_fec!U144)</f>
        <v>3.1459390337538271</v>
      </c>
      <c r="V144" s="124">
        <f>IF(RES_hhdet_tes!V144=0,"",RES_hhdet_tes!V144/RES_hhdet_fec!V144)</f>
        <v>3.1579463030968165</v>
      </c>
      <c r="W144" s="124">
        <f>IF(RES_hhdet_tes!W144=0,"",RES_hhdet_tes!W144/RES_hhdet_fec!W144)</f>
        <v>3.1649237364663305</v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>
        <f>IF(RES_hhdet_tes!R145=0,"",RES_hhdet_tes!R145/RES_hhdet_fec!R145)</f>
        <v>3.0996471644410137</v>
      </c>
      <c r="S145" s="111">
        <f>IF(RES_hhdet_tes!S145=0,"",RES_hhdet_tes!S145/RES_hhdet_fec!S145)</f>
        <v>3.116678848808609</v>
      </c>
      <c r="T145" s="111">
        <f>IF(RES_hhdet_tes!T145=0,"",RES_hhdet_tes!T145/RES_hhdet_fec!T145)</f>
        <v>3.1330463888187481</v>
      </c>
      <c r="U145" s="111">
        <f>IF(RES_hhdet_tes!U145=0,"",RES_hhdet_tes!U145/RES_hhdet_fec!U145)</f>
        <v>3.1459390337538271</v>
      </c>
      <c r="V145" s="111">
        <f>IF(RES_hhdet_tes!V145=0,"",RES_hhdet_tes!V145/RES_hhdet_fec!V145)</f>
        <v>3.1579463030968165</v>
      </c>
      <c r="W145" s="111">
        <f>IF(RES_hhdet_tes!W145=0,"",RES_hhdet_tes!W145/RES_hhdet_fec!W145)</f>
        <v>3.1649237364663305</v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>
        <f>IF(RES_hhdet_tes!R146=0,"",RES_hhdet_tes!R146/RES_hhdet_fec!R146)</f>
        <v>4.5745598898059452</v>
      </c>
      <c r="S146" s="124">
        <f>IF(RES_hhdet_tes!S146=0,"",RES_hhdet_tes!S146/RES_hhdet_fec!S146)</f>
        <v>4.6325455479071325</v>
      </c>
      <c r="T146" s="124">
        <f>IF(RES_hhdet_tes!T146=0,"",RES_hhdet_tes!T146/RES_hhdet_fec!T146)</f>
        <v>4.6959937516520354</v>
      </c>
      <c r="U146" s="124">
        <f>IF(RES_hhdet_tes!U146=0,"",RES_hhdet_tes!U146/RES_hhdet_fec!U146)</f>
        <v>4.7401378947042714</v>
      </c>
      <c r="V146" s="124">
        <f>IF(RES_hhdet_tes!V146=0,"",RES_hhdet_tes!V146/RES_hhdet_fec!V146)</f>
        <v>4.7914494630845548</v>
      </c>
      <c r="W146" s="124">
        <f>IF(RES_hhdet_tes!W146=0,"",RES_hhdet_tes!W146/RES_hhdet_fec!W146)</f>
        <v>4.8249808482315748</v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>
        <f>IF(RES_hhdet_tes!R147=0,"",RES_hhdet_tes!R147/RES_hhdet_fec!R147)</f>
        <v>4.5745598898059452</v>
      </c>
      <c r="S147" s="111">
        <f>IF(RES_hhdet_tes!S147=0,"",RES_hhdet_tes!S147/RES_hhdet_fec!S147)</f>
        <v>4.6325455479071325</v>
      </c>
      <c r="T147" s="111">
        <f>IF(RES_hhdet_tes!T147=0,"",RES_hhdet_tes!T147/RES_hhdet_fec!T147)</f>
        <v>4.6959937516520354</v>
      </c>
      <c r="U147" s="111">
        <f>IF(RES_hhdet_tes!U147=0,"",RES_hhdet_tes!U147/RES_hhdet_fec!U147)</f>
        <v>4.7401378947042714</v>
      </c>
      <c r="V147" s="111">
        <f>IF(RES_hhdet_tes!V147=0,"",RES_hhdet_tes!V147/RES_hhdet_fec!V147)</f>
        <v>4.7914494630845548</v>
      </c>
      <c r="W147" s="111">
        <f>IF(RES_hhdet_tes!W147=0,"",RES_hhdet_tes!W147/RES_hhdet_fec!W147)</f>
        <v>4.8249808482315748</v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>
        <f>IF(RES_hhdet_tes!R148=0,"",RES_hhdet_tes!R148/RES_hhdet_fec!R148)</f>
        <v>0.74212414464137688</v>
      </c>
      <c r="S148" s="124">
        <f>IF(RES_hhdet_tes!S148=0,"",RES_hhdet_tes!S148/RES_hhdet_fec!S148)</f>
        <v>0.7501600750927796</v>
      </c>
      <c r="T148" s="124">
        <f>IF(RES_hhdet_tes!T148=0,"",RES_hhdet_tes!T148/RES_hhdet_fec!T148)</f>
        <v>0.76113448488537883</v>
      </c>
      <c r="U148" s="124">
        <f>IF(RES_hhdet_tes!U148=0,"",RES_hhdet_tes!U148/RES_hhdet_fec!U148)</f>
        <v>0.76831103166464865</v>
      </c>
      <c r="V148" s="124">
        <f>IF(RES_hhdet_tes!V148=0,"",RES_hhdet_tes!V148/RES_hhdet_fec!V148)</f>
        <v>0.77467255114764944</v>
      </c>
      <c r="W148" s="124">
        <f>IF(RES_hhdet_tes!W148=0,"",RES_hhdet_tes!W148/RES_hhdet_fec!W148)</f>
        <v>0.77910358583099781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>
        <f>IF(RES_hhdet_tes!S149=0,"",RES_hhdet_tes!S149/RES_hhdet_fec!S149)</f>
        <v>0.84411347994463426</v>
      </c>
      <c r="T149" s="111">
        <f>IF(RES_hhdet_tes!T149=0,"",RES_hhdet_tes!T149/RES_hhdet_fec!T149)</f>
        <v>0.86490918519260318</v>
      </c>
      <c r="U149" s="111">
        <f>IF(RES_hhdet_tes!U149=0,"",RES_hhdet_tes!U149/RES_hhdet_fec!U149)</f>
        <v>0.87034673288655584</v>
      </c>
      <c r="V149" s="111">
        <f>IF(RES_hhdet_tes!V149=0,"",RES_hhdet_tes!V149/RES_hhdet_fec!V149)</f>
        <v>0.87248976281546897</v>
      </c>
      <c r="W149" s="111">
        <f>IF(RES_hhdet_tes!W149=0,"",RES_hhdet_tes!W149/RES_hhdet_fec!W149)</f>
        <v>0.87503536239579938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>
        <f>IF(RES_hhdet_tes!R153=0,"",RES_hhdet_tes!R153/RES_hhdet_fec!R153)</f>
        <v>0.74212414464137688</v>
      </c>
      <c r="S153" s="112">
        <f>IF(RES_hhdet_tes!S153=0,"",RES_hhdet_tes!S153/RES_hhdet_fec!S153)</f>
        <v>0.7486015285274944</v>
      </c>
      <c r="T153" s="112">
        <f>IF(RES_hhdet_tes!T153=0,"",RES_hhdet_tes!T153/RES_hhdet_fec!T153)</f>
        <v>0.7563652691006536</v>
      </c>
      <c r="U153" s="112">
        <f>IF(RES_hhdet_tes!U153=0,"",RES_hhdet_tes!U153/RES_hhdet_fec!U153)</f>
        <v>0.76433797176433538</v>
      </c>
      <c r="V153" s="112">
        <f>IF(RES_hhdet_tes!V153=0,"",RES_hhdet_tes!V153/RES_hhdet_fec!V153)</f>
        <v>0.77188335832788024</v>
      </c>
      <c r="W153" s="112">
        <f>IF(RES_hhdet_tes!W153=0,"",RES_hhdet_tes!W153/RES_hhdet_fec!W153)</f>
        <v>0.77643224105469411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>
        <f>IF(RES_hhdet_tes!R157=0,"",RES_hhdet_tes!R157/RES_hhdet_fec!R157)</f>
        <v>0.71927475691324139</v>
      </c>
      <c r="S157" s="124">
        <f>IF(RES_hhdet_tes!S157=0,"",RES_hhdet_tes!S157/RES_hhdet_fec!S157)</f>
        <v>0.69779690194231903</v>
      </c>
      <c r="T157" s="124">
        <f>IF(RES_hhdet_tes!T157=0,"",RES_hhdet_tes!T157/RES_hhdet_fec!T157)</f>
        <v>0.68907762053108101</v>
      </c>
      <c r="U157" s="124">
        <f>IF(RES_hhdet_tes!U157=0,"",RES_hhdet_tes!U157/RES_hhdet_fec!U157)</f>
        <v>0.70102712528018163</v>
      </c>
      <c r="V157" s="124">
        <f>IF(RES_hhdet_tes!V157=0,"",RES_hhdet_tes!V157/RES_hhdet_fec!V157)</f>
        <v>0.70240338852101236</v>
      </c>
      <c r="W157" s="124">
        <f>IF(RES_hhdet_tes!W157=0,"",RES_hhdet_tes!W157/RES_hhdet_fec!W157)</f>
        <v>0.706241911761889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>
        <f>IF(RES_hhdet_tes!R158=0,"",RES_hhdet_tes!R158/RES_hhdet_fec!R158)</f>
        <v>0.6008754035275029</v>
      </c>
      <c r="S158" s="111">
        <f>IF(RES_hhdet_tes!S158=0,"",RES_hhdet_tes!S158/RES_hhdet_fec!S158)</f>
        <v>0.6022495094733773</v>
      </c>
      <c r="T158" s="111">
        <f>IF(RES_hhdet_tes!T158=0,"",RES_hhdet_tes!T158/RES_hhdet_fec!T158)</f>
        <v>0.60477537779509583</v>
      </c>
      <c r="U158" s="111">
        <f>IF(RES_hhdet_tes!U158=0,"",RES_hhdet_tes!U158/RES_hhdet_fec!U158)</f>
        <v>0.6063308878470528</v>
      </c>
      <c r="V158" s="111">
        <f>IF(RES_hhdet_tes!V158=0,"",RES_hhdet_tes!V158/RES_hhdet_fec!V158)</f>
        <v>0.60877267575350658</v>
      </c>
      <c r="W158" s="111">
        <f>IF(RES_hhdet_tes!W158=0,"",RES_hhdet_tes!W158/RES_hhdet_fec!W158)</f>
        <v>0.6095682481134318</v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>
        <f>IF(RES_hhdet_tes!R159=0,"",RES_hhdet_tes!R159/RES_hhdet_fec!R159)</f>
        <v>0.80566177840146691</v>
      </c>
      <c r="S159" s="45">
        <f>IF(RES_hhdet_tes!S159=0,"",RES_hhdet_tes!S159/RES_hhdet_fec!S159)</f>
        <v>0.81282241036261427</v>
      </c>
      <c r="T159" s="45">
        <f>IF(RES_hhdet_tes!T159=0,"",RES_hhdet_tes!T159/RES_hhdet_fec!T159)</f>
        <v>0.81934277889472917</v>
      </c>
      <c r="U159" s="45">
        <f>IF(RES_hhdet_tes!U159=0,"",RES_hhdet_tes!U159/RES_hhdet_fec!U159)</f>
        <v>0.83071964170488954</v>
      </c>
      <c r="V159" s="45">
        <f>IF(RES_hhdet_tes!V159=0,"",RES_hhdet_tes!V159/RES_hhdet_fec!V159)</f>
        <v>0.83736503075249702</v>
      </c>
      <c r="W159" s="45">
        <f>IF(RES_hhdet_tes!W159=0,"",RES_hhdet_tes!W159/RES_hhdet_fec!W159)</f>
        <v>0.84331655774091563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0.65408261127290457</v>
      </c>
      <c r="C161" s="119">
        <f>IF(RES_hhdet_tes!C161=0,"",RES_hhdet_tes!C161/RES_hhdet_fec!C161)</f>
        <v>0.66051532162668858</v>
      </c>
      <c r="D161" s="119">
        <f>IF(RES_hhdet_tes!D161=0,"",RES_hhdet_tes!D161/RES_hhdet_fec!D161)</f>
        <v>0.66835877796733345</v>
      </c>
      <c r="E161" s="119">
        <f>IF(RES_hhdet_tes!E161=0,"",RES_hhdet_tes!E161/RES_hhdet_fec!E161)</f>
        <v>0.67775701688765</v>
      </c>
      <c r="F161" s="119">
        <f>IF(RES_hhdet_tes!F161=0,"",RES_hhdet_tes!F161/RES_hhdet_fec!F161)</f>
        <v>0.68686877775110766</v>
      </c>
      <c r="G161" s="119">
        <f>IF(RES_hhdet_tes!G161=0,"",RES_hhdet_tes!G161/RES_hhdet_fec!G161)</f>
        <v>0.68944228109407812</v>
      </c>
      <c r="H161" s="119">
        <f>IF(RES_hhdet_tes!H161=0,"",RES_hhdet_tes!H161/RES_hhdet_fec!H161)</f>
        <v>0.69907778366997431</v>
      </c>
      <c r="I161" s="119">
        <f>IF(RES_hhdet_tes!I161=0,"",RES_hhdet_tes!I161/RES_hhdet_fec!I161)</f>
        <v>0.7078153909595114</v>
      </c>
      <c r="J161" s="119">
        <f>IF(RES_hhdet_tes!J161=0,"",RES_hhdet_tes!J161/RES_hhdet_fec!J161)</f>
        <v>0.70531098264033654</v>
      </c>
      <c r="K161" s="119">
        <f>IF(RES_hhdet_tes!K161=0,"",RES_hhdet_tes!K161/RES_hhdet_fec!K161)</f>
        <v>0.71009699722476638</v>
      </c>
      <c r="L161" s="119">
        <f>IF(RES_hhdet_tes!L161=0,"",RES_hhdet_tes!L161/RES_hhdet_fec!L161)</f>
        <v>0.70973156018304517</v>
      </c>
      <c r="M161" s="119">
        <f>IF(RES_hhdet_tes!M161=0,"",RES_hhdet_tes!M161/RES_hhdet_fec!M161)</f>
        <v>0.70516522716725472</v>
      </c>
      <c r="N161" s="119">
        <f>IF(RES_hhdet_tes!N161=0,"",RES_hhdet_tes!N161/RES_hhdet_fec!N161)</f>
        <v>0.73573051686384738</v>
      </c>
      <c r="O161" s="119">
        <f>IF(RES_hhdet_tes!O161=0,"",RES_hhdet_tes!O161/RES_hhdet_fec!O161)</f>
        <v>0.73564328577901883</v>
      </c>
      <c r="P161" s="119">
        <f>IF(RES_hhdet_tes!P161=0,"",RES_hhdet_tes!P161/RES_hhdet_fec!P161)</f>
        <v>0.74616269919311984</v>
      </c>
      <c r="Q161" s="119">
        <f>IF(RES_hhdet_tes!Q161=0,"",RES_hhdet_tes!Q161/RES_hhdet_fec!Q161)</f>
        <v>0.74342318710031408</v>
      </c>
      <c r="R161" s="119">
        <f>IF(RES_hhdet_tes!R161=0,"",RES_hhdet_tes!R161/RES_hhdet_fec!R161)</f>
        <v>0.74482845546332144</v>
      </c>
      <c r="S161" s="119">
        <f>IF(RES_hhdet_tes!S161=0,"",RES_hhdet_tes!S161/RES_hhdet_fec!S161)</f>
        <v>0.74795697745125</v>
      </c>
      <c r="T161" s="119">
        <f>IF(RES_hhdet_tes!T161=0,"",RES_hhdet_tes!T161/RES_hhdet_fec!T161)</f>
        <v>0.75648815639069789</v>
      </c>
      <c r="U161" s="119">
        <f>IF(RES_hhdet_tes!U161=0,"",RES_hhdet_tes!U161/RES_hhdet_fec!U161)</f>
        <v>0.76820739445555353</v>
      </c>
      <c r="V161" s="119">
        <f>IF(RES_hhdet_tes!V161=0,"",RES_hhdet_tes!V161/RES_hhdet_fec!V161)</f>
        <v>0.7818362243257212</v>
      </c>
      <c r="W161" s="119">
        <f>IF(RES_hhdet_tes!W161=0,"",RES_hhdet_tes!W161/RES_hhdet_fec!W161)</f>
        <v>0.79186988903249034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0.66575667754286538</v>
      </c>
      <c r="C162" s="124">
        <f>IF(RES_hhdet_tes!C162=0,"",RES_hhdet_tes!C162/RES_hhdet_fec!C162)</f>
        <v>0.6704564479866858</v>
      </c>
      <c r="D162" s="124">
        <f>IF(RES_hhdet_tes!D162=0,"",RES_hhdet_tes!D162/RES_hhdet_fec!D162)</f>
        <v>0.67955104653269449</v>
      </c>
      <c r="E162" s="124">
        <f>IF(RES_hhdet_tes!E162=0,"",RES_hhdet_tes!E162/RES_hhdet_fec!E162)</f>
        <v>0.68878935796163165</v>
      </c>
      <c r="F162" s="124">
        <f>IF(RES_hhdet_tes!F162=0,"",RES_hhdet_tes!F162/RES_hhdet_fec!F162)</f>
        <v>0.69837044181595531</v>
      </c>
      <c r="G162" s="124">
        <f>IF(RES_hhdet_tes!G162=0,"",RES_hhdet_tes!G162/RES_hhdet_fec!G162)</f>
        <v>0.70704829149306225</v>
      </c>
      <c r="H162" s="124">
        <f>IF(RES_hhdet_tes!H162=0,"",RES_hhdet_tes!H162/RES_hhdet_fec!H162)</f>
        <v>0.71420297300396773</v>
      </c>
      <c r="I162" s="124">
        <f>IF(RES_hhdet_tes!I162=0,"",RES_hhdet_tes!I162/RES_hhdet_fec!I162)</f>
        <v>0.71951198420914952</v>
      </c>
      <c r="J162" s="124">
        <f>IF(RES_hhdet_tes!J162=0,"",RES_hhdet_tes!J162/RES_hhdet_fec!J162)</f>
        <v>0.72226665494401088</v>
      </c>
      <c r="K162" s="124">
        <f>IF(RES_hhdet_tes!K162=0,"",RES_hhdet_tes!K162/RES_hhdet_fec!K162)</f>
        <v>0.72464773627376322</v>
      </c>
      <c r="L162" s="124">
        <f>IF(RES_hhdet_tes!L162=0,"",RES_hhdet_tes!L162/RES_hhdet_fec!L162)</f>
        <v>0.73203666043036819</v>
      </c>
      <c r="M162" s="124">
        <f>IF(RES_hhdet_tes!M162=0,"",RES_hhdet_tes!M162/RES_hhdet_fec!M162)</f>
        <v>0.74063048223853212</v>
      </c>
      <c r="N162" s="124">
        <f>IF(RES_hhdet_tes!N162=0,"",RES_hhdet_tes!N162/RES_hhdet_fec!N162)</f>
        <v>0.75175977632041224</v>
      </c>
      <c r="O162" s="124">
        <f>IF(RES_hhdet_tes!O162=0,"",RES_hhdet_tes!O162/RES_hhdet_fec!O162)</f>
        <v>0.75774850899929846</v>
      </c>
      <c r="P162" s="124">
        <f>IF(RES_hhdet_tes!P162=0,"",RES_hhdet_tes!P162/RES_hhdet_fec!P162)</f>
        <v>0.75871825133503057</v>
      </c>
      <c r="Q162" s="124">
        <f>IF(RES_hhdet_tes!Q162=0,"",RES_hhdet_tes!Q162/RES_hhdet_fec!Q162)</f>
        <v>0.75970632481565792</v>
      </c>
      <c r="R162" s="124">
        <f>IF(RES_hhdet_tes!R162=0,"",RES_hhdet_tes!R162/RES_hhdet_fec!R162)</f>
        <v>0.76005639885793852</v>
      </c>
      <c r="S162" s="124">
        <f>IF(RES_hhdet_tes!S162=0,"",RES_hhdet_tes!S162/RES_hhdet_fec!S162)</f>
        <v>0.76565011277380624</v>
      </c>
      <c r="T162" s="124">
        <f>IF(RES_hhdet_tes!T162=0,"",RES_hhdet_tes!T162/RES_hhdet_fec!T162)</f>
        <v>0.77152294520667475</v>
      </c>
      <c r="U162" s="124">
        <f>IF(RES_hhdet_tes!U162=0,"",RES_hhdet_tes!U162/RES_hhdet_fec!U162)</f>
        <v>0.78021316830305854</v>
      </c>
      <c r="V162" s="124">
        <f>IF(RES_hhdet_tes!V162=0,"",RES_hhdet_tes!V162/RES_hhdet_fec!V162)</f>
        <v>0.78980712426767019</v>
      </c>
      <c r="W162" s="124">
        <f>IF(RES_hhdet_tes!W162=0,"",RES_hhdet_tes!W162/RES_hhdet_fec!W162)</f>
        <v>0.79988722857187489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0.66575667754286538</v>
      </c>
      <c r="C163" s="45">
        <f>IF(RES_hhdet_tes!C163=0,"",RES_hhdet_tes!C163/RES_hhdet_fec!C163)</f>
        <v>0.6704564479866858</v>
      </c>
      <c r="D163" s="45">
        <f>IF(RES_hhdet_tes!D163=0,"",RES_hhdet_tes!D163/RES_hhdet_fec!D163)</f>
        <v>0.67955104653269449</v>
      </c>
      <c r="E163" s="45">
        <f>IF(RES_hhdet_tes!E163=0,"",RES_hhdet_tes!E163/RES_hhdet_fec!E163)</f>
        <v>0.68878935796163165</v>
      </c>
      <c r="F163" s="45">
        <f>IF(RES_hhdet_tes!F163=0,"",RES_hhdet_tes!F163/RES_hhdet_fec!F163)</f>
        <v>0.69837044181595531</v>
      </c>
      <c r="G163" s="45">
        <f>IF(RES_hhdet_tes!G163=0,"",RES_hhdet_tes!G163/RES_hhdet_fec!G163)</f>
        <v>0.70704829149306225</v>
      </c>
      <c r="H163" s="45">
        <f>IF(RES_hhdet_tes!H163=0,"",RES_hhdet_tes!H163/RES_hhdet_fec!H163)</f>
        <v>0.71420297300396773</v>
      </c>
      <c r="I163" s="45">
        <f>IF(RES_hhdet_tes!I163=0,"",RES_hhdet_tes!I163/RES_hhdet_fec!I163)</f>
        <v>0.71951198420914952</v>
      </c>
      <c r="J163" s="45">
        <f>IF(RES_hhdet_tes!J163=0,"",RES_hhdet_tes!J163/RES_hhdet_fec!J163)</f>
        <v>0.72226665494401088</v>
      </c>
      <c r="K163" s="45">
        <f>IF(RES_hhdet_tes!K163=0,"",RES_hhdet_tes!K163/RES_hhdet_fec!K163)</f>
        <v>0.72464773627376322</v>
      </c>
      <c r="L163" s="45">
        <f>IF(RES_hhdet_tes!L163=0,"",RES_hhdet_tes!L163/RES_hhdet_fec!L163)</f>
        <v>0.73203666043036819</v>
      </c>
      <c r="M163" s="45">
        <f>IF(RES_hhdet_tes!M163=0,"",RES_hhdet_tes!M163/RES_hhdet_fec!M163)</f>
        <v>0.74063048223853212</v>
      </c>
      <c r="N163" s="45">
        <f>IF(RES_hhdet_tes!N163=0,"",RES_hhdet_tes!N163/RES_hhdet_fec!N163)</f>
        <v>0.75175977632041224</v>
      </c>
      <c r="O163" s="45">
        <f>IF(RES_hhdet_tes!O163=0,"",RES_hhdet_tes!O163/RES_hhdet_fec!O163)</f>
        <v>0.75774850899929846</v>
      </c>
      <c r="P163" s="45">
        <f>IF(RES_hhdet_tes!P163=0,"",RES_hhdet_tes!P163/RES_hhdet_fec!P163)</f>
        <v>0.75871825133503057</v>
      </c>
      <c r="Q163" s="45">
        <f>IF(RES_hhdet_tes!Q163=0,"",RES_hhdet_tes!Q163/RES_hhdet_fec!Q163)</f>
        <v>0.75970632481565792</v>
      </c>
      <c r="R163" s="45">
        <f>IF(RES_hhdet_tes!R163=0,"",RES_hhdet_tes!R163/RES_hhdet_fec!R163)</f>
        <v>0.76005639885793852</v>
      </c>
      <c r="S163" s="45">
        <f>IF(RES_hhdet_tes!S163=0,"",RES_hhdet_tes!S163/RES_hhdet_fec!S163)</f>
        <v>0.76565011277380624</v>
      </c>
      <c r="T163" s="45">
        <f>IF(RES_hhdet_tes!T163=0,"",RES_hhdet_tes!T163/RES_hhdet_fec!T163)</f>
        <v>0.77152294520667475</v>
      </c>
      <c r="U163" s="45">
        <f>IF(RES_hhdet_tes!U163=0,"",RES_hhdet_tes!U163/RES_hhdet_fec!U163)</f>
        <v>0.78021316830305854</v>
      </c>
      <c r="V163" s="45">
        <f>IF(RES_hhdet_tes!V163=0,"",RES_hhdet_tes!V163/RES_hhdet_fec!V163)</f>
        <v>0.78980712426767019</v>
      </c>
      <c r="W163" s="45">
        <f>IF(RES_hhdet_tes!W163=0,"",RES_hhdet_tes!W163/RES_hhdet_fec!W163)</f>
        <v>0.79988722857187489</v>
      </c>
      <c r="DA163" s="60" t="s">
        <v>2059</v>
      </c>
    </row>
    <row r="164" spans="1:105" ht="12.95" customHeight="1" x14ac:dyDescent="0.25">
      <c r="A164" s="121" t="s">
        <v>92</v>
      </c>
      <c r="B164" s="124" t="str">
        <f>IF(RES_hhdet_tes!B164=0,"",RES_hhdet_tes!B164/RES_hhdet_fec!B164)</f>
        <v/>
      </c>
      <c r="C164" s="124" t="str">
        <f>IF(RES_hhdet_tes!C164=0,"",RES_hhdet_tes!C164/RES_hhdet_fec!C164)</f>
        <v/>
      </c>
      <c r="D164" s="124" t="str">
        <f>IF(RES_hhdet_tes!D164=0,"",RES_hhdet_tes!D164/RES_hhdet_fec!D164)</f>
        <v/>
      </c>
      <c r="E164" s="124" t="str">
        <f>IF(RES_hhdet_tes!E164=0,"",RES_hhdet_tes!E164/RES_hhdet_fec!E164)</f>
        <v/>
      </c>
      <c r="F164" s="124" t="str">
        <f>IF(RES_hhdet_tes!F164=0,"",RES_hhdet_tes!F164/RES_hhdet_fec!F164)</f>
        <v/>
      </c>
      <c r="G164" s="124" t="str">
        <f>IF(RES_hhdet_tes!G164=0,"",RES_hhdet_tes!G164/RES_hhdet_fec!G164)</f>
        <v/>
      </c>
      <c r="H164" s="124" t="str">
        <f>IF(RES_hhdet_tes!H164=0,"",RES_hhdet_tes!H164/RES_hhdet_fec!H164)</f>
        <v/>
      </c>
      <c r="I164" s="124" t="str">
        <f>IF(RES_hhdet_tes!I164=0,"",RES_hhdet_tes!I164/RES_hhdet_fec!I164)</f>
        <v/>
      </c>
      <c r="J164" s="124" t="str">
        <f>IF(RES_hhdet_tes!J164=0,"",RES_hhdet_tes!J164/RES_hhdet_fec!J164)</f>
        <v/>
      </c>
      <c r="K164" s="124">
        <f>IF(RES_hhdet_tes!K164=0,"",RES_hhdet_tes!K164/RES_hhdet_fec!K164)</f>
        <v>3.4939915498429359</v>
      </c>
      <c r="L164" s="124">
        <f>IF(RES_hhdet_tes!L164=0,"",RES_hhdet_tes!L164/RES_hhdet_fec!L164)</f>
        <v>3.56587400054954</v>
      </c>
      <c r="M164" s="124">
        <f>IF(RES_hhdet_tes!M164=0,"",RES_hhdet_tes!M164/RES_hhdet_fec!M164)</f>
        <v>3.6690201400497084</v>
      </c>
      <c r="N164" s="124">
        <f>IF(RES_hhdet_tes!N164=0,"",RES_hhdet_tes!N164/RES_hhdet_fec!N164)</f>
        <v>3.8035688526170781</v>
      </c>
      <c r="O164" s="124">
        <f>IF(RES_hhdet_tes!O164=0,"",RES_hhdet_tes!O164/RES_hhdet_fec!O164)</f>
        <v>3.9298546819904767</v>
      </c>
      <c r="P164" s="124">
        <f>IF(RES_hhdet_tes!P164=0,"",RES_hhdet_tes!P164/RES_hhdet_fec!P164)</f>
        <v>4.0369557088039087</v>
      </c>
      <c r="Q164" s="124">
        <f>IF(RES_hhdet_tes!Q164=0,"",RES_hhdet_tes!Q164/RES_hhdet_fec!Q164)</f>
        <v>4.0971171083632889</v>
      </c>
      <c r="R164" s="124">
        <f>IF(RES_hhdet_tes!R164=0,"",RES_hhdet_tes!R164/RES_hhdet_fec!R164)</f>
        <v>4.1437708499644952</v>
      </c>
      <c r="S164" s="124">
        <f>IF(RES_hhdet_tes!S164=0,"",RES_hhdet_tes!S164/RES_hhdet_fec!S164)</f>
        <v>4.1952117410632557</v>
      </c>
      <c r="T164" s="124">
        <f>IF(RES_hhdet_tes!T164=0,"",RES_hhdet_tes!T164/RES_hhdet_fec!T164)</f>
        <v>4.2810258203032481</v>
      </c>
      <c r="U164" s="124">
        <f>IF(RES_hhdet_tes!U164=0,"",RES_hhdet_tes!U164/RES_hhdet_fec!U164)</f>
        <v>4.4262161249092733</v>
      </c>
      <c r="V164" s="124">
        <f>IF(RES_hhdet_tes!V164=0,"",RES_hhdet_tes!V164/RES_hhdet_fec!V164)</f>
        <v>4.597442168020339</v>
      </c>
      <c r="W164" s="124">
        <f>IF(RES_hhdet_tes!W164=0,"",RES_hhdet_tes!W164/RES_hhdet_fec!W164)</f>
        <v>4.745585960234953</v>
      </c>
      <c r="DA164" s="130" t="s">
        <v>2060</v>
      </c>
    </row>
    <row r="165" spans="1:105" ht="12" customHeight="1" x14ac:dyDescent="0.25">
      <c r="A165" s="97" t="s">
        <v>53</v>
      </c>
      <c r="B165" s="111" t="str">
        <f>IF(RES_hhdet_tes!B165=0,"",RES_hhdet_tes!B165/RES_hhdet_fec!B165)</f>
        <v/>
      </c>
      <c r="C165" s="111" t="str">
        <f>IF(RES_hhdet_tes!C165=0,"",RES_hhdet_tes!C165/RES_hhdet_fec!C165)</f>
        <v/>
      </c>
      <c r="D165" s="111" t="str">
        <f>IF(RES_hhdet_tes!D165=0,"",RES_hhdet_tes!D165/RES_hhdet_fec!D165)</f>
        <v/>
      </c>
      <c r="E165" s="111" t="str">
        <f>IF(RES_hhdet_tes!E165=0,"",RES_hhdet_tes!E165/RES_hhdet_fec!E165)</f>
        <v/>
      </c>
      <c r="F165" s="111" t="str">
        <f>IF(RES_hhdet_tes!F165=0,"",RES_hhdet_tes!F165/RES_hhdet_fec!F165)</f>
        <v/>
      </c>
      <c r="G165" s="111" t="str">
        <f>IF(RES_hhdet_tes!G165=0,"",RES_hhdet_tes!G165/RES_hhdet_fec!G165)</f>
        <v/>
      </c>
      <c r="H165" s="111" t="str">
        <f>IF(RES_hhdet_tes!H165=0,"",RES_hhdet_tes!H165/RES_hhdet_fec!H165)</f>
        <v/>
      </c>
      <c r="I165" s="111" t="str">
        <f>IF(RES_hhdet_tes!I165=0,"",RES_hhdet_tes!I165/RES_hhdet_fec!I165)</f>
        <v/>
      </c>
      <c r="J165" s="111" t="str">
        <f>IF(RES_hhdet_tes!J165=0,"",RES_hhdet_tes!J165/RES_hhdet_fec!J165)</f>
        <v/>
      </c>
      <c r="K165" s="111">
        <f>IF(RES_hhdet_tes!K165=0,"",RES_hhdet_tes!K165/RES_hhdet_fec!K165)</f>
        <v>3.4939915498429359</v>
      </c>
      <c r="L165" s="111">
        <f>IF(RES_hhdet_tes!L165=0,"",RES_hhdet_tes!L165/RES_hhdet_fec!L165)</f>
        <v>3.56587400054954</v>
      </c>
      <c r="M165" s="111">
        <f>IF(RES_hhdet_tes!M165=0,"",RES_hhdet_tes!M165/RES_hhdet_fec!M165)</f>
        <v>3.6690201400497084</v>
      </c>
      <c r="N165" s="111">
        <f>IF(RES_hhdet_tes!N165=0,"",RES_hhdet_tes!N165/RES_hhdet_fec!N165)</f>
        <v>3.8035688526170781</v>
      </c>
      <c r="O165" s="111">
        <f>IF(RES_hhdet_tes!O165=0,"",RES_hhdet_tes!O165/RES_hhdet_fec!O165)</f>
        <v>3.9298546819904767</v>
      </c>
      <c r="P165" s="111">
        <f>IF(RES_hhdet_tes!P165=0,"",RES_hhdet_tes!P165/RES_hhdet_fec!P165)</f>
        <v>4.0369557088039087</v>
      </c>
      <c r="Q165" s="111">
        <f>IF(RES_hhdet_tes!Q165=0,"",RES_hhdet_tes!Q165/RES_hhdet_fec!Q165)</f>
        <v>4.0971171083632889</v>
      </c>
      <c r="R165" s="111">
        <f>IF(RES_hhdet_tes!R165=0,"",RES_hhdet_tes!R165/RES_hhdet_fec!R165)</f>
        <v>4.1437708499644952</v>
      </c>
      <c r="S165" s="111">
        <f>IF(RES_hhdet_tes!S165=0,"",RES_hhdet_tes!S165/RES_hhdet_fec!S165)</f>
        <v>4.1952117410632557</v>
      </c>
      <c r="T165" s="111">
        <f>IF(RES_hhdet_tes!T165=0,"",RES_hhdet_tes!T165/RES_hhdet_fec!T165)</f>
        <v>4.2810258203032481</v>
      </c>
      <c r="U165" s="111">
        <f>IF(RES_hhdet_tes!U165=0,"",RES_hhdet_tes!U165/RES_hhdet_fec!U165)</f>
        <v>4.4262161249092733</v>
      </c>
      <c r="V165" s="111">
        <f>IF(RES_hhdet_tes!V165=0,"",RES_hhdet_tes!V165/RES_hhdet_fec!V165)</f>
        <v>4.597442168020339</v>
      </c>
      <c r="W165" s="111">
        <f>IF(RES_hhdet_tes!W165=0,"",RES_hhdet_tes!W165/RES_hhdet_fec!W165)</f>
        <v>4.745585960234953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0.61082434393802754</v>
      </c>
      <c r="C166" s="124">
        <f>IF(RES_hhdet_tes!C166=0,"",RES_hhdet_tes!C166/RES_hhdet_fec!C166)</f>
        <v>0.61893596111166227</v>
      </c>
      <c r="D166" s="124">
        <f>IF(RES_hhdet_tes!D166=0,"",RES_hhdet_tes!D166/RES_hhdet_fec!D166)</f>
        <v>0.62690756706012685</v>
      </c>
      <c r="E166" s="124">
        <f>IF(RES_hhdet_tes!E166=0,"",RES_hhdet_tes!E166/RES_hhdet_fec!E166)</f>
        <v>0.63513006085830037</v>
      </c>
      <c r="F166" s="124">
        <f>IF(RES_hhdet_tes!F166=0,"",RES_hhdet_tes!F166/RES_hhdet_fec!F166)</f>
        <v>0.63919547635617646</v>
      </c>
      <c r="G166" s="124">
        <f>IF(RES_hhdet_tes!G166=0,"",RES_hhdet_tes!G166/RES_hhdet_fec!G166)</f>
        <v>0.64436546530957906</v>
      </c>
      <c r="H166" s="124">
        <f>IF(RES_hhdet_tes!H166=0,"",RES_hhdet_tes!H166/RES_hhdet_fec!H166)</f>
        <v>0.64792210767512048</v>
      </c>
      <c r="I166" s="124">
        <f>IF(RES_hhdet_tes!I166=0,"",RES_hhdet_tes!I166/RES_hhdet_fec!I166)</f>
        <v>0.65023824843484035</v>
      </c>
      <c r="J166" s="124">
        <f>IF(RES_hhdet_tes!J166=0,"",RES_hhdet_tes!J166/RES_hhdet_fec!J166)</f>
        <v>0.65183268654019155</v>
      </c>
      <c r="K166" s="124">
        <f>IF(RES_hhdet_tes!K166=0,"",RES_hhdet_tes!K166/RES_hhdet_fec!K166)</f>
        <v>0.65308442720884141</v>
      </c>
      <c r="L166" s="124">
        <f>IF(RES_hhdet_tes!L166=0,"",RES_hhdet_tes!L166/RES_hhdet_fec!L166)</f>
        <v>0.65652324880689272</v>
      </c>
      <c r="M166" s="124">
        <f>IF(RES_hhdet_tes!M166=0,"",RES_hhdet_tes!M166/RES_hhdet_fec!M166)</f>
        <v>0.66176679973857055</v>
      </c>
      <c r="N166" s="124">
        <f>IF(RES_hhdet_tes!N166=0,"",RES_hhdet_tes!N166/RES_hhdet_fec!N166)</f>
        <v>0.67050547494238411</v>
      </c>
      <c r="O166" s="124">
        <f>IF(RES_hhdet_tes!O166=0,"",RES_hhdet_tes!O166/RES_hhdet_fec!O166)</f>
        <v>0.67712270888675707</v>
      </c>
      <c r="P166" s="124">
        <f>IF(RES_hhdet_tes!P166=0,"",RES_hhdet_tes!P166/RES_hhdet_fec!P166)</f>
        <v>0.67981873519789082</v>
      </c>
      <c r="Q166" s="124">
        <f>IF(RES_hhdet_tes!Q166=0,"",RES_hhdet_tes!Q166/RES_hhdet_fec!Q166)</f>
        <v>0.6837042876932784</v>
      </c>
      <c r="R166" s="124">
        <f>IF(RES_hhdet_tes!R166=0,"",RES_hhdet_tes!R166/RES_hhdet_fec!R166)</f>
        <v>0.68771894331338335</v>
      </c>
      <c r="S166" s="124">
        <f>IF(RES_hhdet_tes!S166=0,"",RES_hhdet_tes!S166/RES_hhdet_fec!S166)</f>
        <v>0.70146434441871408</v>
      </c>
      <c r="T166" s="124">
        <f>IF(RES_hhdet_tes!T166=0,"",RES_hhdet_tes!T166/RES_hhdet_fec!T166)</f>
        <v>0.72034274873965454</v>
      </c>
      <c r="U166" s="124">
        <f>IF(RES_hhdet_tes!U166=0,"",RES_hhdet_tes!U166/RES_hhdet_fec!U166)</f>
        <v>0.74280229727641012</v>
      </c>
      <c r="V166" s="124">
        <f>IF(RES_hhdet_tes!V166=0,"",RES_hhdet_tes!V166/RES_hhdet_fec!V166)</f>
        <v>0.7659476614909857</v>
      </c>
      <c r="W166" s="124">
        <f>IF(RES_hhdet_tes!W166=0,"",RES_hhdet_tes!W166/RES_hhdet_fec!W166)</f>
        <v>0.77862012577590289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0.55349084953227023</v>
      </c>
      <c r="C167" s="111">
        <f>IF(RES_hhdet_tes!C167=0,"",RES_hhdet_tes!C167/RES_hhdet_fec!C167)</f>
        <v>0.55349084953227012</v>
      </c>
      <c r="D167" s="111">
        <f>IF(RES_hhdet_tes!D167=0,"",RES_hhdet_tes!D167/RES_hhdet_fec!D167)</f>
        <v>0.55349084953227012</v>
      </c>
      <c r="E167" s="111">
        <f>IF(RES_hhdet_tes!E167=0,"",RES_hhdet_tes!E167/RES_hhdet_fec!E167)</f>
        <v>0.55349084953227012</v>
      </c>
      <c r="F167" s="111">
        <f>IF(RES_hhdet_tes!F167=0,"",RES_hhdet_tes!F167/RES_hhdet_fec!F167)</f>
        <v>0.56286774033911202</v>
      </c>
      <c r="G167" s="111">
        <f>IF(RES_hhdet_tes!G167=0,"",RES_hhdet_tes!G167/RES_hhdet_fec!G167)</f>
        <v>0.57373348119685208</v>
      </c>
      <c r="H167" s="111">
        <f>IF(RES_hhdet_tes!H167=0,"",RES_hhdet_tes!H167/RES_hhdet_fec!H167)</f>
        <v>0.58789685099246736</v>
      </c>
      <c r="I167" s="111">
        <f>IF(RES_hhdet_tes!I167=0,"",RES_hhdet_tes!I167/RES_hhdet_fec!I167)</f>
        <v>0.58902515520736987</v>
      </c>
      <c r="J167" s="111">
        <f>IF(RES_hhdet_tes!J167=0,"",RES_hhdet_tes!J167/RES_hhdet_fec!J167)</f>
        <v>0.58902515520736987</v>
      </c>
      <c r="K167" s="111">
        <f>IF(RES_hhdet_tes!K167=0,"",RES_hhdet_tes!K167/RES_hhdet_fec!K167)</f>
        <v>0.58902515520736987</v>
      </c>
      <c r="L167" s="111">
        <f>IF(RES_hhdet_tes!L167=0,"",RES_hhdet_tes!L167/RES_hhdet_fec!L167)</f>
        <v>0.60582523221083995</v>
      </c>
      <c r="M167" s="111">
        <f>IF(RES_hhdet_tes!M167=0,"",RES_hhdet_tes!M167/RES_hhdet_fec!M167)</f>
        <v>0.60834584463845121</v>
      </c>
      <c r="N167" s="111">
        <f>IF(RES_hhdet_tes!N167=0,"",RES_hhdet_tes!N167/RES_hhdet_fec!N167)</f>
        <v>0.64112907218581783</v>
      </c>
      <c r="O167" s="111">
        <f>IF(RES_hhdet_tes!O167=0,"",RES_hhdet_tes!O167/RES_hhdet_fec!O167)</f>
        <v>0.65813431139649103</v>
      </c>
      <c r="P167" s="111">
        <f>IF(RES_hhdet_tes!P167=0,"",RES_hhdet_tes!P167/RES_hhdet_fec!P167)</f>
        <v>0.66176997899218371</v>
      </c>
      <c r="Q167" s="111">
        <f>IF(RES_hhdet_tes!Q167=0,"",RES_hhdet_tes!Q167/RES_hhdet_fec!Q167)</f>
        <v>0.66329281658815398</v>
      </c>
      <c r="R167" s="111">
        <f>IF(RES_hhdet_tes!R167=0,"",RES_hhdet_tes!R167/RES_hhdet_fec!R167)</f>
        <v>0.66563143086701637</v>
      </c>
      <c r="S167" s="111">
        <f>IF(RES_hhdet_tes!S167=0,"",RES_hhdet_tes!S167/RES_hhdet_fec!S167)</f>
        <v>0.70095837801419447</v>
      </c>
      <c r="T167" s="111">
        <f>IF(RES_hhdet_tes!T167=0,"",RES_hhdet_tes!T167/RES_hhdet_fec!T167)</f>
        <v>0.78509664302819349</v>
      </c>
      <c r="U167" s="111">
        <f>IF(RES_hhdet_tes!U167=0,"",RES_hhdet_tes!U167/RES_hhdet_fec!U167)</f>
        <v>0.82232882291259368</v>
      </c>
      <c r="V167" s="111">
        <f>IF(RES_hhdet_tes!V167=0,"",RES_hhdet_tes!V167/RES_hhdet_fec!V167)</f>
        <v>0.86091645511096182</v>
      </c>
      <c r="W167" s="111">
        <f>IF(RES_hhdet_tes!W167=0,"",RES_hhdet_tes!W167/RES_hhdet_fec!W167)</f>
        <v>0.87738986747476444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0.62009201294614891</v>
      </c>
      <c r="C171" s="112">
        <f>IF(RES_hhdet_tes!C171=0,"",RES_hhdet_tes!C171/RES_hhdet_fec!C171)</f>
        <v>0.62529547980378308</v>
      </c>
      <c r="D171" s="112">
        <f>IF(RES_hhdet_tes!D171=0,"",RES_hhdet_tes!D171/RES_hhdet_fec!D171)</f>
        <v>0.63233388106293709</v>
      </c>
      <c r="E171" s="112">
        <f>IF(RES_hhdet_tes!E171=0,"",RES_hhdet_tes!E171/RES_hhdet_fec!E171)</f>
        <v>0.63810323664816104</v>
      </c>
      <c r="F171" s="112">
        <f>IF(RES_hhdet_tes!F171=0,"",RES_hhdet_tes!F171/RES_hhdet_fec!F171)</f>
        <v>0.64246333353397522</v>
      </c>
      <c r="G171" s="112">
        <f>IF(RES_hhdet_tes!G171=0,"",RES_hhdet_tes!G171/RES_hhdet_fec!G171)</f>
        <v>0.64639413437902538</v>
      </c>
      <c r="H171" s="112">
        <f>IF(RES_hhdet_tes!H171=0,"",RES_hhdet_tes!H171/RES_hhdet_fec!H171)</f>
        <v>0.64957739396339675</v>
      </c>
      <c r="I171" s="112">
        <f>IF(RES_hhdet_tes!I171=0,"",RES_hhdet_tes!I171/RES_hhdet_fec!I171)</f>
        <v>0.65155659111580155</v>
      </c>
      <c r="J171" s="112">
        <f>IF(RES_hhdet_tes!J171=0,"",RES_hhdet_tes!J171/RES_hhdet_fec!J171)</f>
        <v>0.65276095483874186</v>
      </c>
      <c r="K171" s="112">
        <f>IF(RES_hhdet_tes!K171=0,"",RES_hhdet_tes!K171/RES_hhdet_fec!K171)</f>
        <v>0.6540523049785627</v>
      </c>
      <c r="L171" s="112">
        <f>IF(RES_hhdet_tes!L171=0,"",RES_hhdet_tes!L171/RES_hhdet_fec!L171)</f>
        <v>0.65783504188579367</v>
      </c>
      <c r="M171" s="112">
        <f>IF(RES_hhdet_tes!M171=0,"",RES_hhdet_tes!M171/RES_hhdet_fec!M171)</f>
        <v>0.66301002500938577</v>
      </c>
      <c r="N171" s="112">
        <f>IF(RES_hhdet_tes!N171=0,"",RES_hhdet_tes!N171/RES_hhdet_fec!N171)</f>
        <v>0.67140150429508993</v>
      </c>
      <c r="O171" s="112">
        <f>IF(RES_hhdet_tes!O171=0,"",RES_hhdet_tes!O171/RES_hhdet_fec!O171)</f>
        <v>0.67767000139436517</v>
      </c>
      <c r="P171" s="112">
        <f>IF(RES_hhdet_tes!P171=0,"",RES_hhdet_tes!P171/RES_hhdet_fec!P171)</f>
        <v>0.6804477770296643</v>
      </c>
      <c r="Q171" s="112">
        <f>IF(RES_hhdet_tes!Q171=0,"",RES_hhdet_tes!Q171/RES_hhdet_fec!Q171)</f>
        <v>0.68416530557536914</v>
      </c>
      <c r="R171" s="112">
        <f>IF(RES_hhdet_tes!R171=0,"",RES_hhdet_tes!R171/RES_hhdet_fec!R171)</f>
        <v>0.6881694377723715</v>
      </c>
      <c r="S171" s="112">
        <f>IF(RES_hhdet_tes!S171=0,"",RES_hhdet_tes!S171/RES_hhdet_fec!S171)</f>
        <v>0.70147965887140695</v>
      </c>
      <c r="T171" s="112">
        <f>IF(RES_hhdet_tes!T171=0,"",RES_hhdet_tes!T171/RES_hhdet_fec!T171)</f>
        <v>0.71785576123807227</v>
      </c>
      <c r="U171" s="112">
        <f>IF(RES_hhdet_tes!U171=0,"",RES_hhdet_tes!U171/RES_hhdet_fec!U171)</f>
        <v>0.73971467788494327</v>
      </c>
      <c r="V171" s="112">
        <f>IF(RES_hhdet_tes!V171=0,"",RES_hhdet_tes!V171/RES_hhdet_fec!V171)</f>
        <v>0.76275598432927105</v>
      </c>
      <c r="W171" s="112">
        <f>IF(RES_hhdet_tes!W171=0,"",RES_hhdet_tes!W171/RES_hhdet_fec!W171)</f>
        <v>0.77534126414766091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0.61119512941898424</v>
      </c>
      <c r="C175" s="124">
        <f>IF(RES_hhdet_tes!C175=0,"",RES_hhdet_tes!C175/RES_hhdet_fec!C175)</f>
        <v>0.61629194073645266</v>
      </c>
      <c r="D175" s="124">
        <f>IF(RES_hhdet_tes!D175=0,"",RES_hhdet_tes!D175/RES_hhdet_fec!D175)</f>
        <v>0.63148362053026275</v>
      </c>
      <c r="E175" s="124">
        <f>IF(RES_hhdet_tes!E175=0,"",RES_hhdet_tes!E175/RES_hhdet_fec!E175)</f>
        <v>0.63938236778860191</v>
      </c>
      <c r="F175" s="124">
        <f>IF(RES_hhdet_tes!F175=0,"",RES_hhdet_tes!F175/RES_hhdet_fec!F175)</f>
        <v>0.63789587974136908</v>
      </c>
      <c r="G175" s="124">
        <f>IF(RES_hhdet_tes!G175=0,"",RES_hhdet_tes!G175/RES_hhdet_fec!G175)</f>
        <v>0.63893464961277191</v>
      </c>
      <c r="H175" s="124">
        <f>IF(RES_hhdet_tes!H175=0,"",RES_hhdet_tes!H175/RES_hhdet_fec!H175)</f>
        <v>0.64828792456579054</v>
      </c>
      <c r="I175" s="124">
        <f>IF(RES_hhdet_tes!I175=0,"",RES_hhdet_tes!I175/RES_hhdet_fec!I175)</f>
        <v>0.66363251281433722</v>
      </c>
      <c r="J175" s="124">
        <f>IF(RES_hhdet_tes!J175=0,"",RES_hhdet_tes!J175/RES_hhdet_fec!J175)</f>
        <v>0.68186395523771948</v>
      </c>
      <c r="K175" s="124">
        <f>IF(RES_hhdet_tes!K175=0,"",RES_hhdet_tes!K175/RES_hhdet_fec!K175)</f>
        <v>0.67832434532503993</v>
      </c>
      <c r="L175" s="124">
        <f>IF(RES_hhdet_tes!L175=0,"",RES_hhdet_tes!L175/RES_hhdet_fec!L175)</f>
        <v>0.65829851090143421</v>
      </c>
      <c r="M175" s="124">
        <f>IF(RES_hhdet_tes!M175=0,"",RES_hhdet_tes!M175/RES_hhdet_fec!M175)</f>
        <v>0.65113287285346599</v>
      </c>
      <c r="N175" s="124">
        <f>IF(RES_hhdet_tes!N175=0,"",RES_hhdet_tes!N175/RES_hhdet_fec!N175)</f>
        <v>0.65207624831376676</v>
      </c>
      <c r="O175" s="124">
        <f>IF(RES_hhdet_tes!O175=0,"",RES_hhdet_tes!O175/RES_hhdet_fec!O175)</f>
        <v>0.65851690002957008</v>
      </c>
      <c r="P175" s="124">
        <f>IF(RES_hhdet_tes!P175=0,"",RES_hhdet_tes!P175/RES_hhdet_fec!P175)</f>
        <v>0.65070773177950925</v>
      </c>
      <c r="Q175" s="124">
        <f>IF(RES_hhdet_tes!Q175=0,"",RES_hhdet_tes!Q175/RES_hhdet_fec!Q175)</f>
        <v>0.66761611094338014</v>
      </c>
      <c r="R175" s="124">
        <f>IF(RES_hhdet_tes!R175=0,"",RES_hhdet_tes!R175/RES_hhdet_fec!R175)</f>
        <v>0.67176156922315611</v>
      </c>
      <c r="S175" s="124">
        <f>IF(RES_hhdet_tes!S175=0,"",RES_hhdet_tes!S175/RES_hhdet_fec!S175)</f>
        <v>0.66070947262783397</v>
      </c>
      <c r="T175" s="124">
        <f>IF(RES_hhdet_tes!T175=0,"",RES_hhdet_tes!T175/RES_hhdet_fec!T175)</f>
        <v>0.67223882787247835</v>
      </c>
      <c r="U175" s="124">
        <f>IF(RES_hhdet_tes!U175=0,"",RES_hhdet_tes!U175/RES_hhdet_fec!U175)</f>
        <v>0.68699976974098276</v>
      </c>
      <c r="V175" s="124">
        <f>IF(RES_hhdet_tes!V175=0,"",RES_hhdet_tes!V175/RES_hhdet_fec!V175)</f>
        <v>0.69908602701171707</v>
      </c>
      <c r="W175" s="124">
        <f>IF(RES_hhdet_tes!W175=0,"",RES_hhdet_tes!W175/RES_hhdet_fec!W175)</f>
        <v>0.70593493668905882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0.58758417651767847</v>
      </c>
      <c r="C176" s="111">
        <f>IF(RES_hhdet_tes!C176=0,"",RES_hhdet_tes!C176/RES_hhdet_fec!C176)</f>
        <v>0.58869613877988358</v>
      </c>
      <c r="D176" s="111">
        <f>IF(RES_hhdet_tes!D176=0,"",RES_hhdet_tes!D176/RES_hhdet_fec!D176)</f>
        <v>0.59048213431997909</v>
      </c>
      <c r="E176" s="111">
        <f>IF(RES_hhdet_tes!E176=0,"",RES_hhdet_tes!E176/RES_hhdet_fec!E176)</f>
        <v>0.59214983664735066</v>
      </c>
      <c r="F176" s="111">
        <f>IF(RES_hhdet_tes!F176=0,"",RES_hhdet_tes!F176/RES_hhdet_fec!F176)</f>
        <v>0.59378349512889395</v>
      </c>
      <c r="G176" s="111">
        <f>IF(RES_hhdet_tes!G176=0,"",RES_hhdet_tes!G176/RES_hhdet_fec!G176)</f>
        <v>0.59515979463504198</v>
      </c>
      <c r="H176" s="111">
        <f>IF(RES_hhdet_tes!H176=0,"",RES_hhdet_tes!H176/RES_hhdet_fec!H176)</f>
        <v>0.59606353537037648</v>
      </c>
      <c r="I176" s="111">
        <f>IF(RES_hhdet_tes!I176=0,"",RES_hhdet_tes!I176/RES_hhdet_fec!I176)</f>
        <v>0.59647099487485766</v>
      </c>
      <c r="J176" s="111">
        <f>IF(RES_hhdet_tes!J176=0,"",RES_hhdet_tes!J176/RES_hhdet_fec!J176)</f>
        <v>0.59672876777661765</v>
      </c>
      <c r="K176" s="111">
        <f>IF(RES_hhdet_tes!K176=0,"",RES_hhdet_tes!K176/RES_hhdet_fec!K176)</f>
        <v>0.59708302159139082</v>
      </c>
      <c r="L176" s="111">
        <f>IF(RES_hhdet_tes!L176=0,"",RES_hhdet_tes!L176/RES_hhdet_fec!L176)</f>
        <v>0.59822883294040974</v>
      </c>
      <c r="M176" s="111">
        <f>IF(RES_hhdet_tes!M176=0,"",RES_hhdet_tes!M176/RES_hhdet_fec!M176)</f>
        <v>0.59870731373056707</v>
      </c>
      <c r="N176" s="111">
        <f>IF(RES_hhdet_tes!N176=0,"",RES_hhdet_tes!N176/RES_hhdet_fec!N176)</f>
        <v>0.5990312223526939</v>
      </c>
      <c r="O176" s="111">
        <f>IF(RES_hhdet_tes!O176=0,"",RES_hhdet_tes!O176/RES_hhdet_fec!O176)</f>
        <v>0.59912360458920821</v>
      </c>
      <c r="P176" s="111">
        <f>IF(RES_hhdet_tes!P176=0,"",RES_hhdet_tes!P176/RES_hhdet_fec!P176)</f>
        <v>0.59916133498536472</v>
      </c>
      <c r="Q176" s="111">
        <f>IF(RES_hhdet_tes!Q176=0,"",RES_hhdet_tes!Q176/RES_hhdet_fec!Q176)</f>
        <v>0.59918411426317175</v>
      </c>
      <c r="R176" s="111">
        <f>IF(RES_hhdet_tes!R176=0,"",RES_hhdet_tes!R176/RES_hhdet_fec!R176)</f>
        <v>0.59925773756605072</v>
      </c>
      <c r="S176" s="111">
        <f>IF(RES_hhdet_tes!S176=0,"",RES_hhdet_tes!S176/RES_hhdet_fec!S176)</f>
        <v>0.59987674917695633</v>
      </c>
      <c r="T176" s="111">
        <f>IF(RES_hhdet_tes!T176=0,"",RES_hhdet_tes!T176/RES_hhdet_fec!T176)</f>
        <v>0.60177962369151294</v>
      </c>
      <c r="U176" s="111">
        <f>IF(RES_hhdet_tes!U176=0,"",RES_hhdet_tes!U176/RES_hhdet_fec!U176)</f>
        <v>0.60395224128246749</v>
      </c>
      <c r="V176" s="111">
        <f>IF(RES_hhdet_tes!V176=0,"",RES_hhdet_tes!V176/RES_hhdet_fec!V176)</f>
        <v>0.60766847493590892</v>
      </c>
      <c r="W176" s="111">
        <f>IF(RES_hhdet_tes!W176=0,"",RES_hhdet_tes!W176/RES_hhdet_fec!W176)</f>
        <v>0.60971839843763398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0.73994402732119602</v>
      </c>
      <c r="C177" s="45">
        <f>IF(RES_hhdet_tes!C177=0,"",RES_hhdet_tes!C177/RES_hhdet_fec!C177)</f>
        <v>0.74345508541665595</v>
      </c>
      <c r="D177" s="45">
        <f>IF(RES_hhdet_tes!D177=0,"",RES_hhdet_tes!D177/RES_hhdet_fec!D177)</f>
        <v>0.74973931035787345</v>
      </c>
      <c r="E177" s="45">
        <f>IF(RES_hhdet_tes!E177=0,"",RES_hhdet_tes!E177/RES_hhdet_fec!E177)</f>
        <v>0.75279257557432022</v>
      </c>
      <c r="F177" s="45">
        <f>IF(RES_hhdet_tes!F177=0,"",RES_hhdet_tes!F177/RES_hhdet_fec!F177)</f>
        <v>0.75522452044511945</v>
      </c>
      <c r="G177" s="45">
        <f>IF(RES_hhdet_tes!G177=0,"",RES_hhdet_tes!G177/RES_hhdet_fec!G177)</f>
        <v>0.75740209094273003</v>
      </c>
      <c r="H177" s="45">
        <f>IF(RES_hhdet_tes!H177=0,"",RES_hhdet_tes!H177/RES_hhdet_fec!H177)</f>
        <v>0.75983547525294803</v>
      </c>
      <c r="I177" s="45">
        <f>IF(RES_hhdet_tes!I177=0,"",RES_hhdet_tes!I177/RES_hhdet_fec!I177)</f>
        <v>0.76143011888293588</v>
      </c>
      <c r="J177" s="45">
        <f>IF(RES_hhdet_tes!J177=0,"",RES_hhdet_tes!J177/RES_hhdet_fec!J177)</f>
        <v>0.76256281554707295</v>
      </c>
      <c r="K177" s="45">
        <f>IF(RES_hhdet_tes!K177=0,"",RES_hhdet_tes!K177/RES_hhdet_fec!K177)</f>
        <v>0.76318286175869765</v>
      </c>
      <c r="L177" s="45">
        <f>IF(RES_hhdet_tes!L177=0,"",RES_hhdet_tes!L177/RES_hhdet_fec!L177)</f>
        <v>0.76394055575501163</v>
      </c>
      <c r="M177" s="45">
        <f>IF(RES_hhdet_tes!M177=0,"",RES_hhdet_tes!M177/RES_hhdet_fec!M177)</f>
        <v>0.76772689385721826</v>
      </c>
      <c r="N177" s="45">
        <f>IF(RES_hhdet_tes!N177=0,"",RES_hhdet_tes!N177/RES_hhdet_fec!N177)</f>
        <v>0.77190334476711986</v>
      </c>
      <c r="O177" s="45">
        <f>IF(RES_hhdet_tes!O177=0,"",RES_hhdet_tes!O177/RES_hhdet_fec!O177)</f>
        <v>0.77477333950489535</v>
      </c>
      <c r="P177" s="45">
        <f>IF(RES_hhdet_tes!P177=0,"",RES_hhdet_tes!P177/RES_hhdet_fec!P177)</f>
        <v>0.77616296706120202</v>
      </c>
      <c r="Q177" s="45">
        <f>IF(RES_hhdet_tes!Q177=0,"",RES_hhdet_tes!Q177/RES_hhdet_fec!Q177)</f>
        <v>0.77846994309054052</v>
      </c>
      <c r="R177" s="45">
        <f>IF(RES_hhdet_tes!R177=0,"",RES_hhdet_tes!R177/RES_hhdet_fec!R177)</f>
        <v>0.78080511841333655</v>
      </c>
      <c r="S177" s="45">
        <f>IF(RES_hhdet_tes!S177=0,"",RES_hhdet_tes!S177/RES_hhdet_fec!S177)</f>
        <v>0.79056283790269855</v>
      </c>
      <c r="T177" s="45">
        <f>IF(RES_hhdet_tes!T177=0,"",RES_hhdet_tes!T177/RES_hhdet_fec!T177)</f>
        <v>0.79879851071537633</v>
      </c>
      <c r="U177" s="45">
        <f>IF(RES_hhdet_tes!U177=0,"",RES_hhdet_tes!U177/RES_hhdet_fec!U177)</f>
        <v>0.81679820260287894</v>
      </c>
      <c r="V177" s="45">
        <f>IF(RES_hhdet_tes!V177=0,"",RES_hhdet_tes!V177/RES_hhdet_fec!V177)</f>
        <v>0.83089273728347557</v>
      </c>
      <c r="W177" s="45">
        <f>IF(RES_hhdet_tes!W177=0,"",RES_hhdet_tes!W177/RES_hhdet_fec!W177)</f>
        <v>0.84274430279647683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50.866960849717763</v>
      </c>
      <c r="C3" s="117">
        <f t="shared" si="0"/>
        <v>125.19518022285621</v>
      </c>
      <c r="D3" s="117">
        <f t="shared" si="0"/>
        <v>80.808453568384067</v>
      </c>
      <c r="E3" s="117">
        <f t="shared" si="0"/>
        <v>76.45665132443159</v>
      </c>
      <c r="F3" s="117">
        <f t="shared" si="0"/>
        <v>76.444306648119209</v>
      </c>
      <c r="G3" s="117">
        <f t="shared" si="0"/>
        <v>91.200887753804551</v>
      </c>
      <c r="H3" s="117">
        <f t="shared" si="0"/>
        <v>78.686674823879642</v>
      </c>
      <c r="I3" s="117">
        <f t="shared" si="0"/>
        <v>78.305575125020923</v>
      </c>
      <c r="J3" s="117">
        <f t="shared" si="0"/>
        <v>78.245100503501206</v>
      </c>
      <c r="K3" s="117">
        <f t="shared" si="0"/>
        <v>78.065981124682438</v>
      </c>
      <c r="L3" s="117">
        <f t="shared" si="0"/>
        <v>102.50126187077925</v>
      </c>
      <c r="M3" s="117">
        <f t="shared" si="0"/>
        <v>93.714136486207735</v>
      </c>
      <c r="N3" s="117">
        <f t="shared" si="0"/>
        <v>55.903452915096459</v>
      </c>
      <c r="O3" s="117">
        <f t="shared" si="0"/>
        <v>52.508019606349315</v>
      </c>
      <c r="P3" s="117">
        <f t="shared" si="0"/>
        <v>52.753433157887947</v>
      </c>
      <c r="Q3" s="117">
        <f t="shared" si="0"/>
        <v>49.587375117210037</v>
      </c>
      <c r="R3" s="117">
        <f t="shared" ref="R3:V3" si="1">R4+R7+R9+R19</f>
        <v>49.137852324634324</v>
      </c>
      <c r="S3" s="117">
        <f t="shared" si="1"/>
        <v>40.501089305036835</v>
      </c>
      <c r="T3" s="117">
        <f t="shared" si="1"/>
        <v>27.17913788263235</v>
      </c>
      <c r="U3" s="117">
        <f t="shared" si="1"/>
        <v>19.13583474999631</v>
      </c>
      <c r="V3" s="117">
        <f t="shared" si="1"/>
        <v>5.4233634463299376</v>
      </c>
      <c r="W3" s="117">
        <f t="shared" ref="W3" si="2">W4+W7+W9+W19</f>
        <v>5.1858711025775008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42.897114992498089</v>
      </c>
      <c r="C4" s="122">
        <f t="shared" si="3"/>
        <v>110.62243760832777</v>
      </c>
      <c r="D4" s="122">
        <f t="shared" si="3"/>
        <v>70.096390935354108</v>
      </c>
      <c r="E4" s="122">
        <f t="shared" si="3"/>
        <v>66.235724940014293</v>
      </c>
      <c r="F4" s="122">
        <f t="shared" si="3"/>
        <v>65.693557879163038</v>
      </c>
      <c r="G4" s="122">
        <f t="shared" si="3"/>
        <v>78.744992082105426</v>
      </c>
      <c r="H4" s="122">
        <f t="shared" si="3"/>
        <v>67.445391004690777</v>
      </c>
      <c r="I4" s="122">
        <f t="shared" si="3"/>
        <v>67.104408634434364</v>
      </c>
      <c r="J4" s="122">
        <f t="shared" si="3"/>
        <v>66.934391528703372</v>
      </c>
      <c r="K4" s="122">
        <f t="shared" si="3"/>
        <v>67.083011059453952</v>
      </c>
      <c r="L4" s="122">
        <f t="shared" si="3"/>
        <v>88.052979132417761</v>
      </c>
      <c r="M4" s="122">
        <f t="shared" si="3"/>
        <v>82.624936475268228</v>
      </c>
      <c r="N4" s="122">
        <f t="shared" si="3"/>
        <v>48.153007811370614</v>
      </c>
      <c r="O4" s="122">
        <f t="shared" si="3"/>
        <v>45.144015234712633</v>
      </c>
      <c r="P4" s="122">
        <f t="shared" si="3"/>
        <v>45.581964722906498</v>
      </c>
      <c r="Q4" s="122">
        <f t="shared" si="3"/>
        <v>42.655248010393485</v>
      </c>
      <c r="R4" s="122">
        <f t="shared" ref="R4:V4" si="4">SUM(R5:R6)</f>
        <v>41.949889714120395</v>
      </c>
      <c r="S4" s="122">
        <f t="shared" si="4"/>
        <v>35.517778615413789</v>
      </c>
      <c r="T4" s="122">
        <f t="shared" si="4"/>
        <v>23.832058948906404</v>
      </c>
      <c r="U4" s="122">
        <f t="shared" si="4"/>
        <v>16.890592985884616</v>
      </c>
      <c r="V4" s="122">
        <f t="shared" si="4"/>
        <v>4.6395671158997853</v>
      </c>
      <c r="W4" s="122">
        <f t="shared" ref="W4" si="5">SUM(W5:W6)</f>
        <v>4.4764033494014859</v>
      </c>
      <c r="DA4" s="130" t="s">
        <v>2076</v>
      </c>
    </row>
    <row r="5" spans="1:105" ht="12" customHeight="1" x14ac:dyDescent="0.25">
      <c r="A5" s="97" t="s">
        <v>51</v>
      </c>
      <c r="B5" s="98">
        <v>42.897114992498089</v>
      </c>
      <c r="C5" s="98">
        <v>110.62243760832777</v>
      </c>
      <c r="D5" s="98">
        <v>70.096390935354108</v>
      </c>
      <c r="E5" s="98">
        <v>66.235724940014293</v>
      </c>
      <c r="F5" s="98">
        <v>65.693557879163038</v>
      </c>
      <c r="G5" s="98">
        <v>78.744992082105426</v>
      </c>
      <c r="H5" s="98">
        <v>67.445391004690777</v>
      </c>
      <c r="I5" s="98">
        <v>67.104408634434364</v>
      </c>
      <c r="J5" s="98">
        <v>66.934391528703372</v>
      </c>
      <c r="K5" s="98">
        <v>67.083011059453952</v>
      </c>
      <c r="L5" s="98">
        <v>88.052979132417761</v>
      </c>
      <c r="M5" s="98">
        <v>82.624936475268228</v>
      </c>
      <c r="N5" s="98">
        <v>48.153007811370614</v>
      </c>
      <c r="O5" s="98">
        <v>45.144015234712633</v>
      </c>
      <c r="P5" s="98">
        <v>45.581964722906498</v>
      </c>
      <c r="Q5" s="98">
        <v>42.655248010393485</v>
      </c>
      <c r="R5" s="98">
        <v>41.949889714120395</v>
      </c>
      <c r="S5" s="98">
        <v>35.517778615413789</v>
      </c>
      <c r="T5" s="98">
        <v>23.832058948906404</v>
      </c>
      <c r="U5" s="98">
        <v>16.890592985884616</v>
      </c>
      <c r="V5" s="98">
        <v>4.6395671158997853</v>
      </c>
      <c r="W5" s="98">
        <v>4.4764033494014859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5.604090641237125</v>
      </c>
      <c r="C9" s="122">
        <v>12.340677234852643</v>
      </c>
      <c r="D9" s="122">
        <v>8.465950680221523</v>
      </c>
      <c r="E9" s="122">
        <v>8.0688929652570032</v>
      </c>
      <c r="F9" s="122">
        <v>8.5493339132176995</v>
      </c>
      <c r="G9" s="122">
        <v>10.262118052052646</v>
      </c>
      <c r="H9" s="122">
        <v>9.1623402417113287</v>
      </c>
      <c r="I9" s="122">
        <v>9.4659907082349548</v>
      </c>
      <c r="J9" s="122">
        <v>9.6376444303686082</v>
      </c>
      <c r="K9" s="122">
        <v>9.4775092845304378</v>
      </c>
      <c r="L9" s="122">
        <v>12.840535671407421</v>
      </c>
      <c r="M9" s="122">
        <v>9.4683880464909755</v>
      </c>
      <c r="N9" s="122">
        <v>6.2205660694477185</v>
      </c>
      <c r="O9" s="122">
        <v>6.0516665537539218</v>
      </c>
      <c r="P9" s="122">
        <v>5.8319948969565285</v>
      </c>
      <c r="Q9" s="122">
        <v>5.8964019811233435</v>
      </c>
      <c r="R9" s="122">
        <v>6.2141550718906693</v>
      </c>
      <c r="S9" s="122">
        <v>4.1174564903059796</v>
      </c>
      <c r="T9" s="122">
        <v>2.8526466511314261</v>
      </c>
      <c r="U9" s="122">
        <v>1.9531460380597294</v>
      </c>
      <c r="V9" s="122">
        <v>0.64284362562801689</v>
      </c>
      <c r="W9" s="122">
        <v>0.62680130535223189</v>
      </c>
      <c r="DA9" s="130" t="s">
        <v>2081</v>
      </c>
    </row>
    <row r="10" spans="1:105" ht="12" customHeight="1" x14ac:dyDescent="0.25">
      <c r="A10" s="97" t="s">
        <v>143</v>
      </c>
      <c r="B10" s="98">
        <v>5.1178112304023804</v>
      </c>
      <c r="C10" s="98">
        <v>11.970504413668857</v>
      </c>
      <c r="D10" s="98">
        <v>8.1531118401341125</v>
      </c>
      <c r="E10" s="98">
        <v>7.8024486759444311</v>
      </c>
      <c r="F10" s="98">
        <v>8.3439587832051316</v>
      </c>
      <c r="G10" s="98">
        <v>10.101500089798638</v>
      </c>
      <c r="H10" s="98">
        <v>9.0615071455540903</v>
      </c>
      <c r="I10" s="98">
        <v>9.4025199997290798</v>
      </c>
      <c r="J10" s="98">
        <v>9.5729528007898299</v>
      </c>
      <c r="K10" s="98">
        <v>9.4238651345093487</v>
      </c>
      <c r="L10" s="98">
        <v>12.786298609834891</v>
      </c>
      <c r="M10" s="98">
        <v>9.4099243500397556</v>
      </c>
      <c r="N10" s="98">
        <v>6.1393466325653128</v>
      </c>
      <c r="O10" s="98">
        <v>5.9825908233786746</v>
      </c>
      <c r="P10" s="98">
        <v>5.761572441685451</v>
      </c>
      <c r="Q10" s="98">
        <v>5.8426793754986397</v>
      </c>
      <c r="R10" s="98">
        <v>6.1627709636112558</v>
      </c>
      <c r="S10" s="98">
        <v>4.0711145796069692</v>
      </c>
      <c r="T10" s="98">
        <v>2.8267780497104931</v>
      </c>
      <c r="U10" s="98">
        <v>1.9353055894957432</v>
      </c>
      <c r="V10" s="98">
        <v>0.63748105989452597</v>
      </c>
      <c r="W10" s="98">
        <v>0.62282055101345157</v>
      </c>
      <c r="DA10" s="63" t="s">
        <v>2082</v>
      </c>
    </row>
    <row r="11" spans="1:105" ht="12" customHeight="1" x14ac:dyDescent="0.25">
      <c r="A11" s="97" t="s">
        <v>124</v>
      </c>
      <c r="B11" s="98">
        <v>0.48627941083474496</v>
      </c>
      <c r="C11" s="98">
        <v>0.37017282118378669</v>
      </c>
      <c r="D11" s="98">
        <v>0.31283884008741047</v>
      </c>
      <c r="E11" s="98">
        <v>0.26644428931257136</v>
      </c>
      <c r="F11" s="98">
        <v>0.20537513001256744</v>
      </c>
      <c r="G11" s="98">
        <v>0.16061796225400823</v>
      </c>
      <c r="H11" s="98">
        <v>0.10083309615723794</v>
      </c>
      <c r="I11" s="98">
        <v>6.3470708505874607E-2</v>
      </c>
      <c r="J11" s="98">
        <v>6.4691629578777762E-2</v>
      </c>
      <c r="K11" s="98">
        <v>5.3644150021088577E-2</v>
      </c>
      <c r="L11" s="98">
        <v>5.423706157253088E-2</v>
      </c>
      <c r="M11" s="98">
        <v>5.8463696451220085E-2</v>
      </c>
      <c r="N11" s="98">
        <v>8.1219436882405543E-2</v>
      </c>
      <c r="O11" s="98">
        <v>6.9075730375246988E-2</v>
      </c>
      <c r="P11" s="98">
        <v>7.0422455271077239E-2</v>
      </c>
      <c r="Q11" s="98">
        <v>5.3722605624703511E-2</v>
      </c>
      <c r="R11" s="98">
        <v>5.1384108279413296E-2</v>
      </c>
      <c r="S11" s="98">
        <v>4.6341910699010821E-2</v>
      </c>
      <c r="T11" s="98">
        <v>2.5868601420932939E-2</v>
      </c>
      <c r="U11" s="98">
        <v>1.7840448563986151E-2</v>
      </c>
      <c r="V11" s="98">
        <v>5.3625657334909742E-3</v>
      </c>
      <c r="W11" s="98">
        <v>3.9807543387803575E-3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2.3657552159825519</v>
      </c>
      <c r="C19" s="122">
        <v>2.2320653796757877</v>
      </c>
      <c r="D19" s="122">
        <v>2.2461119528084299</v>
      </c>
      <c r="E19" s="122">
        <v>2.1520334191602943</v>
      </c>
      <c r="F19" s="122">
        <v>2.2014148557384772</v>
      </c>
      <c r="G19" s="122">
        <v>2.1937776196464842</v>
      </c>
      <c r="H19" s="122">
        <v>2.0789435774775304</v>
      </c>
      <c r="I19" s="122">
        <v>1.7351757823516016</v>
      </c>
      <c r="J19" s="122">
        <v>1.67306454442923</v>
      </c>
      <c r="K19" s="122">
        <v>1.5054607806980433</v>
      </c>
      <c r="L19" s="122">
        <v>1.6077470669540657</v>
      </c>
      <c r="M19" s="122">
        <v>1.6208119644485417</v>
      </c>
      <c r="N19" s="122">
        <v>1.5298790342781221</v>
      </c>
      <c r="O19" s="122">
        <v>1.3123378178827538</v>
      </c>
      <c r="P19" s="122">
        <v>1.3394735380249188</v>
      </c>
      <c r="Q19" s="122">
        <v>1.0357251256932098</v>
      </c>
      <c r="R19" s="122">
        <v>0.97380753862326275</v>
      </c>
      <c r="S19" s="122">
        <v>0.86585419931706475</v>
      </c>
      <c r="T19" s="122">
        <v>0.49443228259451982</v>
      </c>
      <c r="U19" s="122">
        <v>0.2920957260519661</v>
      </c>
      <c r="V19" s="122">
        <v>0.14095270480213534</v>
      </c>
      <c r="W19" s="122">
        <v>8.2666447823782865E-2</v>
      </c>
      <c r="DA19" s="130" t="s">
        <v>2091</v>
      </c>
    </row>
    <row r="20" spans="1:105" ht="12" customHeight="1" x14ac:dyDescent="0.25">
      <c r="A20" s="97" t="s">
        <v>51</v>
      </c>
      <c r="B20" s="98">
        <v>9.0644872193150119E-3</v>
      </c>
      <c r="C20" s="98">
        <v>2.2187978003336176E-2</v>
      </c>
      <c r="D20" s="98">
        <v>1.5607224511796096E-2</v>
      </c>
      <c r="E20" s="98">
        <v>1.3826384041297742E-2</v>
      </c>
      <c r="F20" s="98">
        <v>1.4483337631867406E-2</v>
      </c>
      <c r="G20" s="98">
        <v>1.5907828095955652E-2</v>
      </c>
      <c r="H20" s="98">
        <v>1.3388879503462077E-2</v>
      </c>
      <c r="I20" s="98">
        <v>1.3358395584873244E-2</v>
      </c>
      <c r="J20" s="98">
        <v>1.2942700255140962E-2</v>
      </c>
      <c r="K20" s="98">
        <v>1.3410835785019514E-2</v>
      </c>
      <c r="L20" s="98">
        <v>2.2269041525560206E-2</v>
      </c>
      <c r="M20" s="98">
        <v>1.9846097768996228E-2</v>
      </c>
      <c r="N20" s="98">
        <v>1.2332585812356982E-2</v>
      </c>
      <c r="O20" s="98">
        <v>1.1593360995850619E-2</v>
      </c>
      <c r="P20" s="98">
        <v>1.1689972337482705E-2</v>
      </c>
      <c r="Q20" s="98">
        <v>1.1593360995850619E-2</v>
      </c>
      <c r="R20" s="98">
        <v>1.1496749654218529E-2</v>
      </c>
      <c r="S20" s="98">
        <v>9.2746887966804973E-3</v>
      </c>
      <c r="T20" s="98">
        <v>7.0526279391424579E-3</v>
      </c>
      <c r="U20" s="98">
        <v>4.7339557399723375E-3</v>
      </c>
      <c r="V20" s="98">
        <v>2.5684217160643419E-3</v>
      </c>
      <c r="W20" s="98">
        <v>2.3186721991701248E-3</v>
      </c>
      <c r="DA20" s="63" t="s">
        <v>2092</v>
      </c>
    </row>
    <row r="21" spans="1:105" ht="12" customHeight="1" x14ac:dyDescent="0.25">
      <c r="A21" s="97" t="s">
        <v>50</v>
      </c>
      <c r="B21" s="98">
        <v>2.3566907287632368</v>
      </c>
      <c r="C21" s="98">
        <v>2.2098774016724514</v>
      </c>
      <c r="D21" s="98">
        <v>2.2305047282966339</v>
      </c>
      <c r="E21" s="98">
        <v>2.1382070351189966</v>
      </c>
      <c r="F21" s="98">
        <v>2.1869315181066096</v>
      </c>
      <c r="G21" s="98">
        <v>2.1778697915505285</v>
      </c>
      <c r="H21" s="98">
        <v>2.0655546979740684</v>
      </c>
      <c r="I21" s="98">
        <v>1.7218173867667284</v>
      </c>
      <c r="J21" s="98">
        <v>1.660121844174089</v>
      </c>
      <c r="K21" s="98">
        <v>1.4920499449130238</v>
      </c>
      <c r="L21" s="98">
        <v>1.5854780254285055</v>
      </c>
      <c r="M21" s="98">
        <v>1.6009658666795454</v>
      </c>
      <c r="N21" s="98">
        <v>1.517546448465765</v>
      </c>
      <c r="O21" s="98">
        <v>1.3007444568869033</v>
      </c>
      <c r="P21" s="98">
        <v>1.3277835656874359</v>
      </c>
      <c r="Q21" s="98">
        <v>1.0241317646973593</v>
      </c>
      <c r="R21" s="98">
        <v>0.96231078896904421</v>
      </c>
      <c r="S21" s="98">
        <v>0.85657951052038428</v>
      </c>
      <c r="T21" s="98">
        <v>0.48737965465537736</v>
      </c>
      <c r="U21" s="98">
        <v>0.28736177031199378</v>
      </c>
      <c r="V21" s="98">
        <v>0.13838428308607101</v>
      </c>
      <c r="W21" s="98">
        <v>8.0347775624612747E-2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7.8953966562001936</v>
      </c>
      <c r="C24" s="117">
        <f t="shared" si="7"/>
        <v>7.9199438668968902</v>
      </c>
      <c r="D24" s="117">
        <f t="shared" si="7"/>
        <v>7.2448153765599592</v>
      </c>
      <c r="E24" s="117">
        <f t="shared" si="7"/>
        <v>7.6300266907329002</v>
      </c>
      <c r="F24" s="117">
        <f t="shared" si="7"/>
        <v>7.5522407499306761</v>
      </c>
      <c r="G24" s="117">
        <f t="shared" si="7"/>
        <v>8.4069783279699131</v>
      </c>
      <c r="H24" s="117">
        <f t="shared" si="7"/>
        <v>8.4857156241151426</v>
      </c>
      <c r="I24" s="117">
        <f t="shared" si="7"/>
        <v>7.1864817243948318</v>
      </c>
      <c r="J24" s="117">
        <f t="shared" si="7"/>
        <v>7.0266683968641654</v>
      </c>
      <c r="K24" s="117">
        <f t="shared" si="7"/>
        <v>6.192431570138254</v>
      </c>
      <c r="L24" s="117">
        <f t="shared" si="7"/>
        <v>5.0740453566407853</v>
      </c>
      <c r="M24" s="117">
        <f t="shared" si="7"/>
        <v>5.072564614918484</v>
      </c>
      <c r="N24" s="117">
        <f t="shared" si="7"/>
        <v>5.0799219075093491</v>
      </c>
      <c r="O24" s="117">
        <f t="shared" si="7"/>
        <v>5.0800093256755137</v>
      </c>
      <c r="P24" s="117">
        <f t="shared" si="7"/>
        <v>5.5808368405856985</v>
      </c>
      <c r="Q24" s="117">
        <f t="shared" si="7"/>
        <v>4.3142296852331308</v>
      </c>
      <c r="R24" s="117">
        <f t="shared" ref="R24:V24" si="8">R25+R28+R30+R39</f>
        <v>4.312348945792726</v>
      </c>
      <c r="S24" s="117">
        <f t="shared" si="8"/>
        <v>4.4161964766860589</v>
      </c>
      <c r="T24" s="117">
        <f t="shared" si="8"/>
        <v>3.770409156579777</v>
      </c>
      <c r="U24" s="117">
        <f t="shared" si="8"/>
        <v>3.4384196677135361</v>
      </c>
      <c r="V24" s="117">
        <f t="shared" si="8"/>
        <v>3.6360453775906825</v>
      </c>
      <c r="W24" s="117">
        <f t="shared" ref="W24" si="9">W25+W28+W30+W39</f>
        <v>3.8098395329427879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7.4623462807527847</v>
      </c>
      <c r="C25" s="122">
        <f t="shared" si="10"/>
        <v>7.5295993299228092</v>
      </c>
      <c r="D25" s="122">
        <f t="shared" si="10"/>
        <v>6.8607372141643879</v>
      </c>
      <c r="E25" s="122">
        <f t="shared" si="10"/>
        <v>7.2546355027541125</v>
      </c>
      <c r="F25" s="122">
        <f t="shared" si="10"/>
        <v>7.1774691156282433</v>
      </c>
      <c r="G25" s="122">
        <f t="shared" si="10"/>
        <v>8.0373087460920729</v>
      </c>
      <c r="H25" s="122">
        <f t="shared" si="10"/>
        <v>8.1454309842651824</v>
      </c>
      <c r="I25" s="122">
        <f t="shared" si="10"/>
        <v>6.9111039955129545</v>
      </c>
      <c r="J25" s="122">
        <f t="shared" si="10"/>
        <v>6.7714556797508427</v>
      </c>
      <c r="K25" s="122">
        <f t="shared" si="10"/>
        <v>5.9872761563375931</v>
      </c>
      <c r="L25" s="122">
        <f t="shared" si="10"/>
        <v>4.8735815040000032</v>
      </c>
      <c r="M25" s="122">
        <f t="shared" si="10"/>
        <v>4.8735815040000015</v>
      </c>
      <c r="N25" s="122">
        <f t="shared" si="10"/>
        <v>4.8735815040000015</v>
      </c>
      <c r="O25" s="122">
        <f t="shared" si="10"/>
        <v>4.8735815040000015</v>
      </c>
      <c r="P25" s="122">
        <f t="shared" si="10"/>
        <v>5.3592155099999923</v>
      </c>
      <c r="Q25" s="122">
        <f t="shared" si="10"/>
        <v>4.1408201340000019</v>
      </c>
      <c r="R25" s="122">
        <f t="shared" ref="R25:V25" si="11">SUM(R26:R27)</f>
        <v>4.1408201339999984</v>
      </c>
      <c r="S25" s="122">
        <f t="shared" si="11"/>
        <v>4.247187803999986</v>
      </c>
      <c r="T25" s="122">
        <f t="shared" si="11"/>
        <v>3.6322316100000083</v>
      </c>
      <c r="U25" s="122">
        <f t="shared" si="11"/>
        <v>3.3217947539999928</v>
      </c>
      <c r="V25" s="122">
        <f t="shared" si="11"/>
        <v>3.5086565699999799</v>
      </c>
      <c r="W25" s="122">
        <f t="shared" ref="W25" si="12">SUM(W26:W27)</f>
        <v>3.6810937260000083</v>
      </c>
      <c r="DA25" s="130" t="s">
        <v>2096</v>
      </c>
    </row>
    <row r="26" spans="1:105" ht="12" customHeight="1" x14ac:dyDescent="0.25">
      <c r="A26" s="97" t="s">
        <v>74</v>
      </c>
      <c r="B26" s="98">
        <v>7.4623462807527847</v>
      </c>
      <c r="C26" s="98">
        <v>7.5295993299228092</v>
      </c>
      <c r="D26" s="98">
        <v>6.8607372141643879</v>
      </c>
      <c r="E26" s="98">
        <v>7.2546355027541125</v>
      </c>
      <c r="F26" s="98">
        <v>7.1774691156282433</v>
      </c>
      <c r="G26" s="98">
        <v>8.0373087460920729</v>
      </c>
      <c r="H26" s="98">
        <v>8.1454309842651824</v>
      </c>
      <c r="I26" s="98">
        <v>6.9111039955129545</v>
      </c>
      <c r="J26" s="98">
        <v>6.7714556797508427</v>
      </c>
      <c r="K26" s="98">
        <v>5.9872761563375931</v>
      </c>
      <c r="L26" s="98">
        <v>4.8735815040000032</v>
      </c>
      <c r="M26" s="98">
        <v>4.8735815040000015</v>
      </c>
      <c r="N26" s="98">
        <v>4.8735815040000015</v>
      </c>
      <c r="O26" s="98">
        <v>4.8735815040000015</v>
      </c>
      <c r="P26" s="98">
        <v>5.3592155099999923</v>
      </c>
      <c r="Q26" s="98">
        <v>4.1408201340000019</v>
      </c>
      <c r="R26" s="98">
        <v>4.1408201339999984</v>
      </c>
      <c r="S26" s="98">
        <v>4.247187803999986</v>
      </c>
      <c r="T26" s="98">
        <v>3.6322316100000083</v>
      </c>
      <c r="U26" s="98">
        <v>3.3217947539999928</v>
      </c>
      <c r="V26" s="98">
        <v>3.5086565699999799</v>
      </c>
      <c r="W26" s="98">
        <v>3.6810937260000083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0.15033829113593258</v>
      </c>
      <c r="C30" s="122">
        <v>0.12065531092203696</v>
      </c>
      <c r="D30" s="122">
        <v>0.10525023154877827</v>
      </c>
      <c r="E30" s="122">
        <v>9.565187280839145E-2</v>
      </c>
      <c r="F30" s="122">
        <v>8.0377684989081682E-2</v>
      </c>
      <c r="G30" s="122">
        <v>7.0035297679996555E-2</v>
      </c>
      <c r="H30" s="122">
        <v>5.3518195546998978E-2</v>
      </c>
      <c r="I30" s="122">
        <v>3.8064615805899628E-2</v>
      </c>
      <c r="J30" s="122">
        <v>3.6638437932120023E-2</v>
      </c>
      <c r="K30" s="122">
        <v>2.6663541144236799E-2</v>
      </c>
      <c r="L30" s="122">
        <v>2.2658603850417E-2</v>
      </c>
      <c r="M30" s="122">
        <v>2.0530732862103544E-2</v>
      </c>
      <c r="N30" s="122">
        <v>2.0976710362835504E-2</v>
      </c>
      <c r="O30" s="122">
        <v>2.2056765997561206E-2</v>
      </c>
      <c r="P30" s="122">
        <v>2.3472345325280895E-2</v>
      </c>
      <c r="Q30" s="122">
        <v>1.8860363911570692E-2</v>
      </c>
      <c r="R30" s="122">
        <v>1.8914027054403593E-2</v>
      </c>
      <c r="S30" s="122">
        <v>1.5454723202454194E-2</v>
      </c>
      <c r="T30" s="122">
        <v>1.9292679163326179E-2</v>
      </c>
      <c r="U30" s="122">
        <v>1.7315099166987254E-2</v>
      </c>
      <c r="V30" s="122">
        <v>1.6179570261982801E-2</v>
      </c>
      <c r="W30" s="122">
        <v>1.5799661166741318E-2</v>
      </c>
      <c r="DA30" s="130" t="s">
        <v>2101</v>
      </c>
    </row>
    <row r="31" spans="1:105" ht="12" customHeight="1" x14ac:dyDescent="0.25">
      <c r="A31" s="97" t="s">
        <v>141</v>
      </c>
      <c r="B31" s="98">
        <v>0.15033829113593258</v>
      </c>
      <c r="C31" s="98">
        <v>0.12065531092203696</v>
      </c>
      <c r="D31" s="98">
        <v>0.10525023154877827</v>
      </c>
      <c r="E31" s="98">
        <v>9.565187280839145E-2</v>
      </c>
      <c r="F31" s="98">
        <v>8.0377684989081682E-2</v>
      </c>
      <c r="G31" s="98">
        <v>7.0035297679996555E-2</v>
      </c>
      <c r="H31" s="98">
        <v>5.3518195546998978E-2</v>
      </c>
      <c r="I31" s="98">
        <v>3.8064615805899628E-2</v>
      </c>
      <c r="J31" s="98">
        <v>3.6638437932120023E-2</v>
      </c>
      <c r="K31" s="98">
        <v>2.6663541144236799E-2</v>
      </c>
      <c r="L31" s="98">
        <v>2.2658603850417E-2</v>
      </c>
      <c r="M31" s="98">
        <v>2.0530732862103544E-2</v>
      </c>
      <c r="N31" s="98">
        <v>2.0976710362835504E-2</v>
      </c>
      <c r="O31" s="98">
        <v>2.2056765997561206E-2</v>
      </c>
      <c r="P31" s="98">
        <v>2.3472345325280895E-2</v>
      </c>
      <c r="Q31" s="98">
        <v>1.8860363911570692E-2</v>
      </c>
      <c r="R31" s="98">
        <v>1.8914027054403593E-2</v>
      </c>
      <c r="S31" s="98">
        <v>1.5454723202454194E-2</v>
      </c>
      <c r="T31" s="98">
        <v>1.9292679163326179E-2</v>
      </c>
      <c r="U31" s="98">
        <v>1.7315099166987254E-2</v>
      </c>
      <c r="V31" s="98">
        <v>1.6179570261982801E-2</v>
      </c>
      <c r="W31" s="98">
        <v>1.5799661166741318E-2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0.28271208431147599</v>
      </c>
      <c r="C39" s="122">
        <v>0.26968922605204393</v>
      </c>
      <c r="D39" s="122">
        <v>0.27882793084679341</v>
      </c>
      <c r="E39" s="122">
        <v>0.27973931517039646</v>
      </c>
      <c r="F39" s="122">
        <v>0.29439394931335111</v>
      </c>
      <c r="G39" s="122">
        <v>0.2996342841978431</v>
      </c>
      <c r="H39" s="122">
        <v>0.28676644430296083</v>
      </c>
      <c r="I39" s="122">
        <v>0.23731311307597766</v>
      </c>
      <c r="J39" s="122">
        <v>0.21857427918120245</v>
      </c>
      <c r="K39" s="122">
        <v>0.1784918726564233</v>
      </c>
      <c r="L39" s="122">
        <v>0.17780524879036505</v>
      </c>
      <c r="M39" s="122">
        <v>0.17845237805637881</v>
      </c>
      <c r="N39" s="122">
        <v>0.18536369314651246</v>
      </c>
      <c r="O39" s="122">
        <v>0.1843710556779509</v>
      </c>
      <c r="P39" s="122">
        <v>0.19814898526042468</v>
      </c>
      <c r="Q39" s="122">
        <v>0.1545491873215584</v>
      </c>
      <c r="R39" s="122">
        <v>0.15261478473832435</v>
      </c>
      <c r="S39" s="122">
        <v>0.15355394948361872</v>
      </c>
      <c r="T39" s="122">
        <v>0.11888486741644272</v>
      </c>
      <c r="U39" s="122">
        <v>9.9309814546556185E-2</v>
      </c>
      <c r="V39" s="122">
        <v>0.11120923732871978</v>
      </c>
      <c r="W39" s="122">
        <v>0.11294614577603834</v>
      </c>
      <c r="DA39" s="130" t="s">
        <v>2110</v>
      </c>
    </row>
    <row r="40" spans="1:105" ht="12" customHeight="1" x14ac:dyDescent="0.25">
      <c r="A40" s="97" t="s">
        <v>50</v>
      </c>
      <c r="B40" s="98">
        <v>0.28271208431147599</v>
      </c>
      <c r="C40" s="98">
        <v>0.26968922605204393</v>
      </c>
      <c r="D40" s="98">
        <v>0.27882793084679341</v>
      </c>
      <c r="E40" s="98">
        <v>0.27973931517039646</v>
      </c>
      <c r="F40" s="98">
        <v>0.29439394931335111</v>
      </c>
      <c r="G40" s="98">
        <v>0.2996342841978431</v>
      </c>
      <c r="H40" s="98">
        <v>0.28676644430296083</v>
      </c>
      <c r="I40" s="98">
        <v>0.23731311307597766</v>
      </c>
      <c r="J40" s="98">
        <v>0.21857427918120245</v>
      </c>
      <c r="K40" s="98">
        <v>0.1784918726564233</v>
      </c>
      <c r="L40" s="98">
        <v>0.17780524879036505</v>
      </c>
      <c r="M40" s="98">
        <v>0.17845237805637881</v>
      </c>
      <c r="N40" s="98">
        <v>0.18536369314651246</v>
      </c>
      <c r="O40" s="98">
        <v>0.1843710556779509</v>
      </c>
      <c r="P40" s="98">
        <v>0.19814898526042468</v>
      </c>
      <c r="Q40" s="98">
        <v>0.1545491873215584</v>
      </c>
      <c r="R40" s="98">
        <v>0.15261478473832435</v>
      </c>
      <c r="S40" s="98">
        <v>0.15355394948361872</v>
      </c>
      <c r="T40" s="98">
        <v>0.11888486741644272</v>
      </c>
      <c r="U40" s="98">
        <v>9.9309814546556185E-2</v>
      </c>
      <c r="V40" s="98">
        <v>0.11120923732871978</v>
      </c>
      <c r="W40" s="98">
        <v>0.11294614577603834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19.127113552430203</v>
      </c>
      <c r="C43" s="117">
        <f t="shared" si="14"/>
        <v>22.266829766361692</v>
      </c>
      <c r="D43" s="117">
        <f t="shared" si="14"/>
        <v>22.26687004267545</v>
      </c>
      <c r="E43" s="117">
        <f t="shared" si="14"/>
        <v>19.10248109888423</v>
      </c>
      <c r="F43" s="117">
        <f t="shared" si="14"/>
        <v>19.159918920731041</v>
      </c>
      <c r="G43" s="117">
        <f t="shared" si="14"/>
        <v>25.339931748651967</v>
      </c>
      <c r="H43" s="117">
        <f t="shared" si="14"/>
        <v>28.447846518316204</v>
      </c>
      <c r="I43" s="117">
        <f t="shared" si="14"/>
        <v>28.439107727611969</v>
      </c>
      <c r="J43" s="117">
        <f t="shared" si="14"/>
        <v>28.568219420302491</v>
      </c>
      <c r="K43" s="117">
        <f t="shared" si="14"/>
        <v>82.54329099279154</v>
      </c>
      <c r="L43" s="117">
        <f t="shared" si="14"/>
        <v>99.014512629870211</v>
      </c>
      <c r="M43" s="117">
        <f t="shared" si="14"/>
        <v>99.352357647002677</v>
      </c>
      <c r="N43" s="117">
        <f t="shared" si="14"/>
        <v>99.450966783362801</v>
      </c>
      <c r="O43" s="117">
        <f t="shared" si="14"/>
        <v>99.490275978322501</v>
      </c>
      <c r="P43" s="117">
        <f t="shared" si="14"/>
        <v>99.765182012966434</v>
      </c>
      <c r="Q43" s="117">
        <f t="shared" si="14"/>
        <v>96.141179996596591</v>
      </c>
      <c r="R43" s="117">
        <f t="shared" ref="R43:V43" si="15">R44+R47+R49+R58</f>
        <v>102.51278530710175</v>
      </c>
      <c r="S43" s="117">
        <f t="shared" si="15"/>
        <v>110.88132114518012</v>
      </c>
      <c r="T43" s="117">
        <f t="shared" si="15"/>
        <v>119.59075346217509</v>
      </c>
      <c r="U43" s="117">
        <f t="shared" si="15"/>
        <v>119.33318240067671</v>
      </c>
      <c r="V43" s="117">
        <f t="shared" si="15"/>
        <v>118.25643314919235</v>
      </c>
      <c r="W43" s="117">
        <f t="shared" ref="W43" si="16">W44+W47+W49+W58</f>
        <v>114.94594672648603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16.027952142409568</v>
      </c>
      <c r="C44" s="122">
        <f t="shared" si="17"/>
        <v>18.967804612561256</v>
      </c>
      <c r="D44" s="122">
        <f t="shared" si="17"/>
        <v>18.906915188914898</v>
      </c>
      <c r="E44" s="122">
        <f t="shared" si="17"/>
        <v>16.229030812952615</v>
      </c>
      <c r="F44" s="122">
        <f t="shared" si="17"/>
        <v>16.241630971294605</v>
      </c>
      <c r="G44" s="122">
        <f t="shared" si="17"/>
        <v>21.406656480152044</v>
      </c>
      <c r="H44" s="122">
        <f t="shared" si="17"/>
        <v>23.891290876641222</v>
      </c>
      <c r="I44" s="122">
        <f t="shared" si="17"/>
        <v>23.775472176436725</v>
      </c>
      <c r="J44" s="122">
        <f t="shared" si="17"/>
        <v>23.359952866757158</v>
      </c>
      <c r="K44" s="122">
        <f t="shared" si="17"/>
        <v>69.147154984028731</v>
      </c>
      <c r="L44" s="122">
        <f t="shared" si="17"/>
        <v>80.537819662163045</v>
      </c>
      <c r="M44" s="122">
        <f t="shared" si="17"/>
        <v>80.523673778322447</v>
      </c>
      <c r="N44" s="122">
        <f t="shared" si="17"/>
        <v>80.635813119540686</v>
      </c>
      <c r="O44" s="122">
        <f t="shared" si="17"/>
        <v>79.997851061769268</v>
      </c>
      <c r="P44" s="122">
        <f t="shared" si="17"/>
        <v>80.469710735954109</v>
      </c>
      <c r="Q44" s="122">
        <f t="shared" si="17"/>
        <v>76.656833947558013</v>
      </c>
      <c r="R44" s="122">
        <f t="shared" ref="R44:V44" si="18">SUM(R45:R46)</f>
        <v>81.516053830016958</v>
      </c>
      <c r="S44" s="122">
        <f t="shared" si="18"/>
        <v>89.959027150881852</v>
      </c>
      <c r="T44" s="122">
        <f t="shared" si="18"/>
        <v>97.551610149270175</v>
      </c>
      <c r="U44" s="122">
        <f t="shared" si="18"/>
        <v>97.657395019706016</v>
      </c>
      <c r="V44" s="122">
        <f t="shared" si="18"/>
        <v>95.434765463936287</v>
      </c>
      <c r="W44" s="122">
        <f t="shared" ref="W44" si="19">SUM(W45:W46)</f>
        <v>92.741962001466547</v>
      </c>
      <c r="DA44" s="130" t="s">
        <v>2114</v>
      </c>
    </row>
    <row r="45" spans="1:105" ht="12" customHeight="1" x14ac:dyDescent="0.25">
      <c r="A45" s="97" t="s">
        <v>216</v>
      </c>
      <c r="B45" s="98">
        <v>16.027952142409568</v>
      </c>
      <c r="C45" s="98">
        <v>18.967804612561256</v>
      </c>
      <c r="D45" s="98">
        <v>18.906915188914898</v>
      </c>
      <c r="E45" s="98">
        <v>16.229030812952615</v>
      </c>
      <c r="F45" s="98">
        <v>16.241630971294605</v>
      </c>
      <c r="G45" s="98">
        <v>21.406656480152044</v>
      </c>
      <c r="H45" s="98">
        <v>23.891290876641222</v>
      </c>
      <c r="I45" s="98">
        <v>23.775472176436725</v>
      </c>
      <c r="J45" s="98">
        <v>23.359952866757158</v>
      </c>
      <c r="K45" s="98">
        <v>69.147154984028731</v>
      </c>
      <c r="L45" s="98">
        <v>80.537819662163045</v>
      </c>
      <c r="M45" s="98">
        <v>80.523673778322447</v>
      </c>
      <c r="N45" s="98">
        <v>80.635813119540686</v>
      </c>
      <c r="O45" s="98">
        <v>79.997851061769268</v>
      </c>
      <c r="P45" s="98">
        <v>80.469710735954109</v>
      </c>
      <c r="Q45" s="98">
        <v>76.656833947558013</v>
      </c>
      <c r="R45" s="98">
        <v>81.516053830016958</v>
      </c>
      <c r="S45" s="98">
        <v>89.959027150881852</v>
      </c>
      <c r="T45" s="98">
        <v>97.551610149270175</v>
      </c>
      <c r="U45" s="98">
        <v>97.657395019706016</v>
      </c>
      <c r="V45" s="98">
        <v>95.434765463936287</v>
      </c>
      <c r="W45" s="98">
        <v>92.741962001466547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2.565169097590434</v>
      </c>
      <c r="C49" s="122">
        <v>2.7738849074387408</v>
      </c>
      <c r="D49" s="122">
        <v>2.834774331085093</v>
      </c>
      <c r="E49" s="122">
        <v>2.3578534270473921</v>
      </c>
      <c r="F49" s="122">
        <v>2.3452532687053989</v>
      </c>
      <c r="G49" s="122">
        <v>3.2742757198479455</v>
      </c>
      <c r="H49" s="122">
        <v>3.8367900433587807</v>
      </c>
      <c r="I49" s="122">
        <v>3.9526087435632622</v>
      </c>
      <c r="J49" s="122">
        <v>4.3681280532428381</v>
      </c>
      <c r="K49" s="122">
        <v>12.105786415971284</v>
      </c>
      <c r="L49" s="122">
        <v>16.457429617836965</v>
      </c>
      <c r="M49" s="122">
        <v>16.471575501677563</v>
      </c>
      <c r="N49" s="122">
        <v>16.359436160459374</v>
      </c>
      <c r="O49" s="122">
        <v>16.997398218230732</v>
      </c>
      <c r="P49" s="122">
        <v>16.525538544045936</v>
      </c>
      <c r="Q49" s="122">
        <v>17.29126661244198</v>
      </c>
      <c r="R49" s="122">
        <v>18.729183289983013</v>
      </c>
      <c r="S49" s="122">
        <v>18.440796409118136</v>
      </c>
      <c r="T49" s="122">
        <v>19.802546330729818</v>
      </c>
      <c r="U49" s="122">
        <v>19.589790700293928</v>
      </c>
      <c r="V49" s="122">
        <v>20.553046296063727</v>
      </c>
      <c r="W49" s="122">
        <v>19.88302027853344</v>
      </c>
      <c r="DA49" s="130" t="s">
        <v>2119</v>
      </c>
    </row>
    <row r="50" spans="1:105" ht="12" customHeight="1" x14ac:dyDescent="0.25">
      <c r="A50" s="97" t="s">
        <v>138</v>
      </c>
      <c r="B50" s="98">
        <v>2.565169097590434</v>
      </c>
      <c r="C50" s="98">
        <v>2.7738849074387408</v>
      </c>
      <c r="D50" s="98">
        <v>2.834774331085093</v>
      </c>
      <c r="E50" s="98">
        <v>2.3578534270473921</v>
      </c>
      <c r="F50" s="98">
        <v>2.3452532687053989</v>
      </c>
      <c r="G50" s="98">
        <v>3.2742757198479455</v>
      </c>
      <c r="H50" s="98">
        <v>3.8367900433587807</v>
      </c>
      <c r="I50" s="98">
        <v>3.9526087435632622</v>
      </c>
      <c r="J50" s="98">
        <v>4.3681280532428381</v>
      </c>
      <c r="K50" s="98">
        <v>12.105786415971284</v>
      </c>
      <c r="L50" s="98">
        <v>16.457429617836965</v>
      </c>
      <c r="M50" s="98">
        <v>16.471575501677563</v>
      </c>
      <c r="N50" s="98">
        <v>16.359436160459374</v>
      </c>
      <c r="O50" s="98">
        <v>16.997398218230732</v>
      </c>
      <c r="P50" s="98">
        <v>16.525538544045936</v>
      </c>
      <c r="Q50" s="98">
        <v>17.29126661244198</v>
      </c>
      <c r="R50" s="98">
        <v>18.729183289983013</v>
      </c>
      <c r="S50" s="98">
        <v>18.440796409118136</v>
      </c>
      <c r="T50" s="98">
        <v>19.802546330729818</v>
      </c>
      <c r="U50" s="98">
        <v>19.589790700293928</v>
      </c>
      <c r="V50" s="98">
        <v>20.553046296063727</v>
      </c>
      <c r="W50" s="98">
        <v>19.88302027853344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0.53399231243019996</v>
      </c>
      <c r="C58" s="122">
        <v>0.52514024636169276</v>
      </c>
      <c r="D58" s="122">
        <v>0.52518052267545812</v>
      </c>
      <c r="E58" s="122">
        <v>0.51559685888422258</v>
      </c>
      <c r="F58" s="122">
        <v>0.57303468073103669</v>
      </c>
      <c r="G58" s="122">
        <v>0.65899954865197652</v>
      </c>
      <c r="H58" s="122">
        <v>0.71976559831620146</v>
      </c>
      <c r="I58" s="122">
        <v>0.71102680761197834</v>
      </c>
      <c r="J58" s="122">
        <v>0.84013850030249482</v>
      </c>
      <c r="K58" s="122">
        <v>1.2903495927915345</v>
      </c>
      <c r="L58" s="122">
        <v>2.0192633498701977</v>
      </c>
      <c r="M58" s="122">
        <v>2.3571083670026631</v>
      </c>
      <c r="N58" s="122">
        <v>2.4557175033627465</v>
      </c>
      <c r="O58" s="122">
        <v>2.4950266983224987</v>
      </c>
      <c r="P58" s="122">
        <v>2.7699327329663874</v>
      </c>
      <c r="Q58" s="122">
        <v>2.1930794365965873</v>
      </c>
      <c r="R58" s="122">
        <v>2.2675481871017857</v>
      </c>
      <c r="S58" s="122">
        <v>2.4814975851801346</v>
      </c>
      <c r="T58" s="122">
        <v>2.2365969821750906</v>
      </c>
      <c r="U58" s="122">
        <v>2.0859966806767591</v>
      </c>
      <c r="V58" s="122">
        <v>2.2686213891923379</v>
      </c>
      <c r="W58" s="122">
        <v>2.3209644464860459</v>
      </c>
      <c r="DA58" s="130" t="s">
        <v>2128</v>
      </c>
    </row>
    <row r="59" spans="1:105" ht="12" customHeight="1" x14ac:dyDescent="0.25">
      <c r="A59" s="97" t="s">
        <v>50</v>
      </c>
      <c r="B59" s="98">
        <v>0.53399231243019996</v>
      </c>
      <c r="C59" s="98">
        <v>0.52514024636169276</v>
      </c>
      <c r="D59" s="98">
        <v>0.52518052267545812</v>
      </c>
      <c r="E59" s="98">
        <v>0.51559685888422258</v>
      </c>
      <c r="F59" s="98">
        <v>0.57303468073103669</v>
      </c>
      <c r="G59" s="98">
        <v>0.65899954865197652</v>
      </c>
      <c r="H59" s="98">
        <v>0.71976559831620146</v>
      </c>
      <c r="I59" s="98">
        <v>0.71102680761197834</v>
      </c>
      <c r="J59" s="98">
        <v>0.84013850030249482</v>
      </c>
      <c r="K59" s="98">
        <v>1.2903495927915345</v>
      </c>
      <c r="L59" s="98">
        <v>2.0192633498701977</v>
      </c>
      <c r="M59" s="98">
        <v>2.3571083670026631</v>
      </c>
      <c r="N59" s="98">
        <v>2.4557175033627465</v>
      </c>
      <c r="O59" s="98">
        <v>2.4950266983224987</v>
      </c>
      <c r="P59" s="98">
        <v>2.7699327329663874</v>
      </c>
      <c r="Q59" s="98">
        <v>2.1930794365965873</v>
      </c>
      <c r="R59" s="98">
        <v>2.2675481871017857</v>
      </c>
      <c r="S59" s="98">
        <v>2.4814975851801346</v>
      </c>
      <c r="T59" s="98">
        <v>2.2365969821750906</v>
      </c>
      <c r="U59" s="98">
        <v>2.0859966806767591</v>
      </c>
      <c r="V59" s="98">
        <v>2.2686213891923379</v>
      </c>
      <c r="W59" s="98">
        <v>2.3209644464860459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149.14746</v>
      </c>
      <c r="C62" s="117">
        <f t="shared" si="21"/>
        <v>168.33366000000004</v>
      </c>
      <c r="D62" s="117">
        <f t="shared" si="21"/>
        <v>184.74290999999999</v>
      </c>
      <c r="E62" s="117">
        <f t="shared" si="21"/>
        <v>205.69626</v>
      </c>
      <c r="F62" s="117">
        <f t="shared" si="21"/>
        <v>222.05501999999998</v>
      </c>
      <c r="G62" s="117">
        <f t="shared" si="21"/>
        <v>235.23290999999992</v>
      </c>
      <c r="H62" s="117">
        <f t="shared" si="21"/>
        <v>242.70543000000006</v>
      </c>
      <c r="I62" s="117">
        <f t="shared" si="21"/>
        <v>257.34752999999989</v>
      </c>
      <c r="J62" s="117">
        <f t="shared" si="21"/>
        <v>263.30534999999986</v>
      </c>
      <c r="K62" s="117">
        <f t="shared" si="21"/>
        <v>241.44317999999993</v>
      </c>
      <c r="L62" s="117">
        <f t="shared" si="21"/>
        <v>292.28660999999977</v>
      </c>
      <c r="M62" s="117">
        <f t="shared" si="21"/>
        <v>250.93529999999978</v>
      </c>
      <c r="N62" s="117">
        <f t="shared" si="21"/>
        <v>250.88480999999973</v>
      </c>
      <c r="O62" s="117">
        <f t="shared" si="21"/>
        <v>238.86819000000006</v>
      </c>
      <c r="P62" s="117">
        <f t="shared" si="21"/>
        <v>238.00985999999995</v>
      </c>
      <c r="Q62" s="117">
        <f t="shared" si="21"/>
        <v>230.38587000000001</v>
      </c>
      <c r="R62" s="117">
        <f t="shared" ref="R62:V62" si="22">R63+R66+R68+R77</f>
        <v>249.82229843999977</v>
      </c>
      <c r="S62" s="117">
        <f t="shared" si="22"/>
        <v>261.52991964</v>
      </c>
      <c r="T62" s="117">
        <f t="shared" si="22"/>
        <v>279.93514032000019</v>
      </c>
      <c r="U62" s="117">
        <f t="shared" si="22"/>
        <v>260.08752132000018</v>
      </c>
      <c r="V62" s="117">
        <f t="shared" si="22"/>
        <v>257.36005151999996</v>
      </c>
      <c r="W62" s="117">
        <f t="shared" ref="W62" si="23">W63+W66+W68+W77</f>
        <v>271.05435324000013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122.08401750072674</v>
      </c>
      <c r="C63" s="122">
        <f t="shared" si="24"/>
        <v>139.90501650659223</v>
      </c>
      <c r="D63" s="122">
        <f t="shared" si="24"/>
        <v>152.21894422773789</v>
      </c>
      <c r="E63" s="122">
        <f t="shared" si="24"/>
        <v>170.03683200457877</v>
      </c>
      <c r="F63" s="122">
        <f t="shared" si="24"/>
        <v>183.15568259765624</v>
      </c>
      <c r="G63" s="122">
        <f t="shared" si="24"/>
        <v>192.83268838777403</v>
      </c>
      <c r="H63" s="122">
        <f t="shared" si="24"/>
        <v>197.36732373527258</v>
      </c>
      <c r="I63" s="122">
        <f t="shared" si="24"/>
        <v>209.04772109895066</v>
      </c>
      <c r="J63" s="122">
        <f t="shared" si="24"/>
        <v>209.78272888796371</v>
      </c>
      <c r="K63" s="122">
        <f t="shared" si="24"/>
        <v>195.26462090297917</v>
      </c>
      <c r="L63" s="122">
        <f t="shared" si="24"/>
        <v>232.74950657363385</v>
      </c>
      <c r="M63" s="122">
        <f t="shared" si="24"/>
        <v>196.95264622435732</v>
      </c>
      <c r="N63" s="122">
        <f t="shared" si="24"/>
        <v>197.45314785540339</v>
      </c>
      <c r="O63" s="122">
        <f t="shared" si="24"/>
        <v>186.15735570425915</v>
      </c>
      <c r="P63" s="122">
        <f t="shared" si="24"/>
        <v>186.34385584121543</v>
      </c>
      <c r="Q63" s="122">
        <f t="shared" si="24"/>
        <v>177.39424527661151</v>
      </c>
      <c r="R63" s="122">
        <f t="shared" ref="R63:V63" si="25">SUM(R64:R65)</f>
        <v>191.90458123040406</v>
      </c>
      <c r="S63" s="122">
        <f t="shared" si="25"/>
        <v>205.75271910594668</v>
      </c>
      <c r="T63" s="122">
        <f t="shared" si="25"/>
        <v>220.81326444877891</v>
      </c>
      <c r="U63" s="122">
        <f t="shared" si="25"/>
        <v>205.69666435172789</v>
      </c>
      <c r="V63" s="122">
        <f t="shared" si="25"/>
        <v>200.11586938736764</v>
      </c>
      <c r="W63" s="122">
        <f t="shared" ref="W63" si="26">SUM(W64:W65)</f>
        <v>211.57738026825973</v>
      </c>
      <c r="DA63" s="130" t="s">
        <v>2132</v>
      </c>
    </row>
    <row r="64" spans="1:105" ht="12" customHeight="1" x14ac:dyDescent="0.25">
      <c r="A64" s="97" t="s">
        <v>217</v>
      </c>
      <c r="B64" s="98">
        <v>122.08401750072674</v>
      </c>
      <c r="C64" s="98">
        <v>139.90501650659223</v>
      </c>
      <c r="D64" s="98">
        <v>152.21894422773789</v>
      </c>
      <c r="E64" s="98">
        <v>170.03683200457877</v>
      </c>
      <c r="F64" s="98">
        <v>183.15568259765624</v>
      </c>
      <c r="G64" s="98">
        <v>192.83268838777403</v>
      </c>
      <c r="H64" s="98">
        <v>197.36732373527258</v>
      </c>
      <c r="I64" s="98">
        <v>209.04772109895066</v>
      </c>
      <c r="J64" s="98">
        <v>209.78272888796371</v>
      </c>
      <c r="K64" s="98">
        <v>195.26462090297917</v>
      </c>
      <c r="L64" s="98">
        <v>232.74950657363385</v>
      </c>
      <c r="M64" s="98">
        <v>196.95264622435732</v>
      </c>
      <c r="N64" s="98">
        <v>197.45314785540339</v>
      </c>
      <c r="O64" s="98">
        <v>186.15735570425915</v>
      </c>
      <c r="P64" s="98">
        <v>186.34385584121543</v>
      </c>
      <c r="Q64" s="98">
        <v>177.39424527661151</v>
      </c>
      <c r="R64" s="98">
        <v>191.90458123040406</v>
      </c>
      <c r="S64" s="98">
        <v>205.75271910594668</v>
      </c>
      <c r="T64" s="98">
        <v>220.81326444877891</v>
      </c>
      <c r="U64" s="98">
        <v>205.69666435172789</v>
      </c>
      <c r="V64" s="98">
        <v>200.11586938736764</v>
      </c>
      <c r="W64" s="98">
        <v>211.57738026825973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21.186534759719386</v>
      </c>
      <c r="C68" s="122">
        <v>22.140910249808247</v>
      </c>
      <c r="D68" s="122">
        <v>24.8388034557967</v>
      </c>
      <c r="E68" s="122">
        <v>26.975154220862855</v>
      </c>
      <c r="F68" s="122">
        <v>28.733818200037017</v>
      </c>
      <c r="G68" s="122">
        <v>31.643555167557569</v>
      </c>
      <c r="H68" s="122">
        <v>33.690745291908492</v>
      </c>
      <c r="I68" s="122">
        <v>36.385433985628339</v>
      </c>
      <c r="J68" s="122">
        <v>40.475003729547225</v>
      </c>
      <c r="K68" s="122">
        <v>34.958547250224598</v>
      </c>
      <c r="L68" s="122">
        <v>44.153795392625547</v>
      </c>
      <c r="M68" s="122">
        <v>40.992896214751347</v>
      </c>
      <c r="N68" s="122">
        <v>40.786023261109762</v>
      </c>
      <c r="O68" s="122">
        <v>40.23359958493733</v>
      </c>
      <c r="P68" s="122">
        <v>38.870342212314043</v>
      </c>
      <c r="Q68" s="122">
        <v>40.565390003441259</v>
      </c>
      <c r="R68" s="122">
        <v>44.581775835477593</v>
      </c>
      <c r="S68" s="122">
        <v>42.598521078809661</v>
      </c>
      <c r="T68" s="122">
        <v>45.337963754434213</v>
      </c>
      <c r="U68" s="122">
        <v>41.79801589702042</v>
      </c>
      <c r="V68" s="122">
        <v>43.769661452540362</v>
      </c>
      <c r="W68" s="122">
        <v>46.07266434255898</v>
      </c>
      <c r="DA68" s="130" t="s">
        <v>2137</v>
      </c>
    </row>
    <row r="69" spans="1:105" ht="12" customHeight="1" x14ac:dyDescent="0.25">
      <c r="A69" s="97" t="s">
        <v>134</v>
      </c>
      <c r="B69" s="98">
        <v>21.186534759719386</v>
      </c>
      <c r="C69" s="98">
        <v>22.140910249808247</v>
      </c>
      <c r="D69" s="98">
        <v>24.8388034557967</v>
      </c>
      <c r="E69" s="98">
        <v>26.975154220862855</v>
      </c>
      <c r="F69" s="98">
        <v>28.733818200037017</v>
      </c>
      <c r="G69" s="98">
        <v>31.643555167557569</v>
      </c>
      <c r="H69" s="98">
        <v>33.690745291908492</v>
      </c>
      <c r="I69" s="98">
        <v>36.385433985628339</v>
      </c>
      <c r="J69" s="98">
        <v>40.475003729547225</v>
      </c>
      <c r="K69" s="98">
        <v>34.958547250224598</v>
      </c>
      <c r="L69" s="98">
        <v>44.153795392625547</v>
      </c>
      <c r="M69" s="98">
        <v>40.992896214751347</v>
      </c>
      <c r="N69" s="98">
        <v>40.786023261109762</v>
      </c>
      <c r="O69" s="98">
        <v>40.23359958493733</v>
      </c>
      <c r="P69" s="98">
        <v>38.870342212314043</v>
      </c>
      <c r="Q69" s="98">
        <v>40.565390003441259</v>
      </c>
      <c r="R69" s="98">
        <v>44.581775835477593</v>
      </c>
      <c r="S69" s="98">
        <v>42.598521078809661</v>
      </c>
      <c r="T69" s="98">
        <v>45.337963754434213</v>
      </c>
      <c r="U69" s="98">
        <v>41.79801589702042</v>
      </c>
      <c r="V69" s="98">
        <v>43.769661452540362</v>
      </c>
      <c r="W69" s="98">
        <v>46.07266434255898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5.8769077395538787</v>
      </c>
      <c r="C77" s="122">
        <v>6.2877332435995354</v>
      </c>
      <c r="D77" s="122">
        <v>7.6851623164654175</v>
      </c>
      <c r="E77" s="122">
        <v>8.6842737745583687</v>
      </c>
      <c r="F77" s="122">
        <v>10.165519202306731</v>
      </c>
      <c r="G77" s="122">
        <v>10.756666444668316</v>
      </c>
      <c r="H77" s="122">
        <v>11.647360972819003</v>
      </c>
      <c r="I77" s="122">
        <v>11.914374915420895</v>
      </c>
      <c r="J77" s="122">
        <v>13.047617382488935</v>
      </c>
      <c r="K77" s="122">
        <v>11.220011846796144</v>
      </c>
      <c r="L77" s="122">
        <v>15.3833080337404</v>
      </c>
      <c r="M77" s="122">
        <v>12.989757560891112</v>
      </c>
      <c r="N77" s="122">
        <v>12.645638883486583</v>
      </c>
      <c r="O77" s="122">
        <v>12.477234710803577</v>
      </c>
      <c r="P77" s="122">
        <v>12.795661946470487</v>
      </c>
      <c r="Q77" s="122">
        <v>12.426234719947244</v>
      </c>
      <c r="R77" s="122">
        <v>13.335941374118104</v>
      </c>
      <c r="S77" s="122">
        <v>13.178679455243694</v>
      </c>
      <c r="T77" s="122">
        <v>13.783912116787093</v>
      </c>
      <c r="U77" s="122">
        <v>12.592841071251891</v>
      </c>
      <c r="V77" s="122">
        <v>13.474520680091933</v>
      </c>
      <c r="W77" s="122">
        <v>13.404308629181385</v>
      </c>
      <c r="DA77" s="130" t="s">
        <v>2146</v>
      </c>
    </row>
    <row r="78" spans="1:105" ht="12" customHeight="1" x14ac:dyDescent="0.25">
      <c r="A78" s="97" t="s">
        <v>192</v>
      </c>
      <c r="B78" s="98">
        <v>5.8769077395538787</v>
      </c>
      <c r="C78" s="98">
        <v>6.2877332435995354</v>
      </c>
      <c r="D78" s="98">
        <v>7.6851623164654175</v>
      </c>
      <c r="E78" s="98">
        <v>8.6842737745583687</v>
      </c>
      <c r="F78" s="98">
        <v>10.165519202306731</v>
      </c>
      <c r="G78" s="98">
        <v>10.756666444668316</v>
      </c>
      <c r="H78" s="98">
        <v>11.647360972819003</v>
      </c>
      <c r="I78" s="98">
        <v>11.914374915420895</v>
      </c>
      <c r="J78" s="98">
        <v>13.047617382488935</v>
      </c>
      <c r="K78" s="98">
        <v>11.220011846796144</v>
      </c>
      <c r="L78" s="98">
        <v>15.3833080337404</v>
      </c>
      <c r="M78" s="98">
        <v>12.989757560891112</v>
      </c>
      <c r="N78" s="98">
        <v>12.645638883486583</v>
      </c>
      <c r="O78" s="98">
        <v>12.477234710803577</v>
      </c>
      <c r="P78" s="98">
        <v>12.795661946470487</v>
      </c>
      <c r="Q78" s="98">
        <v>12.426234719947244</v>
      </c>
      <c r="R78" s="98">
        <v>13.335941374118104</v>
      </c>
      <c r="S78" s="98">
        <v>13.178679455243694</v>
      </c>
      <c r="T78" s="98">
        <v>13.783912116787093</v>
      </c>
      <c r="U78" s="98">
        <v>12.592841071251891</v>
      </c>
      <c r="V78" s="98">
        <v>13.474520680091933</v>
      </c>
      <c r="W78" s="98">
        <v>13.404308629181385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2.5109293862066693</v>
      </c>
      <c r="C81" s="117">
        <f t="shared" si="28"/>
        <v>2.6818717701448889</v>
      </c>
      <c r="D81" s="117">
        <f t="shared" si="28"/>
        <v>3.0336217406911894</v>
      </c>
      <c r="E81" s="117">
        <f t="shared" si="28"/>
        <v>3.7127335567497441</v>
      </c>
      <c r="F81" s="117">
        <f t="shared" si="28"/>
        <v>6.0305633041590347</v>
      </c>
      <c r="G81" s="117">
        <f t="shared" si="28"/>
        <v>9.3604269343836783</v>
      </c>
      <c r="H81" s="117">
        <f t="shared" si="28"/>
        <v>12.768682876960707</v>
      </c>
      <c r="I81" s="117">
        <f t="shared" si="28"/>
        <v>12.457742491765774</v>
      </c>
      <c r="J81" s="117">
        <f t="shared" si="28"/>
        <v>12.199665817417369</v>
      </c>
      <c r="K81" s="117">
        <f t="shared" si="28"/>
        <v>10.407328476465462</v>
      </c>
      <c r="L81" s="117">
        <f t="shared" si="28"/>
        <v>9.3576825545546072</v>
      </c>
      <c r="M81" s="117">
        <f t="shared" si="28"/>
        <v>7.5244249149063149</v>
      </c>
      <c r="N81" s="117">
        <f t="shared" si="28"/>
        <v>7.4939169556628045</v>
      </c>
      <c r="O81" s="117">
        <f t="shared" si="28"/>
        <v>8.3623529947126976</v>
      </c>
      <c r="P81" s="117">
        <f t="shared" si="28"/>
        <v>9.5816282537538378</v>
      </c>
      <c r="Q81" s="117">
        <f t="shared" si="28"/>
        <v>7.9889142623823393</v>
      </c>
      <c r="R81" s="117">
        <f t="shared" ref="R81:V81" si="29">R82+R85+R87+R100</f>
        <v>7.6485339146057783</v>
      </c>
      <c r="S81" s="117">
        <f t="shared" si="29"/>
        <v>5.4553337281801628</v>
      </c>
      <c r="T81" s="117">
        <f t="shared" si="29"/>
        <v>4.2096220661832957</v>
      </c>
      <c r="U81" s="117">
        <f t="shared" si="29"/>
        <v>3.8990454641192827</v>
      </c>
      <c r="V81" s="117">
        <f t="shared" si="29"/>
        <v>4.122834219551307</v>
      </c>
      <c r="W81" s="117">
        <f t="shared" ref="W81" si="30">W82+W85+W87+W100</f>
        <v>4.281675293482647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1.7106394032545416</v>
      </c>
      <c r="C87" s="122">
        <v>1.6579935060710735</v>
      </c>
      <c r="D87" s="122">
        <v>1.6864053618615684</v>
      </c>
      <c r="E87" s="122">
        <v>1.8922314561208067</v>
      </c>
      <c r="F87" s="122">
        <v>2.118593287987629</v>
      </c>
      <c r="G87" s="122">
        <v>2.4887073861483078</v>
      </c>
      <c r="H87" s="122">
        <v>2.7308043148276062</v>
      </c>
      <c r="I87" s="122">
        <v>2.4506324779869484</v>
      </c>
      <c r="J87" s="122">
        <v>2.4506719756505437</v>
      </c>
      <c r="K87" s="122">
        <v>2.1356189117496784</v>
      </c>
      <c r="L87" s="122">
        <v>1.7811687521077484</v>
      </c>
      <c r="M87" s="122">
        <v>1.7765261726035189</v>
      </c>
      <c r="N87" s="122">
        <v>1.7321321087855883</v>
      </c>
      <c r="O87" s="122">
        <v>1.729716861331801</v>
      </c>
      <c r="P87" s="122">
        <v>1.910380563596801</v>
      </c>
      <c r="Q87" s="122">
        <v>1.4765289520868889</v>
      </c>
      <c r="R87" s="122">
        <v>1.4803551394281778</v>
      </c>
      <c r="S87" s="122">
        <v>1.5220820045848258</v>
      </c>
      <c r="T87" s="122">
        <v>1.2822719757035153</v>
      </c>
      <c r="U87" s="122">
        <v>1.1741363039244377</v>
      </c>
      <c r="V87" s="122">
        <v>1.2560273148948715</v>
      </c>
      <c r="W87" s="122">
        <v>1.3165893798578512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1.7106394032545416</v>
      </c>
      <c r="C92" s="101">
        <v>1.6579935060710735</v>
      </c>
      <c r="D92" s="101">
        <v>1.6864053618615684</v>
      </c>
      <c r="E92" s="101">
        <v>1.8922314561208067</v>
      </c>
      <c r="F92" s="101">
        <v>2.118593287987629</v>
      </c>
      <c r="G92" s="101">
        <v>2.4887073861483078</v>
      </c>
      <c r="H92" s="101">
        <v>2.7308043148276062</v>
      </c>
      <c r="I92" s="101">
        <v>2.4506324779869484</v>
      </c>
      <c r="J92" s="101">
        <v>2.4506719756505437</v>
      </c>
      <c r="K92" s="101">
        <v>2.1356189117496784</v>
      </c>
      <c r="L92" s="101">
        <v>1.7811687521077484</v>
      </c>
      <c r="M92" s="101">
        <v>1.7765261726035189</v>
      </c>
      <c r="N92" s="101">
        <v>1.7321321087855883</v>
      </c>
      <c r="O92" s="101">
        <v>1.729716861331801</v>
      </c>
      <c r="P92" s="101">
        <v>1.910380563596801</v>
      </c>
      <c r="Q92" s="101">
        <v>1.4765289520868889</v>
      </c>
      <c r="R92" s="101">
        <v>1.4803551394281778</v>
      </c>
      <c r="S92" s="101">
        <v>1.5220820045848258</v>
      </c>
      <c r="T92" s="101">
        <v>1.2822719757035153</v>
      </c>
      <c r="U92" s="101">
        <v>1.1741363039244377</v>
      </c>
      <c r="V92" s="101">
        <v>1.2560273148948715</v>
      </c>
      <c r="W92" s="101">
        <v>1.3165893798578512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0.80028998295212772</v>
      </c>
      <c r="C100" s="122">
        <v>1.0238782640738153</v>
      </c>
      <c r="D100" s="122">
        <v>1.347216378829621</v>
      </c>
      <c r="E100" s="122">
        <v>1.8205021006289375</v>
      </c>
      <c r="F100" s="122">
        <v>3.9119700161714053</v>
      </c>
      <c r="G100" s="122">
        <v>6.8717195482353697</v>
      </c>
      <c r="H100" s="122">
        <v>10.0378785621331</v>
      </c>
      <c r="I100" s="122">
        <v>10.007110013778826</v>
      </c>
      <c r="J100" s="122">
        <v>9.7489938417668256</v>
      </c>
      <c r="K100" s="122">
        <v>8.271709564715783</v>
      </c>
      <c r="L100" s="122">
        <v>7.5765138024468595</v>
      </c>
      <c r="M100" s="122">
        <v>5.7478987423027963</v>
      </c>
      <c r="N100" s="122">
        <v>5.7617848468772159</v>
      </c>
      <c r="O100" s="122">
        <v>6.6326361333808963</v>
      </c>
      <c r="P100" s="122">
        <v>7.6712476901570366</v>
      </c>
      <c r="Q100" s="122">
        <v>6.5123853102954508</v>
      </c>
      <c r="R100" s="122">
        <v>6.1681787751776005</v>
      </c>
      <c r="S100" s="122">
        <v>3.9332517235953373</v>
      </c>
      <c r="T100" s="122">
        <v>2.9273500904797802</v>
      </c>
      <c r="U100" s="122">
        <v>2.7249091601948452</v>
      </c>
      <c r="V100" s="122">
        <v>2.8668069046564355</v>
      </c>
      <c r="W100" s="122">
        <v>2.9650859136247956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0.80028998295212772</v>
      </c>
      <c r="C102" s="98">
        <v>1.0238782640738153</v>
      </c>
      <c r="D102" s="98">
        <v>1.347216378829621</v>
      </c>
      <c r="E102" s="98">
        <v>1.8205021006289375</v>
      </c>
      <c r="F102" s="98">
        <v>3.9119700161714053</v>
      </c>
      <c r="G102" s="98">
        <v>6.8717195482353697</v>
      </c>
      <c r="H102" s="98">
        <v>10.0378785621331</v>
      </c>
      <c r="I102" s="98">
        <v>10.007110013778826</v>
      </c>
      <c r="J102" s="98">
        <v>9.7489938417668256</v>
      </c>
      <c r="K102" s="98">
        <v>8.271709564715783</v>
      </c>
      <c r="L102" s="98">
        <v>7.5765138024468595</v>
      </c>
      <c r="M102" s="98">
        <v>5.7478987423027963</v>
      </c>
      <c r="N102" s="98">
        <v>5.7617848468772159</v>
      </c>
      <c r="O102" s="98">
        <v>6.6326361333808963</v>
      </c>
      <c r="P102" s="98">
        <v>7.6712476901570366</v>
      </c>
      <c r="Q102" s="98">
        <v>6.5123853102954508</v>
      </c>
      <c r="R102" s="98">
        <v>6.1681787751776005</v>
      </c>
      <c r="S102" s="98">
        <v>3.9332517235953373</v>
      </c>
      <c r="T102" s="98">
        <v>2.9273500904797802</v>
      </c>
      <c r="U102" s="98">
        <v>2.7249091601948452</v>
      </c>
      <c r="V102" s="98">
        <v>2.8668069046564355</v>
      </c>
      <c r="W102" s="98">
        <v>2.9650859136247956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60.922271401331933</v>
      </c>
      <c r="C124" s="117">
        <f t="shared" si="42"/>
        <v>58.125683527256946</v>
      </c>
      <c r="D124" s="117">
        <f t="shared" si="42"/>
        <v>58.484565264687788</v>
      </c>
      <c r="E124" s="117">
        <f t="shared" si="42"/>
        <v>57.567148865626137</v>
      </c>
      <c r="F124" s="117">
        <f t="shared" si="42"/>
        <v>58.150843728969214</v>
      </c>
      <c r="G124" s="117">
        <f t="shared" si="42"/>
        <v>56.800425158185078</v>
      </c>
      <c r="H124" s="117">
        <f t="shared" si="42"/>
        <v>53.412554224263424</v>
      </c>
      <c r="I124" s="117">
        <f t="shared" si="42"/>
        <v>43.91437436025241</v>
      </c>
      <c r="J124" s="117">
        <f t="shared" si="42"/>
        <v>41.386679128911027</v>
      </c>
      <c r="K124" s="117">
        <f t="shared" si="42"/>
        <v>37.993125725172852</v>
      </c>
      <c r="L124" s="117">
        <f t="shared" si="42"/>
        <v>39.291044435451383</v>
      </c>
      <c r="M124" s="117">
        <f t="shared" si="42"/>
        <v>40.713487180541684</v>
      </c>
      <c r="N124" s="117">
        <f t="shared" si="42"/>
        <v>40.538796096882059</v>
      </c>
      <c r="O124" s="117">
        <f t="shared" si="42"/>
        <v>39.773500763981843</v>
      </c>
      <c r="P124" s="117">
        <f t="shared" si="42"/>
        <v>43.46160801463553</v>
      </c>
      <c r="Q124" s="117">
        <f t="shared" si="42"/>
        <v>32.943779114317238</v>
      </c>
      <c r="R124" s="117">
        <f t="shared" ref="R124:V124" si="43">R125+R128+R130+R139</f>
        <v>33.279112252719294</v>
      </c>
      <c r="S124" s="117">
        <f t="shared" si="43"/>
        <v>36.456124835878349</v>
      </c>
      <c r="T124" s="117">
        <f t="shared" si="43"/>
        <v>31.732857299216661</v>
      </c>
      <c r="U124" s="117">
        <f t="shared" si="43"/>
        <v>29.12209909193168</v>
      </c>
      <c r="V124" s="117">
        <f t="shared" si="43"/>
        <v>30.811522126027004</v>
      </c>
      <c r="W124" s="117">
        <f t="shared" ref="W124" si="44">W125+W128+W130+W139</f>
        <v>32.490009866731519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60.922271401331933</v>
      </c>
      <c r="C139" s="122">
        <v>58.125683527256946</v>
      </c>
      <c r="D139" s="122">
        <v>58.484565264687788</v>
      </c>
      <c r="E139" s="122">
        <v>57.567148865626137</v>
      </c>
      <c r="F139" s="122">
        <v>58.150843728969214</v>
      </c>
      <c r="G139" s="122">
        <v>56.800425158185078</v>
      </c>
      <c r="H139" s="122">
        <v>53.412554224263424</v>
      </c>
      <c r="I139" s="122">
        <v>43.91437436025241</v>
      </c>
      <c r="J139" s="122">
        <v>41.386679128911027</v>
      </c>
      <c r="K139" s="122">
        <v>37.993125725172852</v>
      </c>
      <c r="L139" s="122">
        <v>39.291044435451383</v>
      </c>
      <c r="M139" s="122">
        <v>40.713487180541684</v>
      </c>
      <c r="N139" s="122">
        <v>40.538796096882059</v>
      </c>
      <c r="O139" s="122">
        <v>39.773500763981843</v>
      </c>
      <c r="P139" s="122">
        <v>43.46160801463553</v>
      </c>
      <c r="Q139" s="122">
        <v>32.943779114317238</v>
      </c>
      <c r="R139" s="122">
        <v>33.279112252719294</v>
      </c>
      <c r="S139" s="122">
        <v>36.456124835878349</v>
      </c>
      <c r="T139" s="122">
        <v>31.732857299216661</v>
      </c>
      <c r="U139" s="122">
        <v>29.12209909193168</v>
      </c>
      <c r="V139" s="122">
        <v>30.811522126027004</v>
      </c>
      <c r="W139" s="122">
        <v>32.490009866731519</v>
      </c>
      <c r="DA139" s="130" t="s">
        <v>2205</v>
      </c>
    </row>
    <row r="140" spans="1:105" ht="12" customHeight="1" x14ac:dyDescent="0.25">
      <c r="A140" s="97" t="s">
        <v>50</v>
      </c>
      <c r="B140" s="98">
        <v>60.922271401331933</v>
      </c>
      <c r="C140" s="98">
        <v>58.125683527256946</v>
      </c>
      <c r="D140" s="98">
        <v>58.484565264687788</v>
      </c>
      <c r="E140" s="98">
        <v>57.567148865626137</v>
      </c>
      <c r="F140" s="98">
        <v>58.150843728969214</v>
      </c>
      <c r="G140" s="98">
        <v>56.800425158185078</v>
      </c>
      <c r="H140" s="98">
        <v>53.412554224263424</v>
      </c>
      <c r="I140" s="98">
        <v>43.91437436025241</v>
      </c>
      <c r="J140" s="98">
        <v>41.386679128911027</v>
      </c>
      <c r="K140" s="98">
        <v>37.993125725172852</v>
      </c>
      <c r="L140" s="98">
        <v>39.291044435451383</v>
      </c>
      <c r="M140" s="98">
        <v>40.713487180541684</v>
      </c>
      <c r="N140" s="98">
        <v>40.538796096882059</v>
      </c>
      <c r="O140" s="98">
        <v>39.773500763981843</v>
      </c>
      <c r="P140" s="98">
        <v>43.46160801463553</v>
      </c>
      <c r="Q140" s="98">
        <v>32.943779114317238</v>
      </c>
      <c r="R140" s="98">
        <v>33.279112252719294</v>
      </c>
      <c r="S140" s="98">
        <v>36.456124835878349</v>
      </c>
      <c r="T140" s="98">
        <v>31.732857299216661</v>
      </c>
      <c r="U140" s="98">
        <v>29.12209909193168</v>
      </c>
      <c r="V140" s="98">
        <v>30.811522126027004</v>
      </c>
      <c r="W140" s="98">
        <v>32.490009866731519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4.515595393445389E-3</v>
      </c>
      <c r="S143" s="117">
        <f t="shared" si="50"/>
        <v>1.150470350227561E-2</v>
      </c>
      <c r="T143" s="117">
        <f t="shared" si="50"/>
        <v>2.557957069041647E-2</v>
      </c>
      <c r="U143" s="117">
        <f t="shared" si="50"/>
        <v>3.3171685636540139E-2</v>
      </c>
      <c r="V143" s="117">
        <f t="shared" si="50"/>
        <v>5.0607573018568643E-2</v>
      </c>
      <c r="W143" s="117">
        <f t="shared" ref="W143" si="51">W144+W146+W148+W157</f>
        <v>5.8192893924733695E-2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1.0123996935663233E-3</v>
      </c>
      <c r="T148" s="122">
        <v>5.1362803161599108E-3</v>
      </c>
      <c r="U148" s="122">
        <v>6.2892307581093694E-3</v>
      </c>
      <c r="V148" s="122">
        <v>7.4769113283759889E-3</v>
      </c>
      <c r="W148" s="122">
        <v>8.6293185238072705E-3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1.0123996935663233E-3</v>
      </c>
      <c r="T149" s="98">
        <v>5.1362803161599108E-3</v>
      </c>
      <c r="U149" s="98">
        <v>6.2892307581093694E-3</v>
      </c>
      <c r="V149" s="98">
        <v>7.4769113283759889E-3</v>
      </c>
      <c r="W149" s="98">
        <v>8.6293185238072705E-3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4.515595393445389E-3</v>
      </c>
      <c r="S157" s="122">
        <v>1.0492303808709287E-2</v>
      </c>
      <c r="T157" s="122">
        <v>2.0443290374256559E-2</v>
      </c>
      <c r="U157" s="122">
        <v>2.6882454878430773E-2</v>
      </c>
      <c r="V157" s="122">
        <v>4.3130661690192654E-2</v>
      </c>
      <c r="W157" s="122">
        <v>4.9563575400926423E-2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4.515595393445389E-3</v>
      </c>
      <c r="S158" s="98">
        <v>1.0492303808709287E-2</v>
      </c>
      <c r="T158" s="98">
        <v>2.0443290374256559E-2</v>
      </c>
      <c r="U158" s="98">
        <v>2.6882454878430773E-2</v>
      </c>
      <c r="V158" s="98">
        <v>4.3130661690192654E-2</v>
      </c>
      <c r="W158" s="98">
        <v>4.9563575400926423E-2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7.3641042330442833E-3</v>
      </c>
      <c r="C161" s="117">
        <f t="shared" si="54"/>
        <v>6.6603664833547972E-3</v>
      </c>
      <c r="D161" s="117">
        <f t="shared" si="54"/>
        <v>7.8235270016217898E-3</v>
      </c>
      <c r="E161" s="117">
        <f t="shared" si="54"/>
        <v>9.1927035754628458E-3</v>
      </c>
      <c r="F161" s="117">
        <f t="shared" si="54"/>
        <v>1.3934888090882244E-2</v>
      </c>
      <c r="G161" s="117">
        <f t="shared" si="54"/>
        <v>2.1180277004812835E-2</v>
      </c>
      <c r="H161" s="117">
        <f t="shared" si="54"/>
        <v>3.3391882213191115E-2</v>
      </c>
      <c r="I161" s="117">
        <f t="shared" si="54"/>
        <v>3.7288520702356213E-2</v>
      </c>
      <c r="J161" s="117">
        <f t="shared" si="54"/>
        <v>4.0662682752039894E-2</v>
      </c>
      <c r="K161" s="117">
        <f t="shared" si="54"/>
        <v>4.2550540497721563E-2</v>
      </c>
      <c r="L161" s="117">
        <f t="shared" si="54"/>
        <v>8.972921648189762E-2</v>
      </c>
      <c r="M161" s="117">
        <f t="shared" si="54"/>
        <v>0.14446535949993911</v>
      </c>
      <c r="N161" s="117">
        <f t="shared" si="54"/>
        <v>0.30436165123443459</v>
      </c>
      <c r="O161" s="117">
        <f t="shared" si="54"/>
        <v>0.39077003004473571</v>
      </c>
      <c r="P161" s="117">
        <f t="shared" si="54"/>
        <v>0.42641613709960585</v>
      </c>
      <c r="Q161" s="117">
        <f t="shared" si="54"/>
        <v>0.33290113114814207</v>
      </c>
      <c r="R161" s="117">
        <f t="shared" ref="R161:V161" si="55">R162+R164+R166+R175</f>
        <v>0.32500420713821987</v>
      </c>
      <c r="S161" s="117">
        <f t="shared" si="55"/>
        <v>0.36860864935349291</v>
      </c>
      <c r="T161" s="117">
        <f t="shared" si="55"/>
        <v>0.35383550907862793</v>
      </c>
      <c r="U161" s="117">
        <f t="shared" si="55"/>
        <v>0.32592563104655164</v>
      </c>
      <c r="V161" s="117">
        <f t="shared" si="55"/>
        <v>0.3633522258007848</v>
      </c>
      <c r="W161" s="117">
        <f t="shared" ref="W161" si="56">W162+W164+W166+W175</f>
        <v>0.38048515646916004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2.4747043808383972E-3</v>
      </c>
      <c r="C166" s="122">
        <v>1.6207605390522687E-3</v>
      </c>
      <c r="D166" s="122">
        <v>1.635919048488679E-3</v>
      </c>
      <c r="E166" s="122">
        <v>1.1625783015307525E-3</v>
      </c>
      <c r="F166" s="122">
        <v>1.7192505382413563E-3</v>
      </c>
      <c r="G166" s="122">
        <v>1.8383389942817103E-3</v>
      </c>
      <c r="H166" s="122">
        <v>3.1886118230322847E-3</v>
      </c>
      <c r="I166" s="122">
        <v>3.6351106373043621E-3</v>
      </c>
      <c r="J166" s="122">
        <v>4.0244938731886348E-3</v>
      </c>
      <c r="K166" s="122">
        <v>3.9688649836774276E-3</v>
      </c>
      <c r="L166" s="122">
        <v>9.7586824693036943E-3</v>
      </c>
      <c r="M166" s="122">
        <v>1.2302498083157788E-2</v>
      </c>
      <c r="N166" s="122">
        <v>3.3494843969170691E-2</v>
      </c>
      <c r="O166" s="122">
        <v>4.6973742295389899E-2</v>
      </c>
      <c r="P166" s="122">
        <v>5.03300458068381E-2</v>
      </c>
      <c r="Q166" s="122">
        <v>3.9974500376835413E-2</v>
      </c>
      <c r="R166" s="122">
        <v>3.8433147238003784E-2</v>
      </c>
      <c r="S166" s="122">
        <v>4.4425419820141615E-2</v>
      </c>
      <c r="T166" s="122">
        <v>6.1113853396064691E-2</v>
      </c>
      <c r="U166" s="122">
        <v>6.0285773586480011E-2</v>
      </c>
      <c r="V166" s="122">
        <v>6.2659843781278646E-2</v>
      </c>
      <c r="W166" s="122">
        <v>6.5925720112821773E-2</v>
      </c>
      <c r="DA166" s="130" t="s">
        <v>2230</v>
      </c>
    </row>
    <row r="167" spans="1:105" ht="12" customHeight="1" x14ac:dyDescent="0.25">
      <c r="A167" s="97" t="s">
        <v>124</v>
      </c>
      <c r="B167" s="98">
        <v>2.4747043808383972E-3</v>
      </c>
      <c r="C167" s="98">
        <v>1.6207605390522687E-3</v>
      </c>
      <c r="D167" s="98">
        <v>1.635919048488679E-3</v>
      </c>
      <c r="E167" s="98">
        <v>1.1625783015307525E-3</v>
      </c>
      <c r="F167" s="98">
        <v>1.7192505382413563E-3</v>
      </c>
      <c r="G167" s="98">
        <v>1.8383389942817103E-3</v>
      </c>
      <c r="H167" s="98">
        <v>3.1886118230322847E-3</v>
      </c>
      <c r="I167" s="98">
        <v>3.6351106373043621E-3</v>
      </c>
      <c r="J167" s="98">
        <v>4.0244938731886348E-3</v>
      </c>
      <c r="K167" s="98">
        <v>3.9688649836774276E-3</v>
      </c>
      <c r="L167" s="98">
        <v>9.7586824693036943E-3</v>
      </c>
      <c r="M167" s="98">
        <v>1.2302498083157788E-2</v>
      </c>
      <c r="N167" s="98">
        <v>3.3494843969170691E-2</v>
      </c>
      <c r="O167" s="98">
        <v>4.6973742295389899E-2</v>
      </c>
      <c r="P167" s="98">
        <v>5.03300458068381E-2</v>
      </c>
      <c r="Q167" s="98">
        <v>3.9974500376835413E-2</v>
      </c>
      <c r="R167" s="98">
        <v>3.8433147238003784E-2</v>
      </c>
      <c r="S167" s="98">
        <v>4.4425419820141615E-2</v>
      </c>
      <c r="T167" s="98">
        <v>6.1113853396064691E-2</v>
      </c>
      <c r="U167" s="98">
        <v>6.0285773586480011E-2</v>
      </c>
      <c r="V167" s="98">
        <v>6.2659843781278646E-2</v>
      </c>
      <c r="W167" s="98">
        <v>6.5925720112821773E-2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4.8893998522058866E-3</v>
      </c>
      <c r="C175" s="122">
        <v>5.0396059443025285E-3</v>
      </c>
      <c r="D175" s="122">
        <v>6.1876079531331101E-3</v>
      </c>
      <c r="E175" s="122">
        <v>8.0301252739320931E-3</v>
      </c>
      <c r="F175" s="122">
        <v>1.2215637552640888E-2</v>
      </c>
      <c r="G175" s="122">
        <v>1.9341938010531124E-2</v>
      </c>
      <c r="H175" s="122">
        <v>3.0203270390158833E-2</v>
      </c>
      <c r="I175" s="122">
        <v>3.3653410065051854E-2</v>
      </c>
      <c r="J175" s="122">
        <v>3.6638188878851258E-2</v>
      </c>
      <c r="K175" s="122">
        <v>3.8581675514044136E-2</v>
      </c>
      <c r="L175" s="122">
        <v>7.9970534012593922E-2</v>
      </c>
      <c r="M175" s="122">
        <v>0.13216286141678132</v>
      </c>
      <c r="N175" s="122">
        <v>0.27086680726526391</v>
      </c>
      <c r="O175" s="122">
        <v>0.34379628774934579</v>
      </c>
      <c r="P175" s="122">
        <v>0.37608609129276777</v>
      </c>
      <c r="Q175" s="122">
        <v>0.29292663077130665</v>
      </c>
      <c r="R175" s="122">
        <v>0.28657105990021609</v>
      </c>
      <c r="S175" s="122">
        <v>0.32418322953335132</v>
      </c>
      <c r="T175" s="122">
        <v>0.29272165568256325</v>
      </c>
      <c r="U175" s="122">
        <v>0.26563985746007163</v>
      </c>
      <c r="V175" s="122">
        <v>0.30069238201950615</v>
      </c>
      <c r="W175" s="122">
        <v>0.31455943635633826</v>
      </c>
      <c r="DA175" s="130" t="s">
        <v>2239</v>
      </c>
    </row>
    <row r="176" spans="1:105" ht="12" customHeight="1" x14ac:dyDescent="0.25">
      <c r="A176" s="97" t="s">
        <v>50</v>
      </c>
      <c r="B176" s="98">
        <v>4.8893998522058866E-3</v>
      </c>
      <c r="C176" s="98">
        <v>5.0396059443025285E-3</v>
      </c>
      <c r="D176" s="98">
        <v>6.1876079531331101E-3</v>
      </c>
      <c r="E176" s="98">
        <v>8.0301252739320931E-3</v>
      </c>
      <c r="F176" s="98">
        <v>1.2215637552640888E-2</v>
      </c>
      <c r="G176" s="98">
        <v>1.9341938010531124E-2</v>
      </c>
      <c r="H176" s="98">
        <v>3.0203270390158833E-2</v>
      </c>
      <c r="I176" s="98">
        <v>3.3653410065051854E-2</v>
      </c>
      <c r="J176" s="98">
        <v>3.6638188878851258E-2</v>
      </c>
      <c r="K176" s="98">
        <v>3.8581675514044136E-2</v>
      </c>
      <c r="L176" s="98">
        <v>7.9970534012593922E-2</v>
      </c>
      <c r="M176" s="98">
        <v>0.13216286141678132</v>
      </c>
      <c r="N176" s="98">
        <v>0.27086680726526391</v>
      </c>
      <c r="O176" s="98">
        <v>0.34379628774934579</v>
      </c>
      <c r="P176" s="98">
        <v>0.37608609129276777</v>
      </c>
      <c r="Q176" s="98">
        <v>0.29292663077130665</v>
      </c>
      <c r="R176" s="98">
        <v>0.28657105990021609</v>
      </c>
      <c r="S176" s="98">
        <v>0.32418322953335132</v>
      </c>
      <c r="T176" s="98">
        <v>0.29272165568256325</v>
      </c>
      <c r="U176" s="98">
        <v>0.26563985746007163</v>
      </c>
      <c r="V176" s="98">
        <v>0.30069238201950615</v>
      </c>
      <c r="W176" s="98">
        <v>0.31455943635633826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10292.478834541065</v>
      </c>
      <c r="C3" s="117">
        <f t="shared" si="0"/>
        <v>24524.996509927361</v>
      </c>
      <c r="D3" s="117">
        <f t="shared" si="0"/>
        <v>16597.186703842446</v>
      </c>
      <c r="E3" s="117">
        <f t="shared" si="0"/>
        <v>16234.262465289594</v>
      </c>
      <c r="F3" s="117">
        <f t="shared" si="0"/>
        <v>16536.167943719542</v>
      </c>
      <c r="G3" s="117">
        <f t="shared" si="0"/>
        <v>19771.493301631297</v>
      </c>
      <c r="H3" s="117">
        <f t="shared" si="0"/>
        <v>17698.837333085288</v>
      </c>
      <c r="I3" s="117">
        <f t="shared" si="0"/>
        <v>17870.437706080465</v>
      </c>
      <c r="J3" s="117">
        <f t="shared" si="0"/>
        <v>17873.728181476421</v>
      </c>
      <c r="K3" s="117">
        <f t="shared" si="0"/>
        <v>17779.167050658383</v>
      </c>
      <c r="L3" s="117">
        <f t="shared" si="0"/>
        <v>23347.745328231205</v>
      </c>
      <c r="M3" s="117">
        <f t="shared" si="0"/>
        <v>21728.26650831844</v>
      </c>
      <c r="N3" s="117">
        <f t="shared" si="0"/>
        <v>14544.733625836545</v>
      </c>
      <c r="O3" s="117">
        <f t="shared" si="0"/>
        <v>15391.392826575495</v>
      </c>
      <c r="P3" s="117">
        <f t="shared" si="0"/>
        <v>16254.351068783881</v>
      </c>
      <c r="Q3" s="117">
        <f t="shared" si="0"/>
        <v>15774.793417430083</v>
      </c>
      <c r="R3" s="117">
        <f t="shared" ref="R3:V3" si="1">R4+R7+R9+R19</f>
        <v>17088.850731002283</v>
      </c>
      <c r="S3" s="117">
        <f t="shared" si="1"/>
        <v>16694.977089074124</v>
      </c>
      <c r="T3" s="117">
        <f t="shared" si="1"/>
        <v>15712.576277002789</v>
      </c>
      <c r="U3" s="117">
        <f t="shared" si="1"/>
        <v>16551.449373891883</v>
      </c>
      <c r="V3" s="117">
        <f t="shared" si="1"/>
        <v>10546.397753427111</v>
      </c>
      <c r="W3" s="117">
        <f t="shared" ref="W3" si="2">W4+W7+W9+W19</f>
        <v>16364.781918001598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7775.2821252832819</v>
      </c>
      <c r="C4" s="122">
        <f t="shared" si="3"/>
        <v>20769.947152053701</v>
      </c>
      <c r="D4" s="122">
        <f t="shared" si="3"/>
        <v>13493.323789886097</v>
      </c>
      <c r="E4" s="122">
        <f t="shared" si="3"/>
        <v>13134.37962776287</v>
      </c>
      <c r="F4" s="122">
        <f t="shared" si="3"/>
        <v>13391.658644628611</v>
      </c>
      <c r="G4" s="122">
        <f t="shared" si="3"/>
        <v>16236.961280831245</v>
      </c>
      <c r="H4" s="122">
        <f t="shared" si="3"/>
        <v>14276.481908583426</v>
      </c>
      <c r="I4" s="122">
        <f t="shared" si="3"/>
        <v>14440.525570909618</v>
      </c>
      <c r="J4" s="122">
        <f t="shared" si="3"/>
        <v>14080.321199709228</v>
      </c>
      <c r="K4" s="122">
        <f t="shared" si="3"/>
        <v>14251.443773236895</v>
      </c>
      <c r="L4" s="122">
        <f t="shared" si="3"/>
        <v>18989.157264833568</v>
      </c>
      <c r="M4" s="122">
        <f t="shared" si="3"/>
        <v>18126.095308450727</v>
      </c>
      <c r="N4" s="122">
        <f t="shared" si="3"/>
        <v>11294.315034736224</v>
      </c>
      <c r="O4" s="122">
        <f t="shared" si="3"/>
        <v>11877.714585493368</v>
      </c>
      <c r="P4" s="122">
        <f t="shared" si="3"/>
        <v>12855.150161157042</v>
      </c>
      <c r="Q4" s="122">
        <f t="shared" si="3"/>
        <v>12202.101984606863</v>
      </c>
      <c r="R4" s="122">
        <f t="shared" ref="R4:V4" si="4">SUM(R5:R6)</f>
        <v>13111.167911238803</v>
      </c>
      <c r="S4" s="122">
        <f t="shared" si="4"/>
        <v>13441.673864227023</v>
      </c>
      <c r="T4" s="122">
        <f t="shared" si="4"/>
        <v>12525.95719324415</v>
      </c>
      <c r="U4" s="122">
        <f t="shared" si="4"/>
        <v>13437.353356836815</v>
      </c>
      <c r="V4" s="122">
        <f t="shared" si="4"/>
        <v>7805.6188845715587</v>
      </c>
      <c r="W4" s="122">
        <f t="shared" ref="W4" si="5">SUM(W5:W6)</f>
        <v>13008.78510207866</v>
      </c>
      <c r="DA4" s="130" t="s">
        <v>2244</v>
      </c>
    </row>
    <row r="5" spans="1:105" ht="12" customHeight="1" x14ac:dyDescent="0.25">
      <c r="A5" s="97" t="s">
        <v>51</v>
      </c>
      <c r="B5" s="98">
        <v>7733.3061750483903</v>
      </c>
      <c r="C5" s="98">
        <v>20659.405146309844</v>
      </c>
      <c r="D5" s="98">
        <v>13423.490006617127</v>
      </c>
      <c r="E5" s="98">
        <v>13067.469235666884</v>
      </c>
      <c r="F5" s="98">
        <v>13324.90107102175</v>
      </c>
      <c r="G5" s="98">
        <v>16156.545433808196</v>
      </c>
      <c r="H5" s="98">
        <v>14206.620931410387</v>
      </c>
      <c r="I5" s="98">
        <v>14370.75289875073</v>
      </c>
      <c r="J5" s="98">
        <v>14011.959984919258</v>
      </c>
      <c r="K5" s="98">
        <v>14181.922843560096</v>
      </c>
      <c r="L5" s="98">
        <v>18899.756957102942</v>
      </c>
      <c r="M5" s="98">
        <v>18038.937765730392</v>
      </c>
      <c r="N5" s="98">
        <v>11239.749634584241</v>
      </c>
      <c r="O5" s="98">
        <v>11820.277661399685</v>
      </c>
      <c r="P5" s="98">
        <v>12793.602617512399</v>
      </c>
      <c r="Q5" s="98">
        <v>12144.048284315073</v>
      </c>
      <c r="R5" s="98">
        <v>13049.301228637822</v>
      </c>
      <c r="S5" s="98">
        <v>13378.884966163734</v>
      </c>
      <c r="T5" s="98">
        <v>12467.639219895642</v>
      </c>
      <c r="U5" s="98">
        <v>13374.822711262213</v>
      </c>
      <c r="V5" s="98">
        <v>7769.2044906101182</v>
      </c>
      <c r="W5" s="98">
        <v>12948.283919764808</v>
      </c>
      <c r="DA5" s="63" t="s">
        <v>2245</v>
      </c>
    </row>
    <row r="6" spans="1:105" ht="12" customHeight="1" x14ac:dyDescent="0.25">
      <c r="A6" s="97" t="s">
        <v>53</v>
      </c>
      <c r="B6" s="98">
        <v>41.975950234891229</v>
      </c>
      <c r="C6" s="98">
        <v>110.54200574385818</v>
      </c>
      <c r="D6" s="98">
        <v>69.833783268971004</v>
      </c>
      <c r="E6" s="98">
        <v>66.910392095986623</v>
      </c>
      <c r="F6" s="98">
        <v>66.757573606861811</v>
      </c>
      <c r="G6" s="98">
        <v>80.415847023047775</v>
      </c>
      <c r="H6" s="98">
        <v>69.86097717303862</v>
      </c>
      <c r="I6" s="98">
        <v>69.772672158887872</v>
      </c>
      <c r="J6" s="98">
        <v>68.361214789968571</v>
      </c>
      <c r="K6" s="98">
        <v>69.520929676798033</v>
      </c>
      <c r="L6" s="98">
        <v>89.40030773062702</v>
      </c>
      <c r="M6" s="98">
        <v>87.157542720335684</v>
      </c>
      <c r="N6" s="98">
        <v>54.56540015198258</v>
      </c>
      <c r="O6" s="98">
        <v>57.436924093682919</v>
      </c>
      <c r="P6" s="98">
        <v>61.547543644643234</v>
      </c>
      <c r="Q6" s="98">
        <v>58.053700291789198</v>
      </c>
      <c r="R6" s="98">
        <v>61.866682600981555</v>
      </c>
      <c r="S6" s="98">
        <v>62.788898063289345</v>
      </c>
      <c r="T6" s="98">
        <v>58.317973348508524</v>
      </c>
      <c r="U6" s="98">
        <v>62.530645574600442</v>
      </c>
      <c r="V6" s="98">
        <v>36.414393961440112</v>
      </c>
      <c r="W6" s="98">
        <v>60.501182313852141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6.9852843954535584E-3</v>
      </c>
      <c r="C7" s="122">
        <f t="shared" si="6"/>
        <v>9.4163223991422709E-3</v>
      </c>
      <c r="D7" s="122">
        <f t="shared" si="6"/>
        <v>6.0123518827271405E-3</v>
      </c>
      <c r="E7" s="122">
        <f t="shared" si="6"/>
        <v>5.7052344605714421E-3</v>
      </c>
      <c r="F7" s="122">
        <f t="shared" si="6"/>
        <v>8.7211578247863956E-3</v>
      </c>
      <c r="G7" s="122">
        <f t="shared" si="6"/>
        <v>1.0817281290172601E-2</v>
      </c>
      <c r="H7" s="122">
        <f t="shared" si="6"/>
        <v>6.2682914671925924E-2</v>
      </c>
      <c r="I7" s="122">
        <f t="shared" si="6"/>
        <v>9.3088515704710439E-2</v>
      </c>
      <c r="J7" s="122">
        <f t="shared" si="6"/>
        <v>0.14781082404086618</v>
      </c>
      <c r="K7" s="122">
        <f t="shared" si="6"/>
        <v>0.19328434661736216</v>
      </c>
      <c r="L7" s="122">
        <f t="shared" si="6"/>
        <v>0.57706784633937003</v>
      </c>
      <c r="M7" s="122">
        <f t="shared" si="6"/>
        <v>0.33356180372830696</v>
      </c>
      <c r="N7" s="122">
        <f t="shared" si="6"/>
        <v>0.38018053894313464</v>
      </c>
      <c r="O7" s="122">
        <f t="shared" si="6"/>
        <v>0.38219519504221483</v>
      </c>
      <c r="P7" s="122">
        <f t="shared" si="6"/>
        <v>0.50176516888613842</v>
      </c>
      <c r="Q7" s="122">
        <f t="shared" si="6"/>
        <v>0.32280045316115669</v>
      </c>
      <c r="R7" s="122">
        <f t="shared" si="6"/>
        <v>0.30713750757751912</v>
      </c>
      <c r="S7" s="122">
        <f t="shared" si="6"/>
        <v>0.30741811347264097</v>
      </c>
      <c r="T7" s="122">
        <f t="shared" si="6"/>
        <v>0.41828231388244153</v>
      </c>
      <c r="U7" s="122">
        <f t="shared" si="6"/>
        <v>0.30061853347380474</v>
      </c>
      <c r="V7" s="122">
        <f t="shared" si="6"/>
        <v>0.40532749119334921</v>
      </c>
      <c r="W7" s="122">
        <f t="shared" si="6"/>
        <v>0.81552407463558785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6.9852843954535584E-3</v>
      </c>
      <c r="C8" s="98">
        <f>IF(RES_hhdet_fec!C8=0,0,RES_hhdet_fec!C8*1000*11630/RES_hhdet_num!C3)</f>
        <v>9.4163223991422709E-3</v>
      </c>
      <c r="D8" s="98">
        <f>IF(RES_hhdet_fec!D8=0,0,RES_hhdet_fec!D8*1000*11630/RES_hhdet_num!D3)</f>
        <v>6.0123518827271405E-3</v>
      </c>
      <c r="E8" s="98">
        <f>IF(RES_hhdet_fec!E8=0,0,RES_hhdet_fec!E8*1000*11630/RES_hhdet_num!E3)</f>
        <v>5.7052344605714421E-3</v>
      </c>
      <c r="F8" s="98">
        <f>IF(RES_hhdet_fec!F8=0,0,RES_hhdet_fec!F8*1000*11630/RES_hhdet_num!F3)</f>
        <v>8.7211578247863956E-3</v>
      </c>
      <c r="G8" s="98">
        <f>IF(RES_hhdet_fec!G8=0,0,RES_hhdet_fec!G8*1000*11630/RES_hhdet_num!G3)</f>
        <v>1.0817281290172601E-2</v>
      </c>
      <c r="H8" s="98">
        <f>IF(RES_hhdet_fec!H8=0,0,RES_hhdet_fec!H8*1000*11630/RES_hhdet_num!H3)</f>
        <v>6.2682914671925924E-2</v>
      </c>
      <c r="I8" s="98">
        <f>IF(RES_hhdet_fec!I8=0,0,RES_hhdet_fec!I8*1000*11630/RES_hhdet_num!I3)</f>
        <v>9.3088515704710439E-2</v>
      </c>
      <c r="J8" s="98">
        <f>IF(RES_hhdet_fec!J8=0,0,RES_hhdet_fec!J8*1000*11630/RES_hhdet_num!J3)</f>
        <v>0.14781082404086618</v>
      </c>
      <c r="K8" s="98">
        <f>IF(RES_hhdet_fec!K8=0,0,RES_hhdet_fec!K8*1000*11630/RES_hhdet_num!K3)</f>
        <v>0.19328434661736216</v>
      </c>
      <c r="L8" s="98">
        <f>IF(RES_hhdet_fec!L8=0,0,RES_hhdet_fec!L8*1000*11630/RES_hhdet_num!L3)</f>
        <v>0.57706784633937003</v>
      </c>
      <c r="M8" s="98">
        <f>IF(RES_hhdet_fec!M8=0,0,RES_hhdet_fec!M8*1000*11630/RES_hhdet_num!M3)</f>
        <v>0.33356180372830696</v>
      </c>
      <c r="N8" s="98">
        <f>IF(RES_hhdet_fec!N8=0,0,RES_hhdet_fec!N8*1000*11630/RES_hhdet_num!N3)</f>
        <v>0.38018053894313464</v>
      </c>
      <c r="O8" s="98">
        <f>IF(RES_hhdet_fec!O8=0,0,RES_hhdet_fec!O8*1000*11630/RES_hhdet_num!O3)</f>
        <v>0.38219519504221483</v>
      </c>
      <c r="P8" s="98">
        <f>IF(RES_hhdet_fec!P8=0,0,RES_hhdet_fec!P8*1000*11630/RES_hhdet_num!P3)</f>
        <v>0.50176516888613842</v>
      </c>
      <c r="Q8" s="98">
        <f>IF(RES_hhdet_fec!Q8=0,0,RES_hhdet_fec!Q8*1000*11630/RES_hhdet_num!Q3)</f>
        <v>0.32280045316115669</v>
      </c>
      <c r="R8" s="98">
        <f>IF(RES_hhdet_fec!R8=0,0,RES_hhdet_fec!R8*1000*11630/RES_hhdet_num!R3)</f>
        <v>0.30713750757751912</v>
      </c>
      <c r="S8" s="98">
        <f>IF(RES_hhdet_fec!S8=0,0,RES_hhdet_fec!S8*1000*11630/RES_hhdet_num!S3)</f>
        <v>0.30741811347264097</v>
      </c>
      <c r="T8" s="98">
        <f>IF(RES_hhdet_fec!T8=0,0,RES_hhdet_fec!T8*1000*11630/RES_hhdet_num!T3)</f>
        <v>0.41828231388244153</v>
      </c>
      <c r="U8" s="98">
        <f>IF(RES_hhdet_fec!U8=0,0,RES_hhdet_fec!U8*1000*11630/RES_hhdet_num!U3)</f>
        <v>0.30061853347380474</v>
      </c>
      <c r="V8" s="98">
        <f>IF(RES_hhdet_fec!V8=0,0,RES_hhdet_fec!V8*1000*11630/RES_hhdet_num!V3)</f>
        <v>0.40532749119334921</v>
      </c>
      <c r="W8" s="98">
        <f>IF(RES_hhdet_fec!W8=0,0,RES_hhdet_fec!W8*1000*11630/RES_hhdet_num!W3)</f>
        <v>0.81552407463558785</v>
      </c>
      <c r="DA8" s="63" t="s">
        <v>2248</v>
      </c>
    </row>
    <row r="9" spans="1:105" ht="12" customHeight="1" x14ac:dyDescent="0.25">
      <c r="A9" s="121" t="s">
        <v>55</v>
      </c>
      <c r="B9" s="122">
        <v>1788.7383910269289</v>
      </c>
      <c r="C9" s="122">
        <v>3022.9430372076185</v>
      </c>
      <c r="D9" s="122">
        <v>2313.2637795900582</v>
      </c>
      <c r="E9" s="122">
        <v>2268.5429939573123</v>
      </c>
      <c r="F9" s="122">
        <v>2279.4865643282119</v>
      </c>
      <c r="G9" s="122">
        <v>2646.7554084072217</v>
      </c>
      <c r="H9" s="122">
        <v>2497.6567199396668</v>
      </c>
      <c r="I9" s="122">
        <v>2596.8361757907378</v>
      </c>
      <c r="J9" s="122">
        <v>2863.6447155028131</v>
      </c>
      <c r="K9" s="122">
        <v>2678.3193034252427</v>
      </c>
      <c r="L9" s="122">
        <v>3434.9873938606547</v>
      </c>
      <c r="M9" s="122">
        <v>2762.9398983487272</v>
      </c>
      <c r="N9" s="122">
        <v>2409.6704663525456</v>
      </c>
      <c r="O9" s="122">
        <v>2668.1031327957021</v>
      </c>
      <c r="P9" s="122">
        <v>2555.5099334440861</v>
      </c>
      <c r="Q9" s="122">
        <v>2809.8240183019925</v>
      </c>
      <c r="R9" s="122">
        <v>3179.5134609416355</v>
      </c>
      <c r="S9" s="122">
        <v>2512.51838669272</v>
      </c>
      <c r="T9" s="122">
        <v>2516.4470219456607</v>
      </c>
      <c r="U9" s="122">
        <v>2498.4029630250811</v>
      </c>
      <c r="V9" s="122">
        <v>2052.8357364785888</v>
      </c>
      <c r="W9" s="122">
        <v>2655.4953813796678</v>
      </c>
      <c r="DA9" s="130" t="s">
        <v>2249</v>
      </c>
    </row>
    <row r="10" spans="1:105" ht="12" customHeight="1" x14ac:dyDescent="0.25">
      <c r="A10" s="97" t="s">
        <v>143</v>
      </c>
      <c r="B10" s="98">
        <v>1503.952516420298</v>
      </c>
      <c r="C10" s="98">
        <v>3484.5586742551909</v>
      </c>
      <c r="D10" s="98">
        <v>2339.1781400831201</v>
      </c>
      <c r="E10" s="98">
        <v>2194.6743162700882</v>
      </c>
      <c r="F10" s="98">
        <v>2314.555716804447</v>
      </c>
      <c r="G10" s="98">
        <v>2787.4106436849688</v>
      </c>
      <c r="H10" s="98">
        <v>2501.8385302529491</v>
      </c>
      <c r="I10" s="98">
        <v>2631.6971056502939</v>
      </c>
      <c r="J10" s="98">
        <v>2684.2378506253563</v>
      </c>
      <c r="K10" s="98">
        <v>2585.9139279823571</v>
      </c>
      <c r="L10" s="98">
        <v>3625.183258959622</v>
      </c>
      <c r="M10" s="98">
        <v>2905.299109941016</v>
      </c>
      <c r="N10" s="98">
        <v>2354.7297517654574</v>
      </c>
      <c r="O10" s="98">
        <v>2587.8137004418236</v>
      </c>
      <c r="P10" s="98">
        <v>2628.6454578057424</v>
      </c>
      <c r="Q10" s="98">
        <v>2727.0978966507778</v>
      </c>
      <c r="R10" s="98">
        <v>3143.9413037872578</v>
      </c>
      <c r="S10" s="98">
        <v>2585.0937249570625</v>
      </c>
      <c r="T10" s="98">
        <v>2488.5416624849477</v>
      </c>
      <c r="U10" s="98">
        <v>2571.35287629196</v>
      </c>
      <c r="V10" s="98">
        <v>1678.4717407983612</v>
      </c>
      <c r="W10" s="98">
        <v>2595.2740827349467</v>
      </c>
      <c r="DA10" s="63" t="s">
        <v>2250</v>
      </c>
    </row>
    <row r="11" spans="1:105" ht="12" customHeight="1" x14ac:dyDescent="0.25">
      <c r="A11" s="97" t="s">
        <v>124</v>
      </c>
      <c r="B11" s="98">
        <v>2723.5256876633171</v>
      </c>
      <c r="C11" s="98">
        <v>2375.4645470460364</v>
      </c>
      <c r="D11" s="98">
        <v>2395.0851733496438</v>
      </c>
      <c r="E11" s="98">
        <v>2549.8622816380266</v>
      </c>
      <c r="F11" s="98">
        <v>2546.7577610193152</v>
      </c>
      <c r="G11" s="98">
        <v>2751.2441264938852</v>
      </c>
      <c r="H11" s="98">
        <v>2882.3752626227729</v>
      </c>
      <c r="I11" s="98">
        <v>2686.6317753783592</v>
      </c>
      <c r="J11" s="98">
        <v>2966.5044085472869</v>
      </c>
      <c r="K11" s="98">
        <v>2915.4492738619306</v>
      </c>
      <c r="L11" s="98">
        <v>2295.7836213601927</v>
      </c>
      <c r="M11" s="98">
        <v>2891.774369361005</v>
      </c>
      <c r="N11" s="98">
        <v>2860.3429083432125</v>
      </c>
      <c r="O11" s="98">
        <v>2841.9069096691278</v>
      </c>
      <c r="P11" s="98">
        <v>3100.1256942717569</v>
      </c>
      <c r="Q11" s="98">
        <v>2542.9759908085962</v>
      </c>
      <c r="R11" s="98">
        <v>2692.8841994845925</v>
      </c>
      <c r="S11" s="98">
        <v>2914.3656264313895</v>
      </c>
      <c r="T11" s="98">
        <v>2648.3332535752829</v>
      </c>
      <c r="U11" s="98">
        <v>2454.2789999320617</v>
      </c>
      <c r="V11" s="98">
        <v>2360.6998298516346</v>
      </c>
      <c r="W11" s="98">
        <v>2503.430142869945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2174.0407033379925</v>
      </c>
      <c r="C15" s="101">
        <v>2172.7971234816196</v>
      </c>
      <c r="D15" s="101">
        <v>2244.8287941111853</v>
      </c>
      <c r="E15" s="101">
        <v>2429.6701923112432</v>
      </c>
      <c r="F15" s="101">
        <v>2147.8657908499963</v>
      </c>
      <c r="G15" s="101">
        <v>2200.5647842821227</v>
      </c>
      <c r="H15" s="101">
        <v>2464.8377548650678</v>
      </c>
      <c r="I15" s="101">
        <v>2476.5160401149524</v>
      </c>
      <c r="J15" s="101">
        <v>3403.9277732051169</v>
      </c>
      <c r="K15" s="101">
        <v>2990.3357858242107</v>
      </c>
      <c r="L15" s="101">
        <v>2859.9172343245555</v>
      </c>
      <c r="M15" s="101">
        <v>2408.3145837979537</v>
      </c>
      <c r="N15" s="101">
        <v>2485.6242009720008</v>
      </c>
      <c r="O15" s="101">
        <v>2789.9594972931654</v>
      </c>
      <c r="P15" s="101">
        <v>2421.3710342744016</v>
      </c>
      <c r="Q15" s="101">
        <v>2948.7761181273618</v>
      </c>
      <c r="R15" s="101">
        <v>3248.0236896343581</v>
      </c>
      <c r="S15" s="101">
        <v>2394.972937452967</v>
      </c>
      <c r="T15" s="101">
        <v>2555.5269469747482</v>
      </c>
      <c r="U15" s="101">
        <v>2389.3774260978689</v>
      </c>
      <c r="V15" s="101">
        <v>2712.5541793226184</v>
      </c>
      <c r="W15" s="101">
        <v>2798.9874781285771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728.45133294645871</v>
      </c>
      <c r="C19" s="122">
        <v>732.09690434364222</v>
      </c>
      <c r="D19" s="122">
        <v>790.59312201440684</v>
      </c>
      <c r="E19" s="122">
        <v>831.33413833495138</v>
      </c>
      <c r="F19" s="122">
        <v>865.01401360489319</v>
      </c>
      <c r="G19" s="122">
        <v>887.76579511154068</v>
      </c>
      <c r="H19" s="122">
        <v>924.6360216475266</v>
      </c>
      <c r="I19" s="122">
        <v>832.98287086440621</v>
      </c>
      <c r="J19" s="122">
        <v>929.61445544034177</v>
      </c>
      <c r="K19" s="122">
        <v>849.21068964962876</v>
      </c>
      <c r="L19" s="122">
        <v>923.02360169064639</v>
      </c>
      <c r="M19" s="122">
        <v>838.89773971525801</v>
      </c>
      <c r="N19" s="122">
        <v>840.36794420883234</v>
      </c>
      <c r="O19" s="122">
        <v>845.19291309138043</v>
      </c>
      <c r="P19" s="122">
        <v>843.18920901386616</v>
      </c>
      <c r="Q19" s="122">
        <v>762.54461406806502</v>
      </c>
      <c r="R19" s="122">
        <v>797.862221314267</v>
      </c>
      <c r="S19" s="122">
        <v>740.47742004090844</v>
      </c>
      <c r="T19" s="122">
        <v>669.753779499095</v>
      </c>
      <c r="U19" s="122">
        <v>615.39243549651405</v>
      </c>
      <c r="V19" s="122">
        <v>687.53780488577047</v>
      </c>
      <c r="W19" s="122">
        <v>699.68591046863446</v>
      </c>
      <c r="DA19" s="130" t="s">
        <v>2259</v>
      </c>
    </row>
    <row r="20" spans="1:105" ht="12" customHeight="1" x14ac:dyDescent="0.25">
      <c r="A20" s="97" t="s">
        <v>51</v>
      </c>
      <c r="B20" s="98">
        <v>456.43318411538326</v>
      </c>
      <c r="C20" s="98">
        <v>1139.598253895027</v>
      </c>
      <c r="D20" s="98">
        <v>859.90217695846252</v>
      </c>
      <c r="E20" s="98">
        <v>784.54872486266299</v>
      </c>
      <c r="F20" s="98">
        <v>890.31167078624583</v>
      </c>
      <c r="G20" s="98">
        <v>1043.0689662418326</v>
      </c>
      <c r="H20" s="98">
        <v>940.60999976414985</v>
      </c>
      <c r="I20" s="98">
        <v>985.39183117768698</v>
      </c>
      <c r="J20" s="98">
        <v>954.72776081277311</v>
      </c>
      <c r="K20" s="98">
        <v>989.26012093757197</v>
      </c>
      <c r="L20" s="98">
        <v>1598.9159891598913</v>
      </c>
      <c r="M20" s="98">
        <v>1458.3333333333328</v>
      </c>
      <c r="N20" s="98">
        <v>957.60233918128642</v>
      </c>
      <c r="O20" s="98">
        <v>854.70085470085462</v>
      </c>
      <c r="P20" s="98">
        <v>933.64197530864158</v>
      </c>
      <c r="Q20" s="98">
        <v>952.38095238095229</v>
      </c>
      <c r="R20" s="98">
        <v>1001.6835016835012</v>
      </c>
      <c r="S20" s="98">
        <v>888.88888888888891</v>
      </c>
      <c r="T20" s="98">
        <v>811.11111111111063</v>
      </c>
      <c r="U20" s="98">
        <v>800.65359477124196</v>
      </c>
      <c r="V20" s="98">
        <v>671.34078823833147</v>
      </c>
      <c r="W20" s="98">
        <v>833.33333333333348</v>
      </c>
      <c r="DA20" s="63" t="s">
        <v>2260</v>
      </c>
    </row>
    <row r="21" spans="1:105" ht="12" customHeight="1" x14ac:dyDescent="0.25">
      <c r="A21" s="97" t="s">
        <v>50</v>
      </c>
      <c r="B21" s="98">
        <v>768.71554540001443</v>
      </c>
      <c r="C21" s="98">
        <v>765.58477981538931</v>
      </c>
      <c r="D21" s="98">
        <v>827.42825260619634</v>
      </c>
      <c r="E21" s="98">
        <v>865.38380925360275</v>
      </c>
      <c r="F21" s="98">
        <v>930.98093100063727</v>
      </c>
      <c r="G21" s="98">
        <v>971.07084214573865</v>
      </c>
      <c r="H21" s="98">
        <v>1009.2065232708254</v>
      </c>
      <c r="I21" s="98">
        <v>926.8471583247433</v>
      </c>
      <c r="J21" s="98">
        <v>960.96791087485121</v>
      </c>
      <c r="K21" s="98">
        <v>894.49511416566384</v>
      </c>
      <c r="L21" s="98">
        <v>899.31261128885774</v>
      </c>
      <c r="M21" s="98">
        <v>935.08630690667326</v>
      </c>
      <c r="N21" s="98">
        <v>941.31575456288442</v>
      </c>
      <c r="O21" s="98">
        <v>919.41486251142908</v>
      </c>
      <c r="P21" s="98">
        <v>997.1250224971219</v>
      </c>
      <c r="Q21" s="98">
        <v>798.65649937539604</v>
      </c>
      <c r="R21" s="98">
        <v>830.47807502832995</v>
      </c>
      <c r="S21" s="98">
        <v>946.72863999386038</v>
      </c>
      <c r="T21" s="98">
        <v>802.36898492065677</v>
      </c>
      <c r="U21" s="98">
        <v>750.75325751648336</v>
      </c>
      <c r="V21" s="98">
        <v>786.05549072173653</v>
      </c>
      <c r="W21" s="98">
        <v>816.87217263526225</v>
      </c>
      <c r="DA21" s="63" t="s">
        <v>2261</v>
      </c>
    </row>
    <row r="22" spans="1:105" ht="12" customHeight="1" x14ac:dyDescent="0.25">
      <c r="A22" s="109" t="s">
        <v>120</v>
      </c>
      <c r="B22" s="33">
        <v>563.89163193386935</v>
      </c>
      <c r="C22" s="33">
        <v>602.16250745259504</v>
      </c>
      <c r="D22" s="33">
        <v>677.59094550116026</v>
      </c>
      <c r="E22" s="33">
        <v>739.96949242444418</v>
      </c>
      <c r="F22" s="33">
        <v>700.66139688192675</v>
      </c>
      <c r="G22" s="33">
        <v>701.9133702696181</v>
      </c>
      <c r="H22" s="33">
        <v>770.75161351459337</v>
      </c>
      <c r="I22" s="33">
        <v>693.82486704009557</v>
      </c>
      <c r="J22" s="33">
        <v>892.49080260400922</v>
      </c>
      <c r="K22" s="33">
        <v>797.77693448188268</v>
      </c>
      <c r="L22" s="33">
        <v>949.45847546403434</v>
      </c>
      <c r="M22" s="33">
        <v>711.51910317662032</v>
      </c>
      <c r="N22" s="33">
        <v>709.44140641521392</v>
      </c>
      <c r="O22" s="33">
        <v>747.05436605895943</v>
      </c>
      <c r="P22" s="33">
        <v>634.80723979493905</v>
      </c>
      <c r="Q22" s="33">
        <v>714.91033834938787</v>
      </c>
      <c r="R22" s="33">
        <v>755.73528725546441</v>
      </c>
      <c r="S22" s="33">
        <v>512.31417331769114</v>
      </c>
      <c r="T22" s="33">
        <v>541.7069462536333</v>
      </c>
      <c r="U22" s="33">
        <v>495.52077929572698</v>
      </c>
      <c r="V22" s="33">
        <v>605.71928787207355</v>
      </c>
      <c r="W22" s="33">
        <v>605.99543867646912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19553.944961577272</v>
      </c>
      <c r="C24" s="117">
        <f t="shared" si="7"/>
        <v>19827.776686191602</v>
      </c>
      <c r="D24" s="117">
        <f t="shared" si="7"/>
        <v>18338.395466956139</v>
      </c>
      <c r="E24" s="117">
        <f t="shared" si="7"/>
        <v>19542.085747295125</v>
      </c>
      <c r="F24" s="117">
        <f t="shared" si="7"/>
        <v>19144.833789678774</v>
      </c>
      <c r="G24" s="117">
        <f t="shared" si="7"/>
        <v>21027.692432533375</v>
      </c>
      <c r="H24" s="117">
        <f t="shared" si="7"/>
        <v>22047.462965665003</v>
      </c>
      <c r="I24" s="117">
        <f t="shared" si="7"/>
        <v>19767.519971406502</v>
      </c>
      <c r="J24" s="117">
        <f t="shared" si="7"/>
        <v>21672.073541789301</v>
      </c>
      <c r="K24" s="117">
        <f t="shared" si="7"/>
        <v>20894.434504938945</v>
      </c>
      <c r="L24" s="117">
        <f t="shared" si="7"/>
        <v>18703.386534995283</v>
      </c>
      <c r="M24" s="117">
        <f t="shared" si="7"/>
        <v>18446.645714235714</v>
      </c>
      <c r="N24" s="117">
        <f t="shared" si="7"/>
        <v>18219.224727778688</v>
      </c>
      <c r="O24" s="117">
        <f t="shared" si="7"/>
        <v>18234.985438306037</v>
      </c>
      <c r="P24" s="117">
        <f t="shared" si="7"/>
        <v>19296.549365820327</v>
      </c>
      <c r="Q24" s="117">
        <f t="shared" si="7"/>
        <v>16090.059108669839</v>
      </c>
      <c r="R24" s="117">
        <f t="shared" ref="R24:V24" si="8">R25+R28+R30+R39</f>
        <v>16667.289035547055</v>
      </c>
      <c r="S24" s="117">
        <f t="shared" si="8"/>
        <v>17049.893526681786</v>
      </c>
      <c r="T24" s="117">
        <f t="shared" si="8"/>
        <v>16039.458433468644</v>
      </c>
      <c r="U24" s="117">
        <f t="shared" si="8"/>
        <v>15114.930640429571</v>
      </c>
      <c r="V24" s="117">
        <f t="shared" si="8"/>
        <v>15918.343303473361</v>
      </c>
      <c r="W24" s="117">
        <f t="shared" ref="W24" si="9">W25+W28+W30+W39</f>
        <v>16363.633290256661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16583.793571341484</v>
      </c>
      <c r="C25" s="122">
        <f t="shared" si="10"/>
        <v>16908.946514933803</v>
      </c>
      <c r="D25" s="122">
        <f t="shared" si="10"/>
        <v>15303.135525217302</v>
      </c>
      <c r="E25" s="122">
        <f t="shared" si="10"/>
        <v>16294.760753591185</v>
      </c>
      <c r="F25" s="122">
        <f t="shared" si="10"/>
        <v>16127.131286420048</v>
      </c>
      <c r="G25" s="122">
        <f t="shared" si="10"/>
        <v>17923.480431143758</v>
      </c>
      <c r="H25" s="122">
        <f t="shared" si="10"/>
        <v>18639.708709222054</v>
      </c>
      <c r="I25" s="122">
        <f t="shared" si="10"/>
        <v>16439.309940202529</v>
      </c>
      <c r="J25" s="122">
        <f t="shared" si="10"/>
        <v>17330.923021715374</v>
      </c>
      <c r="K25" s="122">
        <f t="shared" si="10"/>
        <v>17040.117345973573</v>
      </c>
      <c r="L25" s="122">
        <f t="shared" si="10"/>
        <v>14926.161805202562</v>
      </c>
      <c r="M25" s="122">
        <f t="shared" si="10"/>
        <v>15172.061619495493</v>
      </c>
      <c r="N25" s="122">
        <f t="shared" si="10"/>
        <v>14864.857018864919</v>
      </c>
      <c r="O25" s="122">
        <f t="shared" si="10"/>
        <v>14609.166961651948</v>
      </c>
      <c r="P25" s="122">
        <f t="shared" si="10"/>
        <v>16032.314463818899</v>
      </c>
      <c r="Q25" s="122">
        <f t="shared" si="10"/>
        <v>12404.894024994202</v>
      </c>
      <c r="R25" s="122">
        <f t="shared" ref="R25:V25" si="11">SUM(R26:R27)</f>
        <v>12660.941902465653</v>
      </c>
      <c r="S25" s="122">
        <f t="shared" si="11"/>
        <v>13943.927386993351</v>
      </c>
      <c r="T25" s="122">
        <f t="shared" si="11"/>
        <v>12875.642935803429</v>
      </c>
      <c r="U25" s="122">
        <f t="shared" si="11"/>
        <v>12195.076020620945</v>
      </c>
      <c r="V25" s="122">
        <f t="shared" si="11"/>
        <v>12604.079579140727</v>
      </c>
      <c r="W25" s="122">
        <f t="shared" ref="W25" si="12">SUM(W26:W27)</f>
        <v>12995.522386902501</v>
      </c>
      <c r="DA25" s="130" t="s">
        <v>2264</v>
      </c>
    </row>
    <row r="26" spans="1:105" ht="12" customHeight="1" x14ac:dyDescent="0.25">
      <c r="A26" s="97" t="s">
        <v>74</v>
      </c>
      <c r="B26" s="98">
        <v>16400.707709242582</v>
      </c>
      <c r="C26" s="98">
        <v>16723.853584183184</v>
      </c>
      <c r="D26" s="98">
        <v>15138.959421278116</v>
      </c>
      <c r="E26" s="98">
        <v>16121.270361163291</v>
      </c>
      <c r="F26" s="98">
        <v>15957.846459906874</v>
      </c>
      <c r="G26" s="98">
        <v>17735.191884651034</v>
      </c>
      <c r="H26" s="98">
        <v>18445.309537505291</v>
      </c>
      <c r="I26" s="98">
        <v>16269.490833366181</v>
      </c>
      <c r="J26" s="98">
        <v>17151.432882230703</v>
      </c>
      <c r="K26" s="98">
        <v>16863.140245447477</v>
      </c>
      <c r="L26" s="98">
        <v>14775.757575757581</v>
      </c>
      <c r="M26" s="98">
        <v>15013.575927221833</v>
      </c>
      <c r="N26" s="98">
        <v>14704.866346812885</v>
      </c>
      <c r="O26" s="98">
        <v>14447.407407407407</v>
      </c>
      <c r="P26" s="98">
        <v>15855.006720430083</v>
      </c>
      <c r="Q26" s="98">
        <v>12266.924629878871</v>
      </c>
      <c r="R26" s="98">
        <v>12519.677197802188</v>
      </c>
      <c r="S26" s="98">
        <v>13788.274336283139</v>
      </c>
      <c r="T26" s="98">
        <v>12730.692675159264</v>
      </c>
      <c r="U26" s="98">
        <v>12055.358615004094</v>
      </c>
      <c r="V26" s="98">
        <v>12456.249999999927</v>
      </c>
      <c r="W26" s="98">
        <v>12840.610142630772</v>
      </c>
      <c r="DA26" s="63" t="s">
        <v>2265</v>
      </c>
    </row>
    <row r="27" spans="1:105" ht="12" customHeight="1" x14ac:dyDescent="0.25">
      <c r="A27" s="97" t="s">
        <v>53</v>
      </c>
      <c r="B27" s="98">
        <v>183.08586209890143</v>
      </c>
      <c r="C27" s="98">
        <v>185.09293075061788</v>
      </c>
      <c r="D27" s="98">
        <v>164.17610393918665</v>
      </c>
      <c r="E27" s="98">
        <v>173.49039242789249</v>
      </c>
      <c r="F27" s="98">
        <v>169.28482651317344</v>
      </c>
      <c r="G27" s="98">
        <v>188.28854649272569</v>
      </c>
      <c r="H27" s="98">
        <v>194.3991717167641</v>
      </c>
      <c r="I27" s="98">
        <v>169.8191068363474</v>
      </c>
      <c r="J27" s="98">
        <v>179.49013948467237</v>
      </c>
      <c r="K27" s="98">
        <v>176.97710052609693</v>
      </c>
      <c r="L27" s="98">
        <v>150.40422944498141</v>
      </c>
      <c r="M27" s="98">
        <v>158.48569227365962</v>
      </c>
      <c r="N27" s="98">
        <v>159.99067205203397</v>
      </c>
      <c r="O27" s="98">
        <v>161.75955424454077</v>
      </c>
      <c r="P27" s="98">
        <v>177.30774338881645</v>
      </c>
      <c r="Q27" s="98">
        <v>137.96939511533057</v>
      </c>
      <c r="R27" s="98">
        <v>141.26470466346493</v>
      </c>
      <c r="S27" s="98">
        <v>155.65305071021325</v>
      </c>
      <c r="T27" s="98">
        <v>144.95026064416484</v>
      </c>
      <c r="U27" s="98">
        <v>139.71740561685209</v>
      </c>
      <c r="V27" s="98">
        <v>147.82957914080023</v>
      </c>
      <c r="W27" s="98">
        <v>154.91224427172844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2.8042542798434555E-2</v>
      </c>
      <c r="J28" s="122">
        <f t="shared" si="13"/>
        <v>3.0147107194237261E-2</v>
      </c>
      <c r="K28" s="122">
        <f t="shared" si="13"/>
        <v>3.3965194819146352E-2</v>
      </c>
      <c r="L28" s="122">
        <f t="shared" si="13"/>
        <v>8.6214930020077837E-2</v>
      </c>
      <c r="M28" s="122">
        <f t="shared" si="13"/>
        <v>7.8376430659768834E-2</v>
      </c>
      <c r="N28" s="122">
        <f t="shared" si="13"/>
        <v>0.15078266762376974</v>
      </c>
      <c r="O28" s="122">
        <f t="shared" si="13"/>
        <v>0.21811466650254349</v>
      </c>
      <c r="P28" s="122">
        <f t="shared" si="13"/>
        <v>0.36176169221334681</v>
      </c>
      <c r="Q28" s="122">
        <f t="shared" si="13"/>
        <v>0.35201447012537013</v>
      </c>
      <c r="R28" s="122">
        <f t="shared" si="13"/>
        <v>0.48422976103603788</v>
      </c>
      <c r="S28" s="122">
        <f t="shared" si="13"/>
        <v>0.61945237463271685</v>
      </c>
      <c r="T28" s="122">
        <f t="shared" si="13"/>
        <v>0.91666965571784498</v>
      </c>
      <c r="U28" s="122">
        <f t="shared" si="13"/>
        <v>0.65994009856256242</v>
      </c>
      <c r="V28" s="122">
        <f t="shared" si="13"/>
        <v>0.64509004187085084</v>
      </c>
      <c r="W28" s="122">
        <f t="shared" si="13"/>
        <v>1.1350901835238312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2.8042542798434555E-2</v>
      </c>
      <c r="J29" s="98">
        <f>IF(RES_hhdet_fec!J29=0,0,RES_hhdet_fec!J29*1000*11630/RES_hhdet_num!J24)</f>
        <v>3.0147107194237261E-2</v>
      </c>
      <c r="K29" s="98">
        <f>IF(RES_hhdet_fec!K29=0,0,RES_hhdet_fec!K29*1000*11630/RES_hhdet_num!K24)</f>
        <v>3.3965194819146352E-2</v>
      </c>
      <c r="L29" s="98">
        <f>IF(RES_hhdet_fec!L29=0,0,RES_hhdet_fec!L29*1000*11630/RES_hhdet_num!L24)</f>
        <v>8.6214930020077837E-2</v>
      </c>
      <c r="M29" s="98">
        <f>IF(RES_hhdet_fec!M29=0,0,RES_hhdet_fec!M29*1000*11630/RES_hhdet_num!M24)</f>
        <v>7.8376430659768834E-2</v>
      </c>
      <c r="N29" s="98">
        <f>IF(RES_hhdet_fec!N29=0,0,RES_hhdet_fec!N29*1000*11630/RES_hhdet_num!N24)</f>
        <v>0.15078266762376974</v>
      </c>
      <c r="O29" s="98">
        <f>IF(RES_hhdet_fec!O29=0,0,RES_hhdet_fec!O29*1000*11630/RES_hhdet_num!O24)</f>
        <v>0.21811466650254349</v>
      </c>
      <c r="P29" s="98">
        <f>IF(RES_hhdet_fec!P29=0,0,RES_hhdet_fec!P29*1000*11630/RES_hhdet_num!P24)</f>
        <v>0.36176169221334681</v>
      </c>
      <c r="Q29" s="98">
        <f>IF(RES_hhdet_fec!Q29=0,0,RES_hhdet_fec!Q29*1000*11630/RES_hhdet_num!Q24)</f>
        <v>0.35201447012537013</v>
      </c>
      <c r="R29" s="98">
        <f>IF(RES_hhdet_fec!R29=0,0,RES_hhdet_fec!R29*1000*11630/RES_hhdet_num!R24)</f>
        <v>0.48422976103603788</v>
      </c>
      <c r="S29" s="98">
        <f>IF(RES_hhdet_fec!S29=0,0,RES_hhdet_fec!S29*1000*11630/RES_hhdet_num!S24)</f>
        <v>0.61945237463271685</v>
      </c>
      <c r="T29" s="98">
        <f>IF(RES_hhdet_fec!T29=0,0,RES_hhdet_fec!T29*1000*11630/RES_hhdet_num!T24)</f>
        <v>0.91666965571784498</v>
      </c>
      <c r="U29" s="98">
        <f>IF(RES_hhdet_fec!U29=0,0,RES_hhdet_fec!U29*1000*11630/RES_hhdet_num!U24)</f>
        <v>0.65994009856256242</v>
      </c>
      <c r="V29" s="98">
        <f>IF(RES_hhdet_fec!V29=0,0,RES_hhdet_fec!V29*1000*11630/RES_hhdet_num!V24)</f>
        <v>0.64509004187085084</v>
      </c>
      <c r="W29" s="98">
        <f>IF(RES_hhdet_fec!W29=0,0,RES_hhdet_fec!W29*1000*11630/RES_hhdet_num!W24)</f>
        <v>1.1350901835238312</v>
      </c>
      <c r="DA29" s="63" t="s">
        <v>2268</v>
      </c>
    </row>
    <row r="30" spans="1:105" ht="12" customHeight="1" x14ac:dyDescent="0.25">
      <c r="A30" s="121" t="s">
        <v>55</v>
      </c>
      <c r="B30" s="122">
        <v>2240.7031352855975</v>
      </c>
      <c r="C30" s="122">
        <v>2188.9571152695034</v>
      </c>
      <c r="D30" s="122">
        <v>2246.6056093910315</v>
      </c>
      <c r="E30" s="122">
        <v>2417.8887521162337</v>
      </c>
      <c r="F30" s="122">
        <v>2155.6516823950415</v>
      </c>
      <c r="G30" s="122">
        <v>2219.3884094207842</v>
      </c>
      <c r="H30" s="122">
        <v>2483.5917080183935</v>
      </c>
      <c r="I30" s="122">
        <v>2493.7192823447017</v>
      </c>
      <c r="J30" s="122">
        <v>3408.5676637555671</v>
      </c>
      <c r="K30" s="122">
        <v>3001.446589436734</v>
      </c>
      <c r="L30" s="122">
        <v>2857.0558874676567</v>
      </c>
      <c r="M30" s="122">
        <v>2431.4594411879038</v>
      </c>
      <c r="N30" s="122">
        <v>2507.4796788127692</v>
      </c>
      <c r="O30" s="122">
        <v>2777.3590232254528</v>
      </c>
      <c r="P30" s="122">
        <v>2417.2168926120817</v>
      </c>
      <c r="Q30" s="122">
        <v>2922.3185834486499</v>
      </c>
      <c r="R30" s="122">
        <v>3208.088266362005</v>
      </c>
      <c r="S30" s="122">
        <v>2363.9186215803165</v>
      </c>
      <c r="T30" s="122">
        <v>2486.6297795249316</v>
      </c>
      <c r="U30" s="122">
        <v>2304.997661126843</v>
      </c>
      <c r="V30" s="122">
        <v>2625.8479507749084</v>
      </c>
      <c r="W30" s="122">
        <v>2673.6655999908216</v>
      </c>
      <c r="DA30" s="130" t="s">
        <v>2269</v>
      </c>
    </row>
    <row r="31" spans="1:105" ht="12" customHeight="1" x14ac:dyDescent="0.25">
      <c r="A31" s="97" t="s">
        <v>141</v>
      </c>
      <c r="B31" s="98">
        <v>2723.5256876633166</v>
      </c>
      <c r="C31" s="98">
        <v>2371.1911467773848</v>
      </c>
      <c r="D31" s="98">
        <v>2388.3032520966703</v>
      </c>
      <c r="E31" s="98">
        <v>2536.6090035894085</v>
      </c>
      <c r="F31" s="98">
        <v>2527.4094090094354</v>
      </c>
      <c r="G31" s="98">
        <v>2728.3914218973391</v>
      </c>
      <c r="H31" s="98">
        <v>2873.1331277727836</v>
      </c>
      <c r="I31" s="98">
        <v>2702.700370770327</v>
      </c>
      <c r="J31" s="98">
        <v>2986.8356723699421</v>
      </c>
      <c r="K31" s="98">
        <v>2934.4450105913006</v>
      </c>
      <c r="L31" s="98">
        <v>2319.7053864724994</v>
      </c>
      <c r="M31" s="98">
        <v>2915.4855838578378</v>
      </c>
      <c r="N31" s="98">
        <v>2885.7289964721317</v>
      </c>
      <c r="O31" s="98">
        <v>2774.2265989436273</v>
      </c>
      <c r="P31" s="98">
        <v>3039.1050264235741</v>
      </c>
      <c r="Q31" s="98">
        <v>2515.9631059099565</v>
      </c>
      <c r="R31" s="98">
        <v>2685.9037901952847</v>
      </c>
      <c r="S31" s="98">
        <v>2834.7719673457382</v>
      </c>
      <c r="T31" s="98">
        <v>2359.1642654377451</v>
      </c>
      <c r="U31" s="98">
        <v>2177.835530272841</v>
      </c>
      <c r="V31" s="98">
        <v>2297.5947409503601</v>
      </c>
      <c r="W31" s="98">
        <v>2398.3795663911983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2174.0407033379915</v>
      </c>
      <c r="C35" s="101">
        <v>2165.7373069317532</v>
      </c>
      <c r="D35" s="101">
        <v>2231.3422319979754</v>
      </c>
      <c r="E35" s="101">
        <v>2407.030591375436</v>
      </c>
      <c r="F35" s="101">
        <v>2127.3657684135114</v>
      </c>
      <c r="G35" s="101">
        <v>2188.826591987282</v>
      </c>
      <c r="H35" s="101">
        <v>2466.436822723088</v>
      </c>
      <c r="I35" s="101">
        <v>2486.5528954628494</v>
      </c>
      <c r="J35" s="101">
        <v>3422.0911361634194</v>
      </c>
      <c r="K35" s="101">
        <v>3003.2063157360235</v>
      </c>
      <c r="L35" s="101">
        <v>2873.4548026861034</v>
      </c>
      <c r="M35" s="101">
        <v>2420.726386522118</v>
      </c>
      <c r="N35" s="101">
        <v>2498.9975637706534</v>
      </c>
      <c r="O35" s="101">
        <v>2777.4346334667384</v>
      </c>
      <c r="P35" s="101">
        <v>2402.6748042010836</v>
      </c>
      <c r="Q35" s="101">
        <v>2931.5475791532463</v>
      </c>
      <c r="R35" s="101">
        <v>3219.4480690014211</v>
      </c>
      <c r="S35" s="101">
        <v>2355.4347775124716</v>
      </c>
      <c r="T35" s="101">
        <v>2490.3910569897998</v>
      </c>
      <c r="U35" s="101">
        <v>2308.7758229094316</v>
      </c>
      <c r="V35" s="101">
        <v>2634.2646997447691</v>
      </c>
      <c r="W35" s="101">
        <v>2680.1402917786477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729.44825495018949</v>
      </c>
      <c r="C39" s="122">
        <v>729.87305598829607</v>
      </c>
      <c r="D39" s="122">
        <v>788.65433234780687</v>
      </c>
      <c r="E39" s="122">
        <v>829.43624158770638</v>
      </c>
      <c r="F39" s="122">
        <v>862.05082086368543</v>
      </c>
      <c r="G39" s="122">
        <v>884.82359196882976</v>
      </c>
      <c r="H39" s="122">
        <v>924.16254842455498</v>
      </c>
      <c r="I39" s="122">
        <v>834.46270631647235</v>
      </c>
      <c r="J39" s="122">
        <v>932.55270921116789</v>
      </c>
      <c r="K39" s="122">
        <v>852.83660433381601</v>
      </c>
      <c r="L39" s="122">
        <v>920.08262739504403</v>
      </c>
      <c r="M39" s="122">
        <v>843.04627712165984</v>
      </c>
      <c r="N39" s="122">
        <v>846.73724743337334</v>
      </c>
      <c r="O39" s="122">
        <v>848.24133876213421</v>
      </c>
      <c r="P39" s="122">
        <v>846.65624769713406</v>
      </c>
      <c r="Q39" s="122">
        <v>762.49448575686131</v>
      </c>
      <c r="R39" s="122">
        <v>797.77463695836229</v>
      </c>
      <c r="S39" s="122">
        <v>741.42806573348571</v>
      </c>
      <c r="T39" s="122">
        <v>676.26904848456411</v>
      </c>
      <c r="U39" s="122">
        <v>614.19701858321923</v>
      </c>
      <c r="V39" s="122">
        <v>687.77068351585262</v>
      </c>
      <c r="W39" s="122">
        <v>693.31021317981492</v>
      </c>
      <c r="DA39" s="130" t="s">
        <v>2278</v>
      </c>
    </row>
    <row r="40" spans="1:105" ht="12" customHeight="1" x14ac:dyDescent="0.25">
      <c r="A40" s="97" t="s">
        <v>50</v>
      </c>
      <c r="B40" s="98">
        <v>768.71554540001455</v>
      </c>
      <c r="C40" s="98">
        <v>765.45548450767433</v>
      </c>
      <c r="D40" s="98">
        <v>827.12379499658448</v>
      </c>
      <c r="E40" s="98">
        <v>864.79198931950032</v>
      </c>
      <c r="F40" s="98">
        <v>930.34901734716607</v>
      </c>
      <c r="G40" s="98">
        <v>970.59977692313566</v>
      </c>
      <c r="H40" s="98">
        <v>1009.1115144614747</v>
      </c>
      <c r="I40" s="98">
        <v>926.97060042961573</v>
      </c>
      <c r="J40" s="98">
        <v>961.24283878299207</v>
      </c>
      <c r="K40" s="98">
        <v>894.93618867790144</v>
      </c>
      <c r="L40" s="98">
        <v>899.69118323792748</v>
      </c>
      <c r="M40" s="98">
        <v>935.21441807525423</v>
      </c>
      <c r="N40" s="98">
        <v>941.18222412786713</v>
      </c>
      <c r="O40" s="98">
        <v>919.1791801247391</v>
      </c>
      <c r="P40" s="98">
        <v>996.90078867217392</v>
      </c>
      <c r="Q40" s="98">
        <v>798.53741753428119</v>
      </c>
      <c r="R40" s="98">
        <v>830.45523441014507</v>
      </c>
      <c r="S40" s="98">
        <v>946.7404204024723</v>
      </c>
      <c r="T40" s="98">
        <v>801.45941764197426</v>
      </c>
      <c r="U40" s="98">
        <v>748.5959337284155</v>
      </c>
      <c r="V40" s="98">
        <v>780.80297882991897</v>
      </c>
      <c r="W40" s="98">
        <v>808.47098764982331</v>
      </c>
      <c r="DA40" s="63" t="s">
        <v>2279</v>
      </c>
    </row>
    <row r="41" spans="1:105" ht="12" customHeight="1" x14ac:dyDescent="0.25">
      <c r="A41" s="109" t="s">
        <v>120</v>
      </c>
      <c r="B41" s="33">
        <v>563.89163193386923</v>
      </c>
      <c r="C41" s="33">
        <v>601.82584802180986</v>
      </c>
      <c r="D41" s="33">
        <v>676.9347969842338</v>
      </c>
      <c r="E41" s="33">
        <v>739.04739998972707</v>
      </c>
      <c r="F41" s="33">
        <v>699.97349939607284</v>
      </c>
      <c r="G41" s="33">
        <v>701.53768732590243</v>
      </c>
      <c r="H41" s="33">
        <v>770.8131162280381</v>
      </c>
      <c r="I41" s="33">
        <v>694.14454122156963</v>
      </c>
      <c r="J41" s="33">
        <v>893.58551830018291</v>
      </c>
      <c r="K41" s="33">
        <v>798.87538527672541</v>
      </c>
      <c r="L41" s="33">
        <v>950.56468309382637</v>
      </c>
      <c r="M41" s="33">
        <v>711.6010506343606</v>
      </c>
      <c r="N41" s="33">
        <v>708.420026497349</v>
      </c>
      <c r="O41" s="33">
        <v>744.19131563392796</v>
      </c>
      <c r="P41" s="33">
        <v>632.19625854026617</v>
      </c>
      <c r="Q41" s="33">
        <v>714.0582430528209</v>
      </c>
      <c r="R41" s="33">
        <v>756.91126240118717</v>
      </c>
      <c r="S41" s="33">
        <v>513.09002642872485</v>
      </c>
      <c r="T41" s="33">
        <v>540.69805170216159</v>
      </c>
      <c r="U41" s="33">
        <v>489.41328814634363</v>
      </c>
      <c r="V41" s="33">
        <v>592.6136702011388</v>
      </c>
      <c r="W41" s="33">
        <v>583.84518026010051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20019.182188142215</v>
      </c>
      <c r="C43" s="117">
        <f t="shared" si="14"/>
        <v>22567.37248948319</v>
      </c>
      <c r="D43" s="117">
        <f t="shared" si="14"/>
        <v>23508.7585225168</v>
      </c>
      <c r="E43" s="117">
        <f t="shared" si="14"/>
        <v>20976.428249127192</v>
      </c>
      <c r="F43" s="117">
        <f t="shared" si="14"/>
        <v>19925.935917822502</v>
      </c>
      <c r="G43" s="117">
        <f t="shared" si="14"/>
        <v>23230.483598883464</v>
      </c>
      <c r="H43" s="117">
        <f t="shared" si="14"/>
        <v>23366.026832030373</v>
      </c>
      <c r="I43" s="117">
        <f t="shared" si="14"/>
        <v>18638.017800308589</v>
      </c>
      <c r="J43" s="117">
        <f t="shared" si="14"/>
        <v>13871.656070756697</v>
      </c>
      <c r="K43" s="117">
        <f t="shared" si="14"/>
        <v>24095.483870534361</v>
      </c>
      <c r="L43" s="117">
        <f t="shared" si="14"/>
        <v>22682.813374623453</v>
      </c>
      <c r="M43" s="117">
        <f t="shared" si="14"/>
        <v>20294.67226351994</v>
      </c>
      <c r="N43" s="117">
        <f t="shared" si="14"/>
        <v>19889.591450861371</v>
      </c>
      <c r="O43" s="117">
        <f t="shared" si="14"/>
        <v>19302.373400188848</v>
      </c>
      <c r="P43" s="117">
        <f t="shared" si="14"/>
        <v>18648.642712235465</v>
      </c>
      <c r="Q43" s="117">
        <f t="shared" si="14"/>
        <v>17168.484063801541</v>
      </c>
      <c r="R43" s="117">
        <f t="shared" ref="R43:V43" si="15">R44+R47+R49+R58</f>
        <v>17578.264624417363</v>
      </c>
      <c r="S43" s="117">
        <f t="shared" si="15"/>
        <v>17967.011502061989</v>
      </c>
      <c r="T43" s="117">
        <f t="shared" si="15"/>
        <v>18393.39806493837</v>
      </c>
      <c r="U43" s="117">
        <f t="shared" si="15"/>
        <v>17785.999975672388</v>
      </c>
      <c r="V43" s="117">
        <f t="shared" si="15"/>
        <v>17625.14409247179</v>
      </c>
      <c r="W43" s="117">
        <f t="shared" ref="W43" si="16">W44+W47+W49+W58</f>
        <v>17266.135721912189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16584.946826159103</v>
      </c>
      <c r="C44" s="122">
        <f t="shared" si="17"/>
        <v>19010.004364207351</v>
      </c>
      <c r="D44" s="122">
        <f t="shared" si="17"/>
        <v>19714.897351050098</v>
      </c>
      <c r="E44" s="122">
        <f t="shared" si="17"/>
        <v>17541.819923323848</v>
      </c>
      <c r="F44" s="122">
        <f t="shared" si="17"/>
        <v>16618.045789555788</v>
      </c>
      <c r="G44" s="122">
        <f t="shared" si="17"/>
        <v>19348.356621477538</v>
      </c>
      <c r="H44" s="122">
        <f t="shared" si="17"/>
        <v>19299.993810465421</v>
      </c>
      <c r="I44" s="122">
        <f t="shared" si="17"/>
        <v>15237.447209587017</v>
      </c>
      <c r="J44" s="122">
        <f t="shared" si="17"/>
        <v>10676.524456122443</v>
      </c>
      <c r="K44" s="122">
        <f t="shared" si="17"/>
        <v>19746.271288063035</v>
      </c>
      <c r="L44" s="122">
        <f t="shared" si="17"/>
        <v>18032.69728885324</v>
      </c>
      <c r="M44" s="122">
        <f t="shared" si="17"/>
        <v>16123.720558185718</v>
      </c>
      <c r="N44" s="122">
        <f t="shared" si="17"/>
        <v>15803.883600531824</v>
      </c>
      <c r="O44" s="122">
        <f t="shared" si="17"/>
        <v>15187.201031980972</v>
      </c>
      <c r="P44" s="122">
        <f t="shared" si="17"/>
        <v>14743.175998147601</v>
      </c>
      <c r="Q44" s="122">
        <f t="shared" si="17"/>
        <v>13353.194587944992</v>
      </c>
      <c r="R44" s="122">
        <f t="shared" ref="R44:V44" si="18">SUM(R45:R46)</f>
        <v>13611.33592604598</v>
      </c>
      <c r="S44" s="122">
        <f t="shared" si="18"/>
        <v>14293.077882008691</v>
      </c>
      <c r="T44" s="122">
        <f t="shared" si="18"/>
        <v>14710.577431430771</v>
      </c>
      <c r="U44" s="122">
        <f t="shared" si="18"/>
        <v>14242.724771092227</v>
      </c>
      <c r="V44" s="122">
        <f t="shared" si="18"/>
        <v>13850.540031611179</v>
      </c>
      <c r="W44" s="122">
        <f t="shared" ref="W44" si="19">SUM(W45:W46)</f>
        <v>13581.211419922991</v>
      </c>
      <c r="DA44" s="130" t="s">
        <v>2282</v>
      </c>
    </row>
    <row r="45" spans="1:105" ht="12" customHeight="1" x14ac:dyDescent="0.25">
      <c r="A45" s="97" t="s">
        <v>216</v>
      </c>
      <c r="B45" s="98">
        <v>16419.474711184041</v>
      </c>
      <c r="C45" s="98">
        <v>18821.125389376935</v>
      </c>
      <c r="D45" s="98">
        <v>19523.990402885531</v>
      </c>
      <c r="E45" s="98">
        <v>17373.665313850634</v>
      </c>
      <c r="F45" s="98">
        <v>16459.839273458452</v>
      </c>
      <c r="G45" s="98">
        <v>19161.428340403974</v>
      </c>
      <c r="H45" s="98">
        <v>19112.491597804266</v>
      </c>
      <c r="I45" s="98">
        <v>15087.779241988774</v>
      </c>
      <c r="J45" s="98">
        <v>10568.839196365911</v>
      </c>
      <c r="K45" s="98">
        <v>19542.047543124459</v>
      </c>
      <c r="L45" s="98">
        <v>17851.677066883778</v>
      </c>
      <c r="M45" s="98">
        <v>15958.61926542447</v>
      </c>
      <c r="N45" s="98">
        <v>15642.076212455044</v>
      </c>
      <c r="O45" s="98">
        <v>15031.526525776671</v>
      </c>
      <c r="P45" s="98">
        <v>14592.404294413005</v>
      </c>
      <c r="Q45" s="98">
        <v>13215.860974897203</v>
      </c>
      <c r="R45" s="98">
        <v>13470.969916030153</v>
      </c>
      <c r="S45" s="98">
        <v>14144.944117225745</v>
      </c>
      <c r="T45" s="98">
        <v>14555.955254791965</v>
      </c>
      <c r="U45" s="98">
        <v>14090.483826879663</v>
      </c>
      <c r="V45" s="98">
        <v>13700.051592190253</v>
      </c>
      <c r="W45" s="98">
        <v>13431.782034392063</v>
      </c>
      <c r="DA45" s="63" t="s">
        <v>2283</v>
      </c>
    </row>
    <row r="46" spans="1:105" ht="12" customHeight="1" x14ac:dyDescent="0.25">
      <c r="A46" s="97" t="s">
        <v>53</v>
      </c>
      <c r="B46" s="98">
        <v>165.47211497506078</v>
      </c>
      <c r="C46" s="98">
        <v>188.87897483041596</v>
      </c>
      <c r="D46" s="98">
        <v>190.90694816456903</v>
      </c>
      <c r="E46" s="98">
        <v>168.15460947321392</v>
      </c>
      <c r="F46" s="98">
        <v>158.20651609733449</v>
      </c>
      <c r="G46" s="98">
        <v>186.92828107356536</v>
      </c>
      <c r="H46" s="98">
        <v>187.50221266115565</v>
      </c>
      <c r="I46" s="98">
        <v>149.66796759824311</v>
      </c>
      <c r="J46" s="98">
        <v>107.6852597565321</v>
      </c>
      <c r="K46" s="98">
        <v>204.22374493857538</v>
      </c>
      <c r="L46" s="98">
        <v>181.02022196946353</v>
      </c>
      <c r="M46" s="98">
        <v>165.10129276124832</v>
      </c>
      <c r="N46" s="98">
        <v>161.80738807678108</v>
      </c>
      <c r="O46" s="98">
        <v>155.67450620430108</v>
      </c>
      <c r="P46" s="98">
        <v>150.77170373459646</v>
      </c>
      <c r="Q46" s="98">
        <v>137.3336130477889</v>
      </c>
      <c r="R46" s="98">
        <v>140.36601001582733</v>
      </c>
      <c r="S46" s="98">
        <v>148.13376478294603</v>
      </c>
      <c r="T46" s="98">
        <v>154.62217663880597</v>
      </c>
      <c r="U46" s="98">
        <v>152.24094421256387</v>
      </c>
      <c r="V46" s="98">
        <v>150.48843942092546</v>
      </c>
      <c r="W46" s="98">
        <v>149.42938553092804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1.170052177398073E-2</v>
      </c>
      <c r="H47" s="122">
        <f t="shared" si="20"/>
        <v>0.1036445859400576</v>
      </c>
      <c r="I47" s="122">
        <f t="shared" si="20"/>
        <v>0.15421817138084329</v>
      </c>
      <c r="J47" s="122">
        <f t="shared" si="20"/>
        <v>0.24281982963620174</v>
      </c>
      <c r="K47" s="122">
        <f t="shared" si="20"/>
        <v>0.28868860542433322</v>
      </c>
      <c r="L47" s="122">
        <f t="shared" si="20"/>
        <v>0.81976888409148108</v>
      </c>
      <c r="M47" s="122">
        <f t="shared" si="20"/>
        <v>0.4662183498928289</v>
      </c>
      <c r="N47" s="122">
        <f t="shared" si="20"/>
        <v>0.53857588768506603</v>
      </c>
      <c r="O47" s="122">
        <f t="shared" si="20"/>
        <v>0.48740074335336381</v>
      </c>
      <c r="P47" s="122">
        <f t="shared" si="20"/>
        <v>0.64580137224271861</v>
      </c>
      <c r="Q47" s="122">
        <f t="shared" si="20"/>
        <v>0.47511384286757852</v>
      </c>
      <c r="R47" s="122">
        <f t="shared" si="20"/>
        <v>0.4977799684666151</v>
      </c>
      <c r="S47" s="122">
        <f t="shared" si="20"/>
        <v>0.51369990851207636</v>
      </c>
      <c r="T47" s="122">
        <f t="shared" si="20"/>
        <v>0.66894451570180846</v>
      </c>
      <c r="U47" s="122">
        <f t="shared" si="20"/>
        <v>0.49740115466691187</v>
      </c>
      <c r="V47" s="122">
        <f t="shared" si="20"/>
        <v>0.56295286218808493</v>
      </c>
      <c r="W47" s="122">
        <f t="shared" si="20"/>
        <v>1.0872105787665085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1.170052177398073E-2</v>
      </c>
      <c r="H48" s="98">
        <f>IF(RES_hhdet_fec!H48=0,0,RES_hhdet_fec!H48*1000*11630/RES_hhdet_num!H43)</f>
        <v>0.1036445859400576</v>
      </c>
      <c r="I48" s="98">
        <f>IF(RES_hhdet_fec!I48=0,0,RES_hhdet_fec!I48*1000*11630/RES_hhdet_num!I43)</f>
        <v>0.15421817138084329</v>
      </c>
      <c r="J48" s="98">
        <f>IF(RES_hhdet_fec!J48=0,0,RES_hhdet_fec!J48*1000*11630/RES_hhdet_num!J43)</f>
        <v>0.24281982963620174</v>
      </c>
      <c r="K48" s="98">
        <f>IF(RES_hhdet_fec!K48=0,0,RES_hhdet_fec!K48*1000*11630/RES_hhdet_num!K43)</f>
        <v>0.28868860542433322</v>
      </c>
      <c r="L48" s="98">
        <f>IF(RES_hhdet_fec!L48=0,0,RES_hhdet_fec!L48*1000*11630/RES_hhdet_num!L43)</f>
        <v>0.81976888409148108</v>
      </c>
      <c r="M48" s="98">
        <f>IF(RES_hhdet_fec!M48=0,0,RES_hhdet_fec!M48*1000*11630/RES_hhdet_num!M43)</f>
        <v>0.4662183498928289</v>
      </c>
      <c r="N48" s="98">
        <f>IF(RES_hhdet_fec!N48=0,0,RES_hhdet_fec!N48*1000*11630/RES_hhdet_num!N43)</f>
        <v>0.53857588768506603</v>
      </c>
      <c r="O48" s="98">
        <f>IF(RES_hhdet_fec!O48=0,0,RES_hhdet_fec!O48*1000*11630/RES_hhdet_num!O43)</f>
        <v>0.48740074335336381</v>
      </c>
      <c r="P48" s="98">
        <f>IF(RES_hhdet_fec!P48=0,0,RES_hhdet_fec!P48*1000*11630/RES_hhdet_num!P43)</f>
        <v>0.64580137224271861</v>
      </c>
      <c r="Q48" s="98">
        <f>IF(RES_hhdet_fec!Q48=0,0,RES_hhdet_fec!Q48*1000*11630/RES_hhdet_num!Q43)</f>
        <v>0.47511384286757852</v>
      </c>
      <c r="R48" s="98">
        <f>IF(RES_hhdet_fec!R48=0,0,RES_hhdet_fec!R48*1000*11630/RES_hhdet_num!R43)</f>
        <v>0.4977799684666151</v>
      </c>
      <c r="S48" s="98">
        <f>IF(RES_hhdet_fec!S48=0,0,RES_hhdet_fec!S48*1000*11630/RES_hhdet_num!S43)</f>
        <v>0.51369990851207636</v>
      </c>
      <c r="T48" s="98">
        <f>IF(RES_hhdet_fec!T48=0,0,RES_hhdet_fec!T48*1000*11630/RES_hhdet_num!T43)</f>
        <v>0.66894451570180846</v>
      </c>
      <c r="U48" s="98">
        <f>IF(RES_hhdet_fec!U48=0,0,RES_hhdet_fec!U48*1000*11630/RES_hhdet_num!U43)</f>
        <v>0.49740115466691187</v>
      </c>
      <c r="V48" s="98">
        <f>IF(RES_hhdet_fec!V48=0,0,RES_hhdet_fec!V48*1000*11630/RES_hhdet_num!V43)</f>
        <v>0.56295286218808493</v>
      </c>
      <c r="W48" s="98">
        <f>IF(RES_hhdet_fec!W48=0,0,RES_hhdet_fec!W48*1000*11630/RES_hhdet_num!W43)</f>
        <v>1.0872105787665085</v>
      </c>
      <c r="DA48" s="63" t="s">
        <v>2286</v>
      </c>
    </row>
    <row r="49" spans="1:105" ht="12" customHeight="1" x14ac:dyDescent="0.25">
      <c r="A49" s="121" t="s">
        <v>55</v>
      </c>
      <c r="B49" s="122">
        <v>2704.8174278876472</v>
      </c>
      <c r="C49" s="122">
        <v>2828.689109479641</v>
      </c>
      <c r="D49" s="122">
        <v>3004.4633002506316</v>
      </c>
      <c r="E49" s="122">
        <v>2604.1698467241322</v>
      </c>
      <c r="F49" s="122">
        <v>2444.7252151915714</v>
      </c>
      <c r="G49" s="122">
        <v>2996.9607373374001</v>
      </c>
      <c r="H49" s="122">
        <v>3143.075867400195</v>
      </c>
      <c r="I49" s="122">
        <v>2579.9664094508021</v>
      </c>
      <c r="J49" s="122">
        <v>2273.4738187101566</v>
      </c>
      <c r="K49" s="122">
        <v>3507.2447892030418</v>
      </c>
      <c r="L49" s="122">
        <v>3730.3976172827556</v>
      </c>
      <c r="M49" s="122">
        <v>3330.3756550605767</v>
      </c>
      <c r="N49" s="122">
        <v>3240.0663529759227</v>
      </c>
      <c r="O49" s="122">
        <v>3266.029517336086</v>
      </c>
      <c r="P49" s="122">
        <v>3059.0113076263356</v>
      </c>
      <c r="Q49" s="122">
        <v>3054.7287068787473</v>
      </c>
      <c r="R49" s="122">
        <v>3173.161106031484</v>
      </c>
      <c r="S49" s="122">
        <v>2955.6917637875777</v>
      </c>
      <c r="T49" s="122">
        <v>3018.6322904790504</v>
      </c>
      <c r="U49" s="122">
        <v>2933.1961850999683</v>
      </c>
      <c r="V49" s="122">
        <v>3087.8218825248473</v>
      </c>
      <c r="W49" s="122">
        <v>2986.6734310660681</v>
      </c>
      <c r="DA49" s="130" t="s">
        <v>2287</v>
      </c>
    </row>
    <row r="50" spans="1:105" ht="12" customHeight="1" x14ac:dyDescent="0.25">
      <c r="A50" s="97" t="s">
        <v>138</v>
      </c>
      <c r="B50" s="98">
        <v>2724.3034775012511</v>
      </c>
      <c r="C50" s="98">
        <v>2852.9630728079164</v>
      </c>
      <c r="D50" s="98">
        <v>3031.9855433378589</v>
      </c>
      <c r="E50" s="98">
        <v>2610.6706365458112</v>
      </c>
      <c r="F50" s="98">
        <v>2455.0674531518762</v>
      </c>
      <c r="G50" s="98">
        <v>3022.2060064830785</v>
      </c>
      <c r="H50" s="98">
        <v>3164.2733369995944</v>
      </c>
      <c r="I50" s="98">
        <v>2583.1589900358936</v>
      </c>
      <c r="J50" s="98">
        <v>2167.1405141989285</v>
      </c>
      <c r="K50" s="98">
        <v>3523.553329248502</v>
      </c>
      <c r="L50" s="98">
        <v>3757.0914826017543</v>
      </c>
      <c r="M50" s="98">
        <v>3356.3844844093082</v>
      </c>
      <c r="N50" s="98">
        <v>3259.8947417760382</v>
      </c>
      <c r="O50" s="98">
        <v>3277.4723222913262</v>
      </c>
      <c r="P50" s="98">
        <v>3075.1601953353083</v>
      </c>
      <c r="Q50" s="98">
        <v>3059.1146163233375</v>
      </c>
      <c r="R50" s="98">
        <v>3177.0086250600402</v>
      </c>
      <c r="S50" s="98">
        <v>2974.5913349537477</v>
      </c>
      <c r="T50" s="98">
        <v>3037.1052731440413</v>
      </c>
      <c r="U50" s="98">
        <v>2971.366502720834</v>
      </c>
      <c r="V50" s="98">
        <v>3117.7744112842215</v>
      </c>
      <c r="W50" s="98">
        <v>3001.9020463396387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2174.040703337992</v>
      </c>
      <c r="C54" s="101">
        <v>2164.0786244843071</v>
      </c>
      <c r="D54" s="101">
        <v>2234.9072474162967</v>
      </c>
      <c r="E54" s="101">
        <v>2414.5093036766643</v>
      </c>
      <c r="F54" s="101">
        <v>2130.8128613636277</v>
      </c>
      <c r="G54" s="101">
        <v>2187.0083522468885</v>
      </c>
      <c r="H54" s="101">
        <v>2457.6910170196111</v>
      </c>
      <c r="I54" s="101">
        <v>2472.9882063816353</v>
      </c>
      <c r="J54" s="101">
        <v>3374.5740008113539</v>
      </c>
      <c r="K54" s="101">
        <v>2961.6803293702437</v>
      </c>
      <c r="L54" s="101">
        <v>2838.7260317776336</v>
      </c>
      <c r="M54" s="101">
        <v>2407.0869834942923</v>
      </c>
      <c r="N54" s="101">
        <v>2511.9556906395073</v>
      </c>
      <c r="O54" s="101">
        <v>2829.2736188991498</v>
      </c>
      <c r="P54" s="101">
        <v>2441.8455766062534</v>
      </c>
      <c r="Q54" s="101">
        <v>2887.2119837607006</v>
      </c>
      <c r="R54" s="101">
        <v>3027.7756661910262</v>
      </c>
      <c r="S54" s="101">
        <v>2225.05364684301</v>
      </c>
      <c r="T54" s="101">
        <v>2355.4871689593947</v>
      </c>
      <c r="U54" s="101">
        <v>2188.397115842125</v>
      </c>
      <c r="V54" s="101">
        <v>2559.5855249063898</v>
      </c>
      <c r="W54" s="101">
        <v>2627.9628968845745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729.41793409546347</v>
      </c>
      <c r="C58" s="122">
        <v>728.67901579619695</v>
      </c>
      <c r="D58" s="122">
        <v>789.39787121607264</v>
      </c>
      <c r="E58" s="122">
        <v>830.43847907921042</v>
      </c>
      <c r="F58" s="122">
        <v>863.164913075144</v>
      </c>
      <c r="G58" s="122">
        <v>885.15453954675127</v>
      </c>
      <c r="H58" s="122">
        <v>922.85350957881883</v>
      </c>
      <c r="I58" s="122">
        <v>820.44996309938745</v>
      </c>
      <c r="J58" s="122">
        <v>921.41497609446037</v>
      </c>
      <c r="K58" s="122">
        <v>841.67910466285537</v>
      </c>
      <c r="L58" s="122">
        <v>918.89869960336307</v>
      </c>
      <c r="M58" s="122">
        <v>840.10983192375329</v>
      </c>
      <c r="N58" s="122">
        <v>845.10292146593997</v>
      </c>
      <c r="O58" s="122">
        <v>848.65545012843745</v>
      </c>
      <c r="P58" s="122">
        <v>845.80960508928513</v>
      </c>
      <c r="Q58" s="122">
        <v>760.08565513493636</v>
      </c>
      <c r="R58" s="122">
        <v>793.26981237143207</v>
      </c>
      <c r="S58" s="122">
        <v>717.72815635720588</v>
      </c>
      <c r="T58" s="122">
        <v>663.51939851284703</v>
      </c>
      <c r="U58" s="122">
        <v>609.58161832552571</v>
      </c>
      <c r="V58" s="122">
        <v>686.21922547357315</v>
      </c>
      <c r="W58" s="122">
        <v>697.16366034436408</v>
      </c>
      <c r="DA58" s="130" t="s">
        <v>2296</v>
      </c>
    </row>
    <row r="59" spans="1:105" ht="12" customHeight="1" x14ac:dyDescent="0.25">
      <c r="A59" s="97" t="s">
        <v>50</v>
      </c>
      <c r="B59" s="98">
        <v>768.71554540001478</v>
      </c>
      <c r="C59" s="98">
        <v>765.23128725454171</v>
      </c>
      <c r="D59" s="98">
        <v>827.17031217144358</v>
      </c>
      <c r="E59" s="98">
        <v>864.99694210011819</v>
      </c>
      <c r="F59" s="98">
        <v>930.16364554007635</v>
      </c>
      <c r="G59" s="98">
        <v>969.92207568879167</v>
      </c>
      <c r="H59" s="98">
        <v>1008.446921879263</v>
      </c>
      <c r="I59" s="98">
        <v>926.33041386358479</v>
      </c>
      <c r="J59" s="98">
        <v>960.13598895908456</v>
      </c>
      <c r="K59" s="98">
        <v>893.13768312774198</v>
      </c>
      <c r="L59" s="98">
        <v>898.07716373420112</v>
      </c>
      <c r="M59" s="98">
        <v>934.2237796775072</v>
      </c>
      <c r="N59" s="98">
        <v>940.94516774619842</v>
      </c>
      <c r="O59" s="98">
        <v>919.35760617880783</v>
      </c>
      <c r="P59" s="98">
        <v>997.11768142175583</v>
      </c>
      <c r="Q59" s="98">
        <v>798.67125022411039</v>
      </c>
      <c r="R59" s="98">
        <v>830.3246694546034</v>
      </c>
      <c r="S59" s="98">
        <v>945.71965047209437</v>
      </c>
      <c r="T59" s="98">
        <v>799.89522244502075</v>
      </c>
      <c r="U59" s="98">
        <v>747.79642779184428</v>
      </c>
      <c r="V59" s="98">
        <v>782.54878613855203</v>
      </c>
      <c r="W59" s="98">
        <v>811.28405200640634</v>
      </c>
      <c r="DA59" s="63" t="s">
        <v>2297</v>
      </c>
    </row>
    <row r="60" spans="1:105" ht="12" customHeight="1" x14ac:dyDescent="0.25">
      <c r="A60" s="109" t="s">
        <v>120</v>
      </c>
      <c r="B60" s="33">
        <v>563.89163193386923</v>
      </c>
      <c r="C60" s="33">
        <v>601.31521870777794</v>
      </c>
      <c r="D60" s="33">
        <v>677.20448920729257</v>
      </c>
      <c r="E60" s="33">
        <v>739.48420930302018</v>
      </c>
      <c r="F60" s="33">
        <v>699.91193693417688</v>
      </c>
      <c r="G60" s="33">
        <v>700.89603620311539</v>
      </c>
      <c r="H60" s="33">
        <v>769.87597746960705</v>
      </c>
      <c r="I60" s="33">
        <v>692.58361458894319</v>
      </c>
      <c r="J60" s="33">
        <v>890.4188535768933</v>
      </c>
      <c r="K60" s="33">
        <v>795.65511942355306</v>
      </c>
      <c r="L60" s="33">
        <v>947.38405717530009</v>
      </c>
      <c r="M60" s="33">
        <v>710.33657088080531</v>
      </c>
      <c r="N60" s="33">
        <v>708.95905802455934</v>
      </c>
      <c r="O60" s="33">
        <v>746.44360860692575</v>
      </c>
      <c r="P60" s="33">
        <v>633.44343207542283</v>
      </c>
      <c r="Q60" s="33">
        <v>712.97225377756934</v>
      </c>
      <c r="R60" s="33">
        <v>752.40443379571559</v>
      </c>
      <c r="S60" s="33">
        <v>507.41592600094685</v>
      </c>
      <c r="T60" s="33">
        <v>534.78856900509163</v>
      </c>
      <c r="U60" s="33">
        <v>487.78198716324425</v>
      </c>
      <c r="V60" s="33">
        <v>595.75209373419113</v>
      </c>
      <c r="W60" s="33">
        <v>590.76506598607557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18284.908760318485</v>
      </c>
      <c r="C62" s="117">
        <f t="shared" si="21"/>
        <v>19674.954772526122</v>
      </c>
      <c r="D62" s="117">
        <f t="shared" si="21"/>
        <v>19607.197595243975</v>
      </c>
      <c r="E62" s="117">
        <f t="shared" si="21"/>
        <v>20030.29091632061</v>
      </c>
      <c r="F62" s="117">
        <f t="shared" si="21"/>
        <v>19840.475453663079</v>
      </c>
      <c r="G62" s="117">
        <f t="shared" si="21"/>
        <v>19747.647577726944</v>
      </c>
      <c r="H62" s="117">
        <f t="shared" si="21"/>
        <v>19338.807305586182</v>
      </c>
      <c r="I62" s="117">
        <f t="shared" si="21"/>
        <v>19795.578824378987</v>
      </c>
      <c r="J62" s="117">
        <f t="shared" si="21"/>
        <v>19606.512694505469</v>
      </c>
      <c r="K62" s="117">
        <f t="shared" si="21"/>
        <v>17569.274023548573</v>
      </c>
      <c r="L62" s="117">
        <f t="shared" si="21"/>
        <v>20823.358275544877</v>
      </c>
      <c r="M62" s="117">
        <f t="shared" si="21"/>
        <v>17848.007364891371</v>
      </c>
      <c r="N62" s="117">
        <f t="shared" si="21"/>
        <v>17781.509579896399</v>
      </c>
      <c r="O62" s="117">
        <f t="shared" si="21"/>
        <v>16884.0613415402</v>
      </c>
      <c r="P62" s="117">
        <f t="shared" si="21"/>
        <v>16274.663230120528</v>
      </c>
      <c r="Q62" s="117">
        <f t="shared" si="21"/>
        <v>15014.547873991725</v>
      </c>
      <c r="R62" s="117">
        <f t="shared" ref="R62:V62" si="22">R63+R66+R68+R77</f>
        <v>15545.429590153652</v>
      </c>
      <c r="S62" s="117">
        <f t="shared" si="22"/>
        <v>15675.98064136261</v>
      </c>
      <c r="T62" s="117">
        <f t="shared" si="22"/>
        <v>16274.49859541214</v>
      </c>
      <c r="U62" s="117">
        <f t="shared" si="22"/>
        <v>15000.990797736842</v>
      </c>
      <c r="V62" s="117">
        <f t="shared" si="22"/>
        <v>14710.732877763001</v>
      </c>
      <c r="W62" s="117">
        <f t="shared" ref="W62" si="23">W63+W66+W68+W77</f>
        <v>15561.09688977165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14911.535428566829</v>
      </c>
      <c r="C63" s="122">
        <f t="shared" si="24"/>
        <v>16298.711154283932</v>
      </c>
      <c r="D63" s="122">
        <f t="shared" si="24"/>
        <v>16095.182109737798</v>
      </c>
      <c r="E63" s="122">
        <f t="shared" si="24"/>
        <v>16485.631497442857</v>
      </c>
      <c r="F63" s="122">
        <f t="shared" si="24"/>
        <v>16299.625717470768</v>
      </c>
      <c r="G63" s="122">
        <f t="shared" si="24"/>
        <v>16126.148189452964</v>
      </c>
      <c r="H63" s="122">
        <f t="shared" si="24"/>
        <v>15657.532931101015</v>
      </c>
      <c r="I63" s="122">
        <f t="shared" si="24"/>
        <v>16018.15703323132</v>
      </c>
      <c r="J63" s="122">
        <f t="shared" si="24"/>
        <v>15503.858756633497</v>
      </c>
      <c r="K63" s="122">
        <f t="shared" si="24"/>
        <v>14080.889679282482</v>
      </c>
      <c r="L63" s="122">
        <f t="shared" si="24"/>
        <v>16488.181023090547</v>
      </c>
      <c r="M63" s="122">
        <f t="shared" si="24"/>
        <v>13954.893071377735</v>
      </c>
      <c r="N63" s="122">
        <f t="shared" si="24"/>
        <v>13926.722569069516</v>
      </c>
      <c r="O63" s="122">
        <f t="shared" si="24"/>
        <v>13105.289225885346</v>
      </c>
      <c r="P63" s="122">
        <f t="shared" si="24"/>
        <v>12699.351482911114</v>
      </c>
      <c r="Q63" s="122">
        <f t="shared" si="24"/>
        <v>11507.359715150766</v>
      </c>
      <c r="R63" s="122">
        <f t="shared" ref="R63:V63" si="25">SUM(R64:R65)</f>
        <v>11884.441921653261</v>
      </c>
      <c r="S63" s="122">
        <f t="shared" si="25"/>
        <v>12302.483614744462</v>
      </c>
      <c r="T63" s="122">
        <f t="shared" si="25"/>
        <v>12804.389703417512</v>
      </c>
      <c r="U63" s="122">
        <f t="shared" si="25"/>
        <v>11835.240260759731</v>
      </c>
      <c r="V63" s="122">
        <f t="shared" si="25"/>
        <v>11388.690421932188</v>
      </c>
      <c r="W63" s="122">
        <f t="shared" ref="W63" si="26">SUM(W64:W65)</f>
        <v>12091.680933138652</v>
      </c>
      <c r="DA63" s="130" t="s">
        <v>2300</v>
      </c>
    </row>
    <row r="64" spans="1:105" ht="12" customHeight="1" x14ac:dyDescent="0.25">
      <c r="A64" s="97" t="s">
        <v>217</v>
      </c>
      <c r="B64" s="98">
        <v>14744.884417017776</v>
      </c>
      <c r="C64" s="98">
        <v>16116.142451033682</v>
      </c>
      <c r="D64" s="98">
        <v>15915.794810039946</v>
      </c>
      <c r="E64" s="98">
        <v>16300.739874551633</v>
      </c>
      <c r="F64" s="98">
        <v>16117.347023909433</v>
      </c>
      <c r="G64" s="98">
        <v>15944.530831934679</v>
      </c>
      <c r="H64" s="98">
        <v>15481.092985669795</v>
      </c>
      <c r="I64" s="98">
        <v>15838.275815615672</v>
      </c>
      <c r="J64" s="98">
        <v>15327.79557818648</v>
      </c>
      <c r="K64" s="98">
        <v>13919.092369525928</v>
      </c>
      <c r="L64" s="98">
        <v>16304.074254496907</v>
      </c>
      <c r="M64" s="98">
        <v>13794.947311066535</v>
      </c>
      <c r="N64" s="98">
        <v>13764.968699859723</v>
      </c>
      <c r="O64" s="98">
        <v>12951.252522893988</v>
      </c>
      <c r="P64" s="98">
        <v>12549.843502851973</v>
      </c>
      <c r="Q64" s="98">
        <v>11370.545461722557</v>
      </c>
      <c r="R64" s="98">
        <v>11741.87012568176</v>
      </c>
      <c r="S64" s="98">
        <v>12153.503159903716</v>
      </c>
      <c r="T64" s="98">
        <v>12646.773134094001</v>
      </c>
      <c r="U64" s="98">
        <v>11687.172273717855</v>
      </c>
      <c r="V64" s="98">
        <v>11243.90164402291</v>
      </c>
      <c r="W64" s="98">
        <v>11936.651548503223</v>
      </c>
      <c r="DA64" s="63" t="s">
        <v>2301</v>
      </c>
    </row>
    <row r="65" spans="1:105" ht="12" customHeight="1" x14ac:dyDescent="0.25">
      <c r="A65" s="97" t="s">
        <v>53</v>
      </c>
      <c r="B65" s="98">
        <v>166.65101154905255</v>
      </c>
      <c r="C65" s="98">
        <v>182.56870325025054</v>
      </c>
      <c r="D65" s="98">
        <v>179.3872996978524</v>
      </c>
      <c r="E65" s="98">
        <v>184.89162289122524</v>
      </c>
      <c r="F65" s="98">
        <v>182.27869356133525</v>
      </c>
      <c r="G65" s="98">
        <v>181.61735751828513</v>
      </c>
      <c r="H65" s="98">
        <v>176.43994543122071</v>
      </c>
      <c r="I65" s="98">
        <v>179.88121761564724</v>
      </c>
      <c r="J65" s="98">
        <v>176.06317844701778</v>
      </c>
      <c r="K65" s="98">
        <v>161.79730975655278</v>
      </c>
      <c r="L65" s="98">
        <v>184.10676859364006</v>
      </c>
      <c r="M65" s="98">
        <v>159.94576031120121</v>
      </c>
      <c r="N65" s="98">
        <v>161.75386920979352</v>
      </c>
      <c r="O65" s="98">
        <v>154.03670299135806</v>
      </c>
      <c r="P65" s="98">
        <v>149.50798005914055</v>
      </c>
      <c r="Q65" s="98">
        <v>136.81425342820791</v>
      </c>
      <c r="R65" s="98">
        <v>142.57179597149982</v>
      </c>
      <c r="S65" s="98">
        <v>148.9804548407472</v>
      </c>
      <c r="T65" s="98">
        <v>157.61656932351053</v>
      </c>
      <c r="U65" s="98">
        <v>148.06798704187602</v>
      </c>
      <c r="V65" s="98">
        <v>144.78877790927856</v>
      </c>
      <c r="W65" s="98">
        <v>155.02938463542799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7.1387163196945007E-3</v>
      </c>
      <c r="C66" s="122">
        <f t="shared" si="27"/>
        <v>8.4376223014003514E-3</v>
      </c>
      <c r="D66" s="122">
        <f t="shared" si="27"/>
        <v>1.040491589924882E-2</v>
      </c>
      <c r="E66" s="122">
        <f t="shared" si="27"/>
        <v>1.7618449797412512E-2</v>
      </c>
      <c r="F66" s="122">
        <f t="shared" si="27"/>
        <v>2.5630798243422924E-2</v>
      </c>
      <c r="G66" s="122">
        <f t="shared" si="27"/>
        <v>3.9928780666155218E-2</v>
      </c>
      <c r="H66" s="122">
        <f t="shared" si="27"/>
        <v>0.13251973333389547</v>
      </c>
      <c r="I66" s="122">
        <f t="shared" si="27"/>
        <v>0.15245937760693554</v>
      </c>
      <c r="J66" s="122">
        <f t="shared" si="27"/>
        <v>0.20122629457541871</v>
      </c>
      <c r="K66" s="122">
        <f t="shared" si="27"/>
        <v>0.22623523616776142</v>
      </c>
      <c r="L66" s="122">
        <f t="shared" si="27"/>
        <v>0.59711687026567417</v>
      </c>
      <c r="M66" s="122">
        <f t="shared" si="27"/>
        <v>0.31190796131507836</v>
      </c>
      <c r="N66" s="122">
        <f t="shared" si="27"/>
        <v>0.34178465595486385</v>
      </c>
      <c r="O66" s="122">
        <f t="shared" si="27"/>
        <v>0.31299982535016219</v>
      </c>
      <c r="P66" s="122">
        <f t="shared" si="27"/>
        <v>0.45413605427268056</v>
      </c>
      <c r="Q66" s="122">
        <f t="shared" si="27"/>
        <v>0.38031264753882998</v>
      </c>
      <c r="R66" s="122">
        <f t="shared" si="27"/>
        <v>0.48331267408625461</v>
      </c>
      <c r="S66" s="122">
        <f t="shared" si="27"/>
        <v>0.58734018289808387</v>
      </c>
      <c r="T66" s="122">
        <f t="shared" si="27"/>
        <v>0.86515666319050455</v>
      </c>
      <c r="U66" s="122">
        <f t="shared" si="27"/>
        <v>0.6833688980525543</v>
      </c>
      <c r="V66" s="122">
        <f t="shared" si="27"/>
        <v>0.75280567484260996</v>
      </c>
      <c r="W66" s="122">
        <f t="shared" si="27"/>
        <v>1.3912806032420129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7.1387163196945007E-3</v>
      </c>
      <c r="C67" s="98">
        <f>IF(RES_hhdet_fec!C67=0,0,RES_hhdet_fec!C67*1000*11630/RES_hhdet_num!C62)</f>
        <v>8.4376223014003514E-3</v>
      </c>
      <c r="D67" s="98">
        <f>IF(RES_hhdet_fec!D67=0,0,RES_hhdet_fec!D67*1000*11630/RES_hhdet_num!D62)</f>
        <v>1.040491589924882E-2</v>
      </c>
      <c r="E67" s="98">
        <f>IF(RES_hhdet_fec!E67=0,0,RES_hhdet_fec!E67*1000*11630/RES_hhdet_num!E62)</f>
        <v>1.7618449797412512E-2</v>
      </c>
      <c r="F67" s="98">
        <f>IF(RES_hhdet_fec!F67=0,0,RES_hhdet_fec!F67*1000*11630/RES_hhdet_num!F62)</f>
        <v>2.5630798243422924E-2</v>
      </c>
      <c r="G67" s="98">
        <f>IF(RES_hhdet_fec!G67=0,0,RES_hhdet_fec!G67*1000*11630/RES_hhdet_num!G62)</f>
        <v>3.9928780666155218E-2</v>
      </c>
      <c r="H67" s="98">
        <f>IF(RES_hhdet_fec!H67=0,0,RES_hhdet_fec!H67*1000*11630/RES_hhdet_num!H62)</f>
        <v>0.13251973333389547</v>
      </c>
      <c r="I67" s="98">
        <f>IF(RES_hhdet_fec!I67=0,0,RES_hhdet_fec!I67*1000*11630/RES_hhdet_num!I62)</f>
        <v>0.15245937760693554</v>
      </c>
      <c r="J67" s="98">
        <f>IF(RES_hhdet_fec!J67=0,0,RES_hhdet_fec!J67*1000*11630/RES_hhdet_num!J62)</f>
        <v>0.20122629457541871</v>
      </c>
      <c r="K67" s="98">
        <f>IF(RES_hhdet_fec!K67=0,0,RES_hhdet_fec!K67*1000*11630/RES_hhdet_num!K62)</f>
        <v>0.22623523616776142</v>
      </c>
      <c r="L67" s="98">
        <f>IF(RES_hhdet_fec!L67=0,0,RES_hhdet_fec!L67*1000*11630/RES_hhdet_num!L62)</f>
        <v>0.59711687026567417</v>
      </c>
      <c r="M67" s="98">
        <f>IF(RES_hhdet_fec!M67=0,0,RES_hhdet_fec!M67*1000*11630/RES_hhdet_num!M62)</f>
        <v>0.31190796131507836</v>
      </c>
      <c r="N67" s="98">
        <f>IF(RES_hhdet_fec!N67=0,0,RES_hhdet_fec!N67*1000*11630/RES_hhdet_num!N62)</f>
        <v>0.34178465595486385</v>
      </c>
      <c r="O67" s="98">
        <f>IF(RES_hhdet_fec!O67=0,0,RES_hhdet_fec!O67*1000*11630/RES_hhdet_num!O62)</f>
        <v>0.31299982535016219</v>
      </c>
      <c r="P67" s="98">
        <f>IF(RES_hhdet_fec!P67=0,0,RES_hhdet_fec!P67*1000*11630/RES_hhdet_num!P62)</f>
        <v>0.45413605427268056</v>
      </c>
      <c r="Q67" s="98">
        <f>IF(RES_hhdet_fec!Q67=0,0,RES_hhdet_fec!Q67*1000*11630/RES_hhdet_num!Q62)</f>
        <v>0.38031264753882998</v>
      </c>
      <c r="R67" s="98">
        <f>IF(RES_hhdet_fec!R67=0,0,RES_hhdet_fec!R67*1000*11630/RES_hhdet_num!R62)</f>
        <v>0.48331267408625461</v>
      </c>
      <c r="S67" s="98">
        <f>IF(RES_hhdet_fec!S67=0,0,RES_hhdet_fec!S67*1000*11630/RES_hhdet_num!S62)</f>
        <v>0.58734018289808387</v>
      </c>
      <c r="T67" s="98">
        <f>IF(RES_hhdet_fec!T67=0,0,RES_hhdet_fec!T67*1000*11630/RES_hhdet_num!T62)</f>
        <v>0.86515666319050455</v>
      </c>
      <c r="U67" s="98">
        <f>IF(RES_hhdet_fec!U67=0,0,RES_hhdet_fec!U67*1000*11630/RES_hhdet_num!U62)</f>
        <v>0.6833688980525543</v>
      </c>
      <c r="V67" s="98">
        <f>IF(RES_hhdet_fec!V67=0,0,RES_hhdet_fec!V67*1000*11630/RES_hhdet_num!V62)</f>
        <v>0.75280567484260996</v>
      </c>
      <c r="W67" s="98">
        <f>IF(RES_hhdet_fec!W67=0,0,RES_hhdet_fec!W67*1000*11630/RES_hhdet_num!W62)</f>
        <v>1.3912806032420129</v>
      </c>
      <c r="DA67" s="63" t="s">
        <v>2304</v>
      </c>
    </row>
    <row r="68" spans="1:105" ht="12" customHeight="1" x14ac:dyDescent="0.25">
      <c r="A68" s="121" t="s">
        <v>55</v>
      </c>
      <c r="B68" s="122">
        <v>2635.5695668393769</v>
      </c>
      <c r="C68" s="122">
        <v>2627.0030460457342</v>
      </c>
      <c r="D68" s="122">
        <v>2674.4093083937069</v>
      </c>
      <c r="E68" s="122">
        <v>2666.8656863461833</v>
      </c>
      <c r="F68" s="122">
        <v>2597.2649334404578</v>
      </c>
      <c r="G68" s="122">
        <v>2684.960249551375</v>
      </c>
      <c r="H68" s="122">
        <v>2718.001983090197</v>
      </c>
      <c r="I68" s="122">
        <v>2830.927868741815</v>
      </c>
      <c r="J68" s="122">
        <v>3091.8008807304982</v>
      </c>
      <c r="K68" s="122">
        <v>2635.904404265927</v>
      </c>
      <c r="L68" s="122">
        <v>3208.090711618247</v>
      </c>
      <c r="M68" s="122">
        <v>2950.2774816386182</v>
      </c>
      <c r="N68" s="122">
        <v>2932.9142738359287</v>
      </c>
      <c r="O68" s="122">
        <v>2869.856700157899</v>
      </c>
      <c r="P68" s="122">
        <v>2679.2089036015132</v>
      </c>
      <c r="Q68" s="122">
        <v>2673.2989788512641</v>
      </c>
      <c r="R68" s="122">
        <v>2806.2537019517654</v>
      </c>
      <c r="S68" s="122">
        <v>2569.7215731591409</v>
      </c>
      <c r="T68" s="122">
        <v>2654.2173655392321</v>
      </c>
      <c r="U68" s="122">
        <v>2431.4830085253898</v>
      </c>
      <c r="V68" s="122">
        <v>2533.2808564169345</v>
      </c>
      <c r="W68" s="122">
        <v>2680.1707795787561</v>
      </c>
      <c r="DA68" s="130" t="s">
        <v>2305</v>
      </c>
    </row>
    <row r="69" spans="1:105" ht="12" customHeight="1" x14ac:dyDescent="0.25">
      <c r="A69" s="97" t="s">
        <v>134</v>
      </c>
      <c r="B69" s="98">
        <v>2652.4553384066717</v>
      </c>
      <c r="C69" s="98">
        <v>2644.0483208850883</v>
      </c>
      <c r="D69" s="98">
        <v>2690.5718043154225</v>
      </c>
      <c r="E69" s="98">
        <v>2676.207022872225</v>
      </c>
      <c r="F69" s="98">
        <v>2613.2319076478816</v>
      </c>
      <c r="G69" s="98">
        <v>2701.1859219317585</v>
      </c>
      <c r="H69" s="98">
        <v>2726.1108497297537</v>
      </c>
      <c r="I69" s="98">
        <v>2841.7102222685212</v>
      </c>
      <c r="J69" s="98">
        <v>3079.1247243928565</v>
      </c>
      <c r="K69" s="98">
        <v>2618.7841025948214</v>
      </c>
      <c r="L69" s="98">
        <v>3223.2475949752652</v>
      </c>
      <c r="M69" s="98">
        <v>2968.560481305245</v>
      </c>
      <c r="N69" s="98">
        <v>2948.8354608959926</v>
      </c>
      <c r="O69" s="98">
        <v>2871.4118713059734</v>
      </c>
      <c r="P69" s="98">
        <v>2685.6657273451447</v>
      </c>
      <c r="Q69" s="98">
        <v>2667.3023526090215</v>
      </c>
      <c r="R69" s="98">
        <v>2798.9244378739004</v>
      </c>
      <c r="S69" s="98">
        <v>2578.1735582748538</v>
      </c>
      <c r="T69" s="98">
        <v>2660.9669829592881</v>
      </c>
      <c r="U69" s="98">
        <v>2436.2784381699962</v>
      </c>
      <c r="V69" s="98">
        <v>2531.7976199305817</v>
      </c>
      <c r="W69" s="98">
        <v>2680.7641841346244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2174.040703337992</v>
      </c>
      <c r="C73" s="101">
        <v>2162.3428023480742</v>
      </c>
      <c r="D73" s="101">
        <v>2225.2884262796902</v>
      </c>
      <c r="E73" s="101">
        <v>2399.0789174328047</v>
      </c>
      <c r="F73" s="101">
        <v>2120.6717625254623</v>
      </c>
      <c r="G73" s="101">
        <v>2183.8046976748305</v>
      </c>
      <c r="H73" s="101">
        <v>2461.299512177427</v>
      </c>
      <c r="I73" s="101">
        <v>2481.2652440667953</v>
      </c>
      <c r="J73" s="101">
        <v>3399.5416444560178</v>
      </c>
      <c r="K73" s="101">
        <v>2972.2949214647269</v>
      </c>
      <c r="L73" s="101">
        <v>2848.2513401307278</v>
      </c>
      <c r="M73" s="101">
        <v>2410.9763158898818</v>
      </c>
      <c r="N73" s="101">
        <v>2503.9754477900992</v>
      </c>
      <c r="O73" s="101">
        <v>2809.6467564735913</v>
      </c>
      <c r="P73" s="101">
        <v>2430.0318348004339</v>
      </c>
      <c r="Q73" s="101">
        <v>2905.4686151216347</v>
      </c>
      <c r="R73" s="101">
        <v>3087.2670219775423</v>
      </c>
      <c r="S73" s="101">
        <v>2226.3880049929439</v>
      </c>
      <c r="T73" s="101">
        <v>2381.6349222526987</v>
      </c>
      <c r="U73" s="101">
        <v>2246.0611840787383</v>
      </c>
      <c r="V73" s="101">
        <v>2583.5845515311507</v>
      </c>
      <c r="W73" s="101">
        <v>2661.2365685194063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737.79662619595751</v>
      </c>
      <c r="C77" s="122">
        <v>749.23213457415557</v>
      </c>
      <c r="D77" s="122">
        <v>837.59577219656978</v>
      </c>
      <c r="E77" s="122">
        <v>877.77611408176995</v>
      </c>
      <c r="F77" s="122">
        <v>943.55917195361144</v>
      </c>
      <c r="G77" s="122">
        <v>936.49920994193815</v>
      </c>
      <c r="H77" s="122">
        <v>963.13987166163497</v>
      </c>
      <c r="I77" s="122">
        <v>946.34146302824479</v>
      </c>
      <c r="J77" s="122">
        <v>1010.6518308468994</v>
      </c>
      <c r="K77" s="122">
        <v>852.25370476399735</v>
      </c>
      <c r="L77" s="122">
        <v>1126.4894239658172</v>
      </c>
      <c r="M77" s="122">
        <v>942.52490391370202</v>
      </c>
      <c r="N77" s="122">
        <v>921.53095233500176</v>
      </c>
      <c r="O77" s="122">
        <v>908.60241567160506</v>
      </c>
      <c r="P77" s="122">
        <v>895.64870755362881</v>
      </c>
      <c r="Q77" s="122">
        <v>833.50886734215612</v>
      </c>
      <c r="R77" s="122">
        <v>854.25065387453844</v>
      </c>
      <c r="S77" s="122">
        <v>803.1881132761099</v>
      </c>
      <c r="T77" s="122">
        <v>815.02636979220563</v>
      </c>
      <c r="U77" s="122">
        <v>733.58415955366968</v>
      </c>
      <c r="V77" s="122">
        <v>788.00879373903615</v>
      </c>
      <c r="W77" s="122">
        <v>787.85389645099963</v>
      </c>
      <c r="DA77" s="130" t="s">
        <v>2314</v>
      </c>
    </row>
    <row r="78" spans="1:105" ht="12" customHeight="1" x14ac:dyDescent="0.25">
      <c r="A78" s="97" t="s">
        <v>192</v>
      </c>
      <c r="B78" s="98">
        <v>746.88444653726322</v>
      </c>
      <c r="C78" s="98">
        <v>755.46716546334119</v>
      </c>
      <c r="D78" s="98">
        <v>846.05227624532449</v>
      </c>
      <c r="E78" s="98">
        <v>886.88988480484363</v>
      </c>
      <c r="F78" s="98">
        <v>962.04739447023235</v>
      </c>
      <c r="G78" s="98">
        <v>953.46253718342791</v>
      </c>
      <c r="H78" s="98">
        <v>976.3433096733628</v>
      </c>
      <c r="I78" s="98">
        <v>963.22594070879541</v>
      </c>
      <c r="J78" s="98">
        <v>1018.6361149882512</v>
      </c>
      <c r="K78" s="98">
        <v>856.00551940150194</v>
      </c>
      <c r="L78" s="98">
        <v>1136.1206588047064</v>
      </c>
      <c r="M78" s="98">
        <v>953.61493957516564</v>
      </c>
      <c r="N78" s="98">
        <v>934.35060756856819</v>
      </c>
      <c r="O78" s="98">
        <v>918.00357321468198</v>
      </c>
      <c r="P78" s="98">
        <v>910.51688811159647</v>
      </c>
      <c r="Q78" s="98">
        <v>839.98685670144675</v>
      </c>
      <c r="R78" s="98">
        <v>859.46358861074407</v>
      </c>
      <c r="S78" s="98">
        <v>817.97441514671061</v>
      </c>
      <c r="T78" s="98">
        <v>828.83846848983012</v>
      </c>
      <c r="U78" s="98">
        <v>742.90958691984724</v>
      </c>
      <c r="V78" s="98">
        <v>799.0749093574824</v>
      </c>
      <c r="W78" s="98">
        <v>799.53628757440458</v>
      </c>
      <c r="DA78" s="63" t="s">
        <v>2315</v>
      </c>
    </row>
    <row r="79" spans="1:105" ht="12" customHeight="1" x14ac:dyDescent="0.25">
      <c r="A79" s="109" t="s">
        <v>120</v>
      </c>
      <c r="B79" s="33">
        <v>563.89163193386923</v>
      </c>
      <c r="C79" s="33">
        <v>604.30722877932715</v>
      </c>
      <c r="D79" s="33">
        <v>677.71843608860684</v>
      </c>
      <c r="E79" s="33">
        <v>738.20818617984355</v>
      </c>
      <c r="F79" s="33">
        <v>698.54807720447002</v>
      </c>
      <c r="G79" s="33">
        <v>700.89791132511687</v>
      </c>
      <c r="H79" s="33">
        <v>770.90080833534842</v>
      </c>
      <c r="I79" s="33">
        <v>694.61149223393977</v>
      </c>
      <c r="J79" s="33">
        <v>894.10700850007674</v>
      </c>
      <c r="K79" s="33">
        <v>798.86705232183931</v>
      </c>
      <c r="L79" s="33">
        <v>949.14350017056643</v>
      </c>
      <c r="M79" s="33">
        <v>712.09063550373719</v>
      </c>
      <c r="N79" s="33">
        <v>707.45261298234504</v>
      </c>
      <c r="O79" s="33">
        <v>745.20145970788258</v>
      </c>
      <c r="P79" s="33">
        <v>632.86296309195086</v>
      </c>
      <c r="Q79" s="33">
        <v>714.88230669748725</v>
      </c>
      <c r="R79" s="33">
        <v>756.44606882382152</v>
      </c>
      <c r="S79" s="33">
        <v>512.00637253871832</v>
      </c>
      <c r="T79" s="33">
        <v>538.16238068415021</v>
      </c>
      <c r="U79" s="33">
        <v>490.20964330035974</v>
      </c>
      <c r="V79" s="33">
        <v>588.44824869321053</v>
      </c>
      <c r="W79" s="33">
        <v>583.81883397759395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20923.431725805818</v>
      </c>
      <c r="C81" s="117">
        <f t="shared" si="28"/>
        <v>22441.179881524455</v>
      </c>
      <c r="D81" s="117">
        <f t="shared" si="28"/>
        <v>21768.71602873005</v>
      </c>
      <c r="E81" s="117">
        <f t="shared" si="28"/>
        <v>22532.484727009345</v>
      </c>
      <c r="F81" s="117">
        <f t="shared" si="28"/>
        <v>21977.227084624337</v>
      </c>
      <c r="G81" s="117">
        <f t="shared" si="28"/>
        <v>21749.117382729732</v>
      </c>
      <c r="H81" s="117">
        <f t="shared" si="28"/>
        <v>21563.09944194854</v>
      </c>
      <c r="I81" s="117">
        <f t="shared" si="28"/>
        <v>20940.328860672096</v>
      </c>
      <c r="J81" s="117">
        <f t="shared" si="28"/>
        <v>20991.418648539264</v>
      </c>
      <c r="K81" s="117">
        <f t="shared" si="28"/>
        <v>23098.589429303582</v>
      </c>
      <c r="L81" s="117">
        <f t="shared" si="28"/>
        <v>17560.717260938171</v>
      </c>
      <c r="M81" s="117">
        <f t="shared" si="28"/>
        <v>18312.771644033237</v>
      </c>
      <c r="N81" s="117">
        <f t="shared" si="28"/>
        <v>19464.661538880559</v>
      </c>
      <c r="O81" s="117">
        <f t="shared" si="28"/>
        <v>17237.618062038691</v>
      </c>
      <c r="P81" s="117">
        <f t="shared" si="28"/>
        <v>17118.256842397645</v>
      </c>
      <c r="Q81" s="117">
        <f t="shared" si="28"/>
        <v>14488.156263287343</v>
      </c>
      <c r="R81" s="117">
        <f t="shared" ref="R81:V81" si="29">R82+R85+R87+R100</f>
        <v>14576.423158308731</v>
      </c>
      <c r="S81" s="117">
        <f t="shared" si="29"/>
        <v>15964.421337878741</v>
      </c>
      <c r="T81" s="117">
        <f t="shared" si="29"/>
        <v>16871.462799422861</v>
      </c>
      <c r="U81" s="117">
        <f t="shared" si="29"/>
        <v>16338.519417045891</v>
      </c>
      <c r="V81" s="117">
        <f t="shared" si="29"/>
        <v>15283.789995330902</v>
      </c>
      <c r="W81" s="117">
        <f t="shared" ref="W81" si="30">W82+W85+W87+W100</f>
        <v>16097.449201529122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17192.844573229453</v>
      </c>
      <c r="C82" s="122">
        <f t="shared" si="31"/>
        <v>18716.716308883111</v>
      </c>
      <c r="D82" s="122">
        <f t="shared" si="31"/>
        <v>18038.980604815002</v>
      </c>
      <c r="E82" s="122">
        <f t="shared" si="31"/>
        <v>18747.838061914619</v>
      </c>
      <c r="F82" s="122">
        <f t="shared" si="31"/>
        <v>18220.114795546906</v>
      </c>
      <c r="G82" s="122">
        <f t="shared" si="31"/>
        <v>17947.245616481563</v>
      </c>
      <c r="H82" s="122">
        <f t="shared" si="31"/>
        <v>17762.190048944969</v>
      </c>
      <c r="I82" s="122">
        <f t="shared" si="31"/>
        <v>17225.157690522388</v>
      </c>
      <c r="J82" s="122">
        <f t="shared" si="31"/>
        <v>17169.338268489442</v>
      </c>
      <c r="K82" s="122">
        <f t="shared" si="31"/>
        <v>19080.050836590082</v>
      </c>
      <c r="L82" s="122">
        <f t="shared" si="31"/>
        <v>13766.928128700327</v>
      </c>
      <c r="M82" s="122">
        <f t="shared" si="31"/>
        <v>14608.283036524947</v>
      </c>
      <c r="N82" s="122">
        <f t="shared" si="31"/>
        <v>15568.643627127845</v>
      </c>
      <c r="O82" s="122">
        <f t="shared" si="31"/>
        <v>13672.237567893195</v>
      </c>
      <c r="P82" s="122">
        <f t="shared" si="31"/>
        <v>13597.257681297728</v>
      </c>
      <c r="Q82" s="122">
        <f t="shared" si="31"/>
        <v>11288.810410679309</v>
      </c>
      <c r="R82" s="122">
        <f t="shared" ref="R82:V82" si="32">SUM(R83:R84)</f>
        <v>11287.470103087495</v>
      </c>
      <c r="S82" s="122">
        <f t="shared" si="32"/>
        <v>12672.125423374126</v>
      </c>
      <c r="T82" s="122">
        <f t="shared" si="32"/>
        <v>13454.790153964075</v>
      </c>
      <c r="U82" s="122">
        <f t="shared" si="32"/>
        <v>13064.326842791354</v>
      </c>
      <c r="V82" s="122">
        <f t="shared" si="32"/>
        <v>12070.484302866345</v>
      </c>
      <c r="W82" s="122">
        <f t="shared" ref="W82" si="33">SUM(W83:W84)</f>
        <v>12669.739491511611</v>
      </c>
      <c r="DA82" s="130" t="s">
        <v>2318</v>
      </c>
    </row>
    <row r="83" spans="1:105" ht="12" customHeight="1" x14ac:dyDescent="0.25">
      <c r="A83" s="97" t="s">
        <v>204</v>
      </c>
      <c r="B83" s="98">
        <v>17123.746593235126</v>
      </c>
      <c r="C83" s="98">
        <v>18641.404772333706</v>
      </c>
      <c r="D83" s="98">
        <v>17967.111126599539</v>
      </c>
      <c r="E83" s="98">
        <v>18672.68509402762</v>
      </c>
      <c r="F83" s="98">
        <v>18147.054379339406</v>
      </c>
      <c r="G83" s="98">
        <v>17874.401509014653</v>
      </c>
      <c r="H83" s="98">
        <v>17689.990021778463</v>
      </c>
      <c r="I83" s="98">
        <v>17154.786859392239</v>
      </c>
      <c r="J83" s="98">
        <v>17097.761889048241</v>
      </c>
      <c r="K83" s="98">
        <v>18998.647065230241</v>
      </c>
      <c r="L83" s="98">
        <v>13709.208356821675</v>
      </c>
      <c r="M83" s="98">
        <v>14544.480257509909</v>
      </c>
      <c r="N83" s="98">
        <v>15498.528621152049</v>
      </c>
      <c r="O83" s="98">
        <v>13609.073457179646</v>
      </c>
      <c r="P83" s="98">
        <v>13534.693915712518</v>
      </c>
      <c r="Q83" s="98">
        <v>11236.881189309419</v>
      </c>
      <c r="R83" s="98">
        <v>11235.484335282254</v>
      </c>
      <c r="S83" s="98">
        <v>12613.411864883788</v>
      </c>
      <c r="T83" s="98">
        <v>13391.567426606449</v>
      </c>
      <c r="U83" s="98">
        <v>13001.968372030686</v>
      </c>
      <c r="V83" s="98">
        <v>12012.038908211633</v>
      </c>
      <c r="W83" s="98">
        <v>12607.833857706477</v>
      </c>
      <c r="DA83" s="63" t="s">
        <v>2319</v>
      </c>
    </row>
    <row r="84" spans="1:105" ht="12" customHeight="1" x14ac:dyDescent="0.25">
      <c r="A84" s="97" t="s">
        <v>53</v>
      </c>
      <c r="B84" s="98">
        <v>69.097979994327133</v>
      </c>
      <c r="C84" s="98">
        <v>75.311536549406497</v>
      </c>
      <c r="D84" s="98">
        <v>71.869478215464653</v>
      </c>
      <c r="E84" s="98">
        <v>75.152967886997885</v>
      </c>
      <c r="F84" s="98">
        <v>73.060416207499387</v>
      </c>
      <c r="G84" s="98">
        <v>72.844107466910742</v>
      </c>
      <c r="H84" s="98">
        <v>72.200027166507311</v>
      </c>
      <c r="I84" s="98">
        <v>70.37083113015052</v>
      </c>
      <c r="J84" s="98">
        <v>71.576379441200999</v>
      </c>
      <c r="K84" s="98">
        <v>81.403771359841357</v>
      </c>
      <c r="L84" s="98">
        <v>57.719771878651962</v>
      </c>
      <c r="M84" s="98">
        <v>63.80277901503753</v>
      </c>
      <c r="N84" s="98">
        <v>70.11500597579645</v>
      </c>
      <c r="O84" s="98">
        <v>63.164110713550059</v>
      </c>
      <c r="P84" s="98">
        <v>62.563765585209119</v>
      </c>
      <c r="Q84" s="98">
        <v>51.929221369890222</v>
      </c>
      <c r="R84" s="98">
        <v>51.985767805241331</v>
      </c>
      <c r="S84" s="98">
        <v>58.713558490337448</v>
      </c>
      <c r="T84" s="98">
        <v>63.22272735762612</v>
      </c>
      <c r="U84" s="98">
        <v>62.358470760667736</v>
      </c>
      <c r="V84" s="98">
        <v>58.445394654712281</v>
      </c>
      <c r="W84" s="98">
        <v>61.905633805133476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6.6472477840367229E-3</v>
      </c>
      <c r="C85" s="122">
        <f t="shared" si="34"/>
        <v>8.3840056098445012E-3</v>
      </c>
      <c r="D85" s="122">
        <f t="shared" si="34"/>
        <v>1.1042006491825369E-2</v>
      </c>
      <c r="E85" s="122">
        <f t="shared" si="34"/>
        <v>1.427346535218608E-2</v>
      </c>
      <c r="F85" s="122">
        <f t="shared" si="34"/>
        <v>2.0847873372205634E-2</v>
      </c>
      <c r="G85" s="122">
        <f t="shared" si="34"/>
        <v>3.2490090911947697E-2</v>
      </c>
      <c r="H85" s="122">
        <f t="shared" si="34"/>
        <v>0.10894292010510478</v>
      </c>
      <c r="I85" s="122">
        <f t="shared" si="34"/>
        <v>0.1235589539127183</v>
      </c>
      <c r="J85" s="122">
        <f t="shared" si="34"/>
        <v>0.16562666824256303</v>
      </c>
      <c r="K85" s="122">
        <f t="shared" si="34"/>
        <v>0.19733981312558704</v>
      </c>
      <c r="L85" s="122">
        <f t="shared" si="34"/>
        <v>0.53626686410165425</v>
      </c>
      <c r="M85" s="122">
        <f t="shared" si="34"/>
        <v>0.29187069388264086</v>
      </c>
      <c r="N85" s="122">
        <f t="shared" si="34"/>
        <v>0.33450082089451599</v>
      </c>
      <c r="O85" s="122">
        <f t="shared" si="34"/>
        <v>0.32037735187041999</v>
      </c>
      <c r="P85" s="122">
        <f t="shared" si="34"/>
        <v>0.46668868568504646</v>
      </c>
      <c r="Q85" s="122">
        <f t="shared" si="34"/>
        <v>0.36728990209297879</v>
      </c>
      <c r="R85" s="122">
        <f t="shared" si="34"/>
        <v>0.40504555504396211</v>
      </c>
      <c r="S85" s="122">
        <f t="shared" si="34"/>
        <v>0.442739540173262</v>
      </c>
      <c r="T85" s="122">
        <f t="shared" si="34"/>
        <v>0.63840140543340163</v>
      </c>
      <c r="U85" s="122">
        <f t="shared" si="34"/>
        <v>0.50373650376561707</v>
      </c>
      <c r="V85" s="122">
        <f t="shared" si="34"/>
        <v>0.56717593557073287</v>
      </c>
      <c r="W85" s="122">
        <f t="shared" si="34"/>
        <v>1.0625668772292829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6.6472477840367229E-3</v>
      </c>
      <c r="C86" s="98">
        <f>IF(RES_hhdet_fec!C86=0,0,RES_hhdet_fec!C86*1000*11630/RES_hhdet_num!C81)</f>
        <v>8.3840056098445012E-3</v>
      </c>
      <c r="D86" s="98">
        <f>IF(RES_hhdet_fec!D86=0,0,RES_hhdet_fec!D86*1000*11630/RES_hhdet_num!D81)</f>
        <v>1.1042006491825369E-2</v>
      </c>
      <c r="E86" s="98">
        <f>IF(RES_hhdet_fec!E86=0,0,RES_hhdet_fec!E86*1000*11630/RES_hhdet_num!E81)</f>
        <v>1.427346535218608E-2</v>
      </c>
      <c r="F86" s="98">
        <f>IF(RES_hhdet_fec!F86=0,0,RES_hhdet_fec!F86*1000*11630/RES_hhdet_num!F81)</f>
        <v>2.0847873372205634E-2</v>
      </c>
      <c r="G86" s="98">
        <f>IF(RES_hhdet_fec!G86=0,0,RES_hhdet_fec!G86*1000*11630/RES_hhdet_num!G81)</f>
        <v>3.2490090911947697E-2</v>
      </c>
      <c r="H86" s="98">
        <f>IF(RES_hhdet_fec!H86=0,0,RES_hhdet_fec!H86*1000*11630/RES_hhdet_num!H81)</f>
        <v>0.10894292010510478</v>
      </c>
      <c r="I86" s="98">
        <f>IF(RES_hhdet_fec!I86=0,0,RES_hhdet_fec!I86*1000*11630/RES_hhdet_num!I81)</f>
        <v>0.1235589539127183</v>
      </c>
      <c r="J86" s="98">
        <f>IF(RES_hhdet_fec!J86=0,0,RES_hhdet_fec!J86*1000*11630/RES_hhdet_num!J81)</f>
        <v>0.16562666824256303</v>
      </c>
      <c r="K86" s="98">
        <f>IF(RES_hhdet_fec!K86=0,0,RES_hhdet_fec!K86*1000*11630/RES_hhdet_num!K81)</f>
        <v>0.19733981312558704</v>
      </c>
      <c r="L86" s="98">
        <f>IF(RES_hhdet_fec!L86=0,0,RES_hhdet_fec!L86*1000*11630/RES_hhdet_num!L81)</f>
        <v>0.53626686410165425</v>
      </c>
      <c r="M86" s="98">
        <f>IF(RES_hhdet_fec!M86=0,0,RES_hhdet_fec!M86*1000*11630/RES_hhdet_num!M81)</f>
        <v>0.29187069388264086</v>
      </c>
      <c r="N86" s="98">
        <f>IF(RES_hhdet_fec!N86=0,0,RES_hhdet_fec!N86*1000*11630/RES_hhdet_num!N81)</f>
        <v>0.33450082089451599</v>
      </c>
      <c r="O86" s="98">
        <f>IF(RES_hhdet_fec!O86=0,0,RES_hhdet_fec!O86*1000*11630/RES_hhdet_num!O81)</f>
        <v>0.32037735187041999</v>
      </c>
      <c r="P86" s="98">
        <f>IF(RES_hhdet_fec!P86=0,0,RES_hhdet_fec!P86*1000*11630/RES_hhdet_num!P81)</f>
        <v>0.46668868568504646</v>
      </c>
      <c r="Q86" s="98">
        <f>IF(RES_hhdet_fec!Q86=0,0,RES_hhdet_fec!Q86*1000*11630/RES_hhdet_num!Q81)</f>
        <v>0.36728990209297879</v>
      </c>
      <c r="R86" s="98">
        <f>IF(RES_hhdet_fec!R86=0,0,RES_hhdet_fec!R86*1000*11630/RES_hhdet_num!R81)</f>
        <v>0.40504555504396211</v>
      </c>
      <c r="S86" s="98">
        <f>IF(RES_hhdet_fec!S86=0,0,RES_hhdet_fec!S86*1000*11630/RES_hhdet_num!S81)</f>
        <v>0.442739540173262</v>
      </c>
      <c r="T86" s="98">
        <f>IF(RES_hhdet_fec!T86=0,0,RES_hhdet_fec!T86*1000*11630/RES_hhdet_num!T81)</f>
        <v>0.63840140543340163</v>
      </c>
      <c r="U86" s="98">
        <f>IF(RES_hhdet_fec!U86=0,0,RES_hhdet_fec!U86*1000*11630/RES_hhdet_num!U81)</f>
        <v>0.50373650376561707</v>
      </c>
      <c r="V86" s="98">
        <f>IF(RES_hhdet_fec!V86=0,0,RES_hhdet_fec!V86*1000*11630/RES_hhdet_num!V81)</f>
        <v>0.56717593557073287</v>
      </c>
      <c r="W86" s="98">
        <f>IF(RES_hhdet_fec!W86=0,0,RES_hhdet_fec!W86*1000*11630/RES_hhdet_num!W81)</f>
        <v>1.0625668772292829</v>
      </c>
      <c r="DA86" s="63" t="s">
        <v>2322</v>
      </c>
    </row>
    <row r="87" spans="1:105" ht="12" customHeight="1" x14ac:dyDescent="0.25">
      <c r="A87" s="121" t="s">
        <v>55</v>
      </c>
      <c r="B87" s="122">
        <v>2947.1230411296256</v>
      </c>
      <c r="C87" s="122">
        <v>2941.2286397922662</v>
      </c>
      <c r="D87" s="122">
        <v>2878.0305066841888</v>
      </c>
      <c r="E87" s="122">
        <v>2855.5993979262284</v>
      </c>
      <c r="F87" s="122">
        <v>2749.3296993637773</v>
      </c>
      <c r="G87" s="122">
        <v>2846.6309488238844</v>
      </c>
      <c r="H87" s="122">
        <v>2824.868998556236</v>
      </c>
      <c r="I87" s="122">
        <v>2757.8490729250507</v>
      </c>
      <c r="J87" s="122">
        <v>2887.5623648715064</v>
      </c>
      <c r="K87" s="122">
        <v>2994.7725511643744</v>
      </c>
      <c r="L87" s="122">
        <v>2824.8319545835811</v>
      </c>
      <c r="M87" s="122">
        <v>2729.5191459593161</v>
      </c>
      <c r="N87" s="122">
        <v>2865.3431196811571</v>
      </c>
      <c r="O87" s="122">
        <v>2630.8180596654565</v>
      </c>
      <c r="P87" s="122">
        <v>2581.577310120972</v>
      </c>
      <c r="Q87" s="122">
        <v>2391.609561942329</v>
      </c>
      <c r="R87" s="122">
        <v>2481.3284973737614</v>
      </c>
      <c r="S87" s="122">
        <v>2455.1727535424661</v>
      </c>
      <c r="T87" s="122">
        <v>2549.5420901902094</v>
      </c>
      <c r="U87" s="122">
        <v>2438.3635278764214</v>
      </c>
      <c r="V87" s="122">
        <v>2427.9692983502096</v>
      </c>
      <c r="W87" s="122">
        <v>2603.1128824104976</v>
      </c>
      <c r="DA87" s="130" t="s">
        <v>2323</v>
      </c>
    </row>
    <row r="88" spans="1:105" ht="12" customHeight="1" x14ac:dyDescent="0.25">
      <c r="A88" s="97" t="s">
        <v>132</v>
      </c>
      <c r="B88" s="98">
        <v>2992.3758770627674</v>
      </c>
      <c r="C88" s="98">
        <v>3008.7084916336812</v>
      </c>
      <c r="D88" s="98">
        <v>2965.6333349119327</v>
      </c>
      <c r="E88" s="98">
        <v>2939.4003759519273</v>
      </c>
      <c r="F88" s="98">
        <v>2894.7160953721391</v>
      </c>
      <c r="G88" s="98">
        <v>3044.3504401979203</v>
      </c>
      <c r="H88" s="98">
        <v>2957.9565252089988</v>
      </c>
      <c r="I88" s="98">
        <v>2868.0539580286868</v>
      </c>
      <c r="J88" s="98">
        <v>2674.3774391471625</v>
      </c>
      <c r="K88" s="98">
        <v>2998.064920419617</v>
      </c>
      <c r="L88" s="98">
        <v>2816.8997540652636</v>
      </c>
      <c r="M88" s="98">
        <v>2820.1459479049045</v>
      </c>
      <c r="N88" s="98">
        <v>2966.9182047421814</v>
      </c>
      <c r="O88" s="98">
        <v>2586.3119181101297</v>
      </c>
      <c r="P88" s="98">
        <v>2640.2027284339915</v>
      </c>
      <c r="Q88" s="98">
        <v>2228.0440823975159</v>
      </c>
      <c r="R88" s="98">
        <v>2250.730358442549</v>
      </c>
      <c r="S88" s="98">
        <v>2506.1798854154704</v>
      </c>
      <c r="T88" s="98">
        <v>2580.1689283225064</v>
      </c>
      <c r="U88" s="98">
        <v>2477.5072933451233</v>
      </c>
      <c r="V88" s="98">
        <v>2362.8414573674868</v>
      </c>
      <c r="W88" s="98">
        <v>2580.8954856997916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2723.5256876633166</v>
      </c>
      <c r="C92" s="101">
        <v>2357.4908357105596</v>
      </c>
      <c r="D92" s="101">
        <v>2365.0416787647027</v>
      </c>
      <c r="E92" s="101">
        <v>2500.7355335221796</v>
      </c>
      <c r="F92" s="101">
        <v>2482.4158582884861</v>
      </c>
      <c r="G92" s="101">
        <v>2680.632872361396</v>
      </c>
      <c r="H92" s="101">
        <v>2841.2908650578811</v>
      </c>
      <c r="I92" s="101">
        <v>2690.9787521865946</v>
      </c>
      <c r="J92" s="101">
        <v>2972.8045449099909</v>
      </c>
      <c r="K92" s="101">
        <v>2913.3518126132749</v>
      </c>
      <c r="L92" s="101">
        <v>2306.8642721323736</v>
      </c>
      <c r="M92" s="101">
        <v>2904.0453673100142</v>
      </c>
      <c r="N92" s="101">
        <v>2911.478946041615</v>
      </c>
      <c r="O92" s="101">
        <v>2813.9434579580757</v>
      </c>
      <c r="P92" s="101">
        <v>2997.0939997592777</v>
      </c>
      <c r="Q92" s="101">
        <v>2442.6724408340397</v>
      </c>
      <c r="R92" s="101">
        <v>2545.6230249125369</v>
      </c>
      <c r="S92" s="101">
        <v>2663.1495470454588</v>
      </c>
      <c r="T92" s="101">
        <v>2362.8281758750527</v>
      </c>
      <c r="U92" s="101">
        <v>2200.4101506750608</v>
      </c>
      <c r="V92" s="101">
        <v>2312.5314512072578</v>
      </c>
      <c r="W92" s="101">
        <v>2392.02147004268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2174.040703337992</v>
      </c>
      <c r="C96" s="101">
        <v>2147.4136942711079</v>
      </c>
      <c r="D96" s="101">
        <v>2201.1294625710302</v>
      </c>
      <c r="E96" s="101">
        <v>2373.6216081169978</v>
      </c>
      <c r="F96" s="101">
        <v>2101.5547004519403</v>
      </c>
      <c r="G96" s="101">
        <v>2169.3405317852939</v>
      </c>
      <c r="H96" s="101">
        <v>2454.6945191442983</v>
      </c>
      <c r="I96" s="101">
        <v>2479.0532636753001</v>
      </c>
      <c r="J96" s="101">
        <v>3409.6755997621672</v>
      </c>
      <c r="K96" s="101">
        <v>2988.80354062381</v>
      </c>
      <c r="L96" s="101">
        <v>2861.4239941290543</v>
      </c>
      <c r="M96" s="101">
        <v>2422.5885858848756</v>
      </c>
      <c r="N96" s="101">
        <v>2505.8325853811562</v>
      </c>
      <c r="O96" s="101">
        <v>2786.238240403608</v>
      </c>
      <c r="P96" s="101">
        <v>2380.0359742481824</v>
      </c>
      <c r="Q96" s="101">
        <v>2885.1276032386709</v>
      </c>
      <c r="R96" s="101">
        <v>3149.0491195850477</v>
      </c>
      <c r="S96" s="101">
        <v>2296.7881990896508</v>
      </c>
      <c r="T96" s="101">
        <v>2450.3194265245188</v>
      </c>
      <c r="U96" s="101">
        <v>2305.74940437332</v>
      </c>
      <c r="V96" s="101">
        <v>2632.8700693124374</v>
      </c>
      <c r="W96" s="101">
        <v>2667.5319422842913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2335</v>
      </c>
    </row>
    <row r="100" spans="1:105" ht="12" customHeight="1" x14ac:dyDescent="0.25">
      <c r="A100" s="121" t="s">
        <v>54</v>
      </c>
      <c r="B100" s="122">
        <v>783.45746419895681</v>
      </c>
      <c r="C100" s="122">
        <v>783.22654884346855</v>
      </c>
      <c r="D100" s="122">
        <v>851.6938752243658</v>
      </c>
      <c r="E100" s="122">
        <v>929.03299370314517</v>
      </c>
      <c r="F100" s="122">
        <v>1007.7617418402789</v>
      </c>
      <c r="G100" s="122">
        <v>955.20832733337329</v>
      </c>
      <c r="H100" s="122">
        <v>975.93145152723093</v>
      </c>
      <c r="I100" s="122">
        <v>957.19853827074087</v>
      </c>
      <c r="J100" s="122">
        <v>934.35238851007364</v>
      </c>
      <c r="K100" s="122">
        <v>1023.5687017359978</v>
      </c>
      <c r="L100" s="122">
        <v>968.42091079016245</v>
      </c>
      <c r="M100" s="122">
        <v>974.67759085509306</v>
      </c>
      <c r="N100" s="122">
        <v>1030.3402912506597</v>
      </c>
      <c r="O100" s="122">
        <v>934.24205712816809</v>
      </c>
      <c r="P100" s="122">
        <v>938.95516229325847</v>
      </c>
      <c r="Q100" s="122">
        <v>807.36900076361223</v>
      </c>
      <c r="R100" s="122">
        <v>807.21951229243177</v>
      </c>
      <c r="S100" s="122">
        <v>836.68042142197635</v>
      </c>
      <c r="T100" s="122">
        <v>866.49215386314268</v>
      </c>
      <c r="U100" s="122">
        <v>835.32530987434905</v>
      </c>
      <c r="V100" s="122">
        <v>784.76921817877701</v>
      </c>
      <c r="W100" s="122">
        <v>823.53426072978209</v>
      </c>
      <c r="DA100" s="130" t="s">
        <v>2336</v>
      </c>
    </row>
    <row r="101" spans="1:105" ht="12" customHeight="1" x14ac:dyDescent="0.25">
      <c r="A101" s="97" t="s">
        <v>207</v>
      </c>
      <c r="B101" s="98">
        <v>784.27910941898733</v>
      </c>
      <c r="C101" s="98">
        <v>784.56755073639169</v>
      </c>
      <c r="D101" s="98">
        <v>853.82312651305369</v>
      </c>
      <c r="E101" s="98">
        <v>933.08186105299694</v>
      </c>
      <c r="F101" s="98">
        <v>1018.7103649023735</v>
      </c>
      <c r="G101" s="98">
        <v>964.60860101494927</v>
      </c>
      <c r="H101" s="98">
        <v>987.05891672704001</v>
      </c>
      <c r="I101" s="98">
        <v>988.99013526813042</v>
      </c>
      <c r="J101" s="98">
        <v>935.07008474880092</v>
      </c>
      <c r="K101" s="98">
        <v>1058.6691336935901</v>
      </c>
      <c r="L101" s="98">
        <v>976.90990248747289</v>
      </c>
      <c r="M101" s="98">
        <v>994.10716236073347</v>
      </c>
      <c r="N101" s="98">
        <v>1056.122450537534</v>
      </c>
      <c r="O101" s="98">
        <v>949.57028275514676</v>
      </c>
      <c r="P101" s="98">
        <v>958.69241986721511</v>
      </c>
      <c r="Q101" s="98">
        <v>818.45451214054253</v>
      </c>
      <c r="R101" s="98">
        <v>809.99437602984892</v>
      </c>
      <c r="S101" s="98">
        <v>856.76991118701335</v>
      </c>
      <c r="T101" s="98">
        <v>890.25985055431477</v>
      </c>
      <c r="U101" s="98">
        <v>859.7132495167499</v>
      </c>
      <c r="V101" s="98">
        <v>796.40931204691287</v>
      </c>
      <c r="W101" s="98">
        <v>838.17855846042062</v>
      </c>
      <c r="DA101" s="63" t="s">
        <v>2337</v>
      </c>
    </row>
    <row r="102" spans="1:105" ht="12" customHeight="1" x14ac:dyDescent="0.25">
      <c r="A102" s="97" t="s">
        <v>50</v>
      </c>
      <c r="B102" s="98">
        <v>768.71554540001466</v>
      </c>
      <c r="C102" s="98">
        <v>763.5608983086928</v>
      </c>
      <c r="D102" s="98">
        <v>824.16532669830849</v>
      </c>
      <c r="E102" s="98">
        <v>861.18464196962134</v>
      </c>
      <c r="F102" s="98">
        <v>925.82171878988345</v>
      </c>
      <c r="G102" s="98">
        <v>966.93528192750512</v>
      </c>
      <c r="H102" s="98">
        <v>1007.1701511295556</v>
      </c>
      <c r="I102" s="98">
        <v>926.10861115238845</v>
      </c>
      <c r="J102" s="98">
        <v>960.5599871565712</v>
      </c>
      <c r="K102" s="98">
        <v>894.74858643210951</v>
      </c>
      <c r="L102" s="98">
        <v>900.27002590991287</v>
      </c>
      <c r="M102" s="98">
        <v>936.25785929717154</v>
      </c>
      <c r="N102" s="98">
        <v>942.25023535666946</v>
      </c>
      <c r="O102" s="98">
        <v>919.39294776650229</v>
      </c>
      <c r="P102" s="98">
        <v>996.84859567462547</v>
      </c>
      <c r="Q102" s="98">
        <v>798.43800612610073</v>
      </c>
      <c r="R102" s="98">
        <v>830.53326984537534</v>
      </c>
      <c r="S102" s="98">
        <v>944.77523719771125</v>
      </c>
      <c r="T102" s="98">
        <v>798.63238828029296</v>
      </c>
      <c r="U102" s="98">
        <v>744.37170944497541</v>
      </c>
      <c r="V102" s="98">
        <v>781.09859532404676</v>
      </c>
      <c r="W102" s="98">
        <v>811.54266567131867</v>
      </c>
      <c r="DA102" s="63" t="s">
        <v>2338</v>
      </c>
    </row>
    <row r="103" spans="1:105" ht="12" customHeight="1" x14ac:dyDescent="0.25">
      <c r="A103" s="109" t="s">
        <v>120</v>
      </c>
      <c r="B103" s="33">
        <v>563.89163193386935</v>
      </c>
      <c r="C103" s="33">
        <v>598.26591778777663</v>
      </c>
      <c r="D103" s="33">
        <v>672.88748843597762</v>
      </c>
      <c r="E103" s="33">
        <v>735.09665722123702</v>
      </c>
      <c r="F103" s="33">
        <v>696.13968135415746</v>
      </c>
      <c r="G103" s="33">
        <v>698.40733767596237</v>
      </c>
      <c r="H103" s="33">
        <v>768.52425156463414</v>
      </c>
      <c r="I103" s="33">
        <v>692.51951285986922</v>
      </c>
      <c r="J103" s="33">
        <v>892.49516460195184</v>
      </c>
      <c r="K103" s="33">
        <v>798.84987555986436</v>
      </c>
      <c r="L103" s="33">
        <v>951.36596831147483</v>
      </c>
      <c r="M103" s="33">
        <v>713.58780587003503</v>
      </c>
      <c r="N103" s="33">
        <v>710.75353804425754</v>
      </c>
      <c r="O103" s="33">
        <v>743.26312167843923</v>
      </c>
      <c r="P103" s="33">
        <v>629.45751539803621</v>
      </c>
      <c r="Q103" s="33">
        <v>709.19321214164029</v>
      </c>
      <c r="R103" s="33">
        <v>755.59525168120661</v>
      </c>
      <c r="S103" s="33">
        <v>505.16728546484677</v>
      </c>
      <c r="T103" s="33">
        <v>530.5942608866219</v>
      </c>
      <c r="U103" s="33">
        <v>477.12272309770981</v>
      </c>
      <c r="V103" s="33">
        <v>586.75354545463108</v>
      </c>
      <c r="W103" s="33">
        <v>587.18210249900676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12719.724346778865</v>
      </c>
      <c r="C124" s="117">
        <f t="shared" si="42"/>
        <v>13667.842957316851</v>
      </c>
      <c r="D124" s="117">
        <f t="shared" si="42"/>
        <v>14042.513331641225</v>
      </c>
      <c r="E124" s="117">
        <f t="shared" si="42"/>
        <v>14730.277847312696</v>
      </c>
      <c r="F124" s="117">
        <f t="shared" si="42"/>
        <v>14006.133410508393</v>
      </c>
      <c r="G124" s="117">
        <f t="shared" si="42"/>
        <v>14627.843657138328</v>
      </c>
      <c r="H124" s="117">
        <f t="shared" si="42"/>
        <v>14798.780840115522</v>
      </c>
      <c r="I124" s="117">
        <f t="shared" si="42"/>
        <v>14820.491254841358</v>
      </c>
      <c r="J124" s="117">
        <f t="shared" si="42"/>
        <v>14415.007490232219</v>
      </c>
      <c r="K124" s="117">
        <f t="shared" si="42"/>
        <v>14012.432888342675</v>
      </c>
      <c r="L124" s="117">
        <f t="shared" si="42"/>
        <v>15643.389770638058</v>
      </c>
      <c r="M124" s="117">
        <f t="shared" si="42"/>
        <v>13583.824626496202</v>
      </c>
      <c r="N124" s="117">
        <f t="shared" si="42"/>
        <v>14410.810746852734</v>
      </c>
      <c r="O124" s="117">
        <f t="shared" si="42"/>
        <v>13870.586159958919</v>
      </c>
      <c r="P124" s="117">
        <f t="shared" si="42"/>
        <v>13061.676171754445</v>
      </c>
      <c r="Q124" s="117">
        <f t="shared" si="42"/>
        <v>12900.758302681454</v>
      </c>
      <c r="R124" s="117">
        <f t="shared" ref="R124:V124" si="43">R125+R128+R130+R139</f>
        <v>14093.934658976284</v>
      </c>
      <c r="S124" s="117">
        <f t="shared" si="43"/>
        <v>13617.39702629101</v>
      </c>
      <c r="T124" s="117">
        <f t="shared" si="43"/>
        <v>13324.368838760465</v>
      </c>
      <c r="U124" s="117">
        <f t="shared" si="43"/>
        <v>12724.570116743713</v>
      </c>
      <c r="V124" s="117">
        <f t="shared" si="43"/>
        <v>12328.936335983904</v>
      </c>
      <c r="W124" s="117">
        <f t="shared" ref="W124" si="44">W125+W128+W130+W139</f>
        <v>14162.200621836657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10168.618633359523</v>
      </c>
      <c r="C125" s="122">
        <f t="shared" si="45"/>
        <v>11128.450914389643</v>
      </c>
      <c r="D125" s="122">
        <f t="shared" si="45"/>
        <v>11376.31140229899</v>
      </c>
      <c r="E125" s="122">
        <f t="shared" si="45"/>
        <v>11989.722537579064</v>
      </c>
      <c r="F125" s="122">
        <f t="shared" si="45"/>
        <v>11386.010868934616</v>
      </c>
      <c r="G125" s="122">
        <f t="shared" si="45"/>
        <v>11864.962485845434</v>
      </c>
      <c r="H125" s="122">
        <f t="shared" si="45"/>
        <v>11869.924202144564</v>
      </c>
      <c r="I125" s="122">
        <f t="shared" si="45"/>
        <v>11926.382043794896</v>
      </c>
      <c r="J125" s="122">
        <f t="shared" si="45"/>
        <v>11256.226045326917</v>
      </c>
      <c r="K125" s="122">
        <f t="shared" si="45"/>
        <v>11121.256986937176</v>
      </c>
      <c r="L125" s="122">
        <f t="shared" si="45"/>
        <v>12371.01803504915</v>
      </c>
      <c r="M125" s="122">
        <f t="shared" si="45"/>
        <v>10594.413551471016</v>
      </c>
      <c r="N125" s="122">
        <f t="shared" si="45"/>
        <v>11334.65806816624</v>
      </c>
      <c r="O125" s="122">
        <f t="shared" si="45"/>
        <v>10801.878683521514</v>
      </c>
      <c r="P125" s="122">
        <f t="shared" si="45"/>
        <v>10225.826635073343</v>
      </c>
      <c r="Q125" s="122">
        <f t="shared" si="45"/>
        <v>10038.40899841331</v>
      </c>
      <c r="R125" s="122">
        <f t="shared" ref="R125:V125" si="46">SUM(R126:R127)</f>
        <v>10969.067042677547</v>
      </c>
      <c r="S125" s="122">
        <f t="shared" si="46"/>
        <v>10807.061343708534</v>
      </c>
      <c r="T125" s="122">
        <f t="shared" si="46"/>
        <v>10566.164306780473</v>
      </c>
      <c r="U125" s="122">
        <f t="shared" si="46"/>
        <v>10087.071688876569</v>
      </c>
      <c r="V125" s="122">
        <f t="shared" si="46"/>
        <v>9511.4546031441423</v>
      </c>
      <c r="W125" s="122">
        <f t="shared" ref="W125" si="47">SUM(W126:W127)</f>
        <v>11043.633845573979</v>
      </c>
      <c r="DA125" s="130" t="s">
        <v>2359</v>
      </c>
    </row>
    <row r="126" spans="1:105" ht="12" customHeight="1" x14ac:dyDescent="0.25">
      <c r="A126" s="97" t="s">
        <v>203</v>
      </c>
      <c r="B126" s="98">
        <v>10133.901879561345</v>
      </c>
      <c r="C126" s="98">
        <v>11091.008531704343</v>
      </c>
      <c r="D126" s="98">
        <v>11339.152391336605</v>
      </c>
      <c r="E126" s="98">
        <v>11951.169264829387</v>
      </c>
      <c r="F126" s="98">
        <v>11350.276646889768</v>
      </c>
      <c r="G126" s="98">
        <v>11828.098640460485</v>
      </c>
      <c r="H126" s="98">
        <v>11833.595601637564</v>
      </c>
      <c r="I126" s="98">
        <v>11890.486565177147</v>
      </c>
      <c r="J126" s="98">
        <v>11222.377028930612</v>
      </c>
      <c r="K126" s="98">
        <v>11087.748450208104</v>
      </c>
      <c r="L126" s="98">
        <v>12335.218825940645</v>
      </c>
      <c r="M126" s="98">
        <v>10563.206174047586</v>
      </c>
      <c r="N126" s="98">
        <v>11301.197534906973</v>
      </c>
      <c r="O126" s="98">
        <v>10769.936370207879</v>
      </c>
      <c r="P126" s="98">
        <v>10195.815766556692</v>
      </c>
      <c r="Q126" s="98">
        <v>10009.135481449461</v>
      </c>
      <c r="R126" s="98">
        <v>10937.240138681998</v>
      </c>
      <c r="S126" s="98">
        <v>10775.779887772769</v>
      </c>
      <c r="T126" s="98">
        <v>10535.472147540333</v>
      </c>
      <c r="U126" s="98">
        <v>10057.514497118671</v>
      </c>
      <c r="V126" s="98">
        <v>9483.3925651876489</v>
      </c>
      <c r="W126" s="98">
        <v>11010.865643105049</v>
      </c>
      <c r="DA126" s="63" t="s">
        <v>2360</v>
      </c>
    </row>
    <row r="127" spans="1:105" ht="12" customHeight="1" x14ac:dyDescent="0.25">
      <c r="A127" s="97" t="s">
        <v>53</v>
      </c>
      <c r="B127" s="98">
        <v>34.716753798178026</v>
      </c>
      <c r="C127" s="98">
        <v>37.442382685300778</v>
      </c>
      <c r="D127" s="98">
        <v>37.159010962384627</v>
      </c>
      <c r="E127" s="98">
        <v>38.553272749678079</v>
      </c>
      <c r="F127" s="98">
        <v>35.734222044848892</v>
      </c>
      <c r="G127" s="98">
        <v>36.863845384949528</v>
      </c>
      <c r="H127" s="98">
        <v>36.328600507000957</v>
      </c>
      <c r="I127" s="98">
        <v>35.895478617748296</v>
      </c>
      <c r="J127" s="98">
        <v>33.849016396305359</v>
      </c>
      <c r="K127" s="98">
        <v>33.508536729072674</v>
      </c>
      <c r="L127" s="98">
        <v>35.799209108505835</v>
      </c>
      <c r="M127" s="98">
        <v>31.207377423430131</v>
      </c>
      <c r="N127" s="98">
        <v>33.460533259267727</v>
      </c>
      <c r="O127" s="98">
        <v>31.942313313635676</v>
      </c>
      <c r="P127" s="98">
        <v>30.010868516651019</v>
      </c>
      <c r="Q127" s="98">
        <v>29.273516963848735</v>
      </c>
      <c r="R127" s="98">
        <v>31.826903995548157</v>
      </c>
      <c r="S127" s="98">
        <v>31.281455935763947</v>
      </c>
      <c r="T127" s="98">
        <v>30.692159240139123</v>
      </c>
      <c r="U127" s="98">
        <v>29.557191757898401</v>
      </c>
      <c r="V127" s="98">
        <v>28.062037956493349</v>
      </c>
      <c r="W127" s="98">
        <v>32.768202468929083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6.6438412566996114E-3</v>
      </c>
      <c r="C128" s="122">
        <f t="shared" si="48"/>
        <v>8.3990973477161071E-3</v>
      </c>
      <c r="D128" s="122">
        <f t="shared" si="48"/>
        <v>1.0985739028420091E-2</v>
      </c>
      <c r="E128" s="122">
        <f t="shared" si="48"/>
        <v>1.2774603725970838E-2</v>
      </c>
      <c r="F128" s="122">
        <f t="shared" si="48"/>
        <v>1.6143639899619842E-2</v>
      </c>
      <c r="G128" s="122">
        <f t="shared" si="48"/>
        <v>2.305994216738292E-2</v>
      </c>
      <c r="H128" s="122">
        <f t="shared" si="48"/>
        <v>8.0450717594917023E-2</v>
      </c>
      <c r="I128" s="122">
        <f t="shared" si="48"/>
        <v>9.5908367030590302E-2</v>
      </c>
      <c r="J128" s="122">
        <f t="shared" si="48"/>
        <v>0.14026951090660017</v>
      </c>
      <c r="K128" s="122">
        <f t="shared" si="48"/>
        <v>0.1809645119499019</v>
      </c>
      <c r="L128" s="122">
        <f t="shared" si="48"/>
        <v>0.5251263911248818</v>
      </c>
      <c r="M128" s="122">
        <f t="shared" si="48"/>
        <v>0.30695138714030051</v>
      </c>
      <c r="N128" s="122">
        <f t="shared" si="48"/>
        <v>0.3715387168209407</v>
      </c>
      <c r="O128" s="122">
        <f t="shared" si="48"/>
        <v>0.37316102377516619</v>
      </c>
      <c r="P128" s="122">
        <f t="shared" si="48"/>
        <v>0.55076491542304884</v>
      </c>
      <c r="Q128" s="122">
        <f t="shared" si="48"/>
        <v>0.4369615955813711</v>
      </c>
      <c r="R128" s="122">
        <f t="shared" si="48"/>
        <v>0.45949533832370998</v>
      </c>
      <c r="S128" s="122">
        <f t="shared" si="48"/>
        <v>0.46222835827820241</v>
      </c>
      <c r="T128" s="122">
        <f t="shared" si="48"/>
        <v>0.64815797482733939</v>
      </c>
      <c r="U128" s="122">
        <f t="shared" si="48"/>
        <v>0.48751066258099979</v>
      </c>
      <c r="V128" s="122">
        <f t="shared" si="48"/>
        <v>0.54544467532011942</v>
      </c>
      <c r="W128" s="122">
        <f t="shared" si="48"/>
        <v>1.0153482678876871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6.6438412566996114E-3</v>
      </c>
      <c r="C129" s="98">
        <f>IF(RES_hhdet_fec!C129=0,0,RES_hhdet_fec!C129*1000*11630/RES_hhdet_num!C124)</f>
        <v>8.3990973477161071E-3</v>
      </c>
      <c r="D129" s="98">
        <f>IF(RES_hhdet_fec!D129=0,0,RES_hhdet_fec!D129*1000*11630/RES_hhdet_num!D124)</f>
        <v>1.0985739028420091E-2</v>
      </c>
      <c r="E129" s="98">
        <f>IF(RES_hhdet_fec!E129=0,0,RES_hhdet_fec!E129*1000*11630/RES_hhdet_num!E124)</f>
        <v>1.2774603725970838E-2</v>
      </c>
      <c r="F129" s="98">
        <f>IF(RES_hhdet_fec!F129=0,0,RES_hhdet_fec!F129*1000*11630/RES_hhdet_num!F124)</f>
        <v>1.6143639899619842E-2</v>
      </c>
      <c r="G129" s="98">
        <f>IF(RES_hhdet_fec!G129=0,0,RES_hhdet_fec!G129*1000*11630/RES_hhdet_num!G124)</f>
        <v>2.305994216738292E-2</v>
      </c>
      <c r="H129" s="98">
        <f>IF(RES_hhdet_fec!H129=0,0,RES_hhdet_fec!H129*1000*11630/RES_hhdet_num!H124)</f>
        <v>8.0450717594917023E-2</v>
      </c>
      <c r="I129" s="98">
        <f>IF(RES_hhdet_fec!I129=0,0,RES_hhdet_fec!I129*1000*11630/RES_hhdet_num!I124)</f>
        <v>9.5908367030590302E-2</v>
      </c>
      <c r="J129" s="98">
        <f>IF(RES_hhdet_fec!J129=0,0,RES_hhdet_fec!J129*1000*11630/RES_hhdet_num!J124)</f>
        <v>0.14026951090660017</v>
      </c>
      <c r="K129" s="98">
        <f>IF(RES_hhdet_fec!K129=0,0,RES_hhdet_fec!K129*1000*11630/RES_hhdet_num!K124)</f>
        <v>0.1809645119499019</v>
      </c>
      <c r="L129" s="98">
        <f>IF(RES_hhdet_fec!L129=0,0,RES_hhdet_fec!L129*1000*11630/RES_hhdet_num!L124)</f>
        <v>0.5251263911248818</v>
      </c>
      <c r="M129" s="98">
        <f>IF(RES_hhdet_fec!M129=0,0,RES_hhdet_fec!M129*1000*11630/RES_hhdet_num!M124)</f>
        <v>0.30695138714030051</v>
      </c>
      <c r="N129" s="98">
        <f>IF(RES_hhdet_fec!N129=0,0,RES_hhdet_fec!N129*1000*11630/RES_hhdet_num!N124)</f>
        <v>0.3715387168209407</v>
      </c>
      <c r="O129" s="98">
        <f>IF(RES_hhdet_fec!O129=0,0,RES_hhdet_fec!O129*1000*11630/RES_hhdet_num!O124)</f>
        <v>0.37316102377516619</v>
      </c>
      <c r="P129" s="98">
        <f>IF(RES_hhdet_fec!P129=0,0,RES_hhdet_fec!P129*1000*11630/RES_hhdet_num!P124)</f>
        <v>0.55076491542304884</v>
      </c>
      <c r="Q129" s="98">
        <f>IF(RES_hhdet_fec!Q129=0,0,RES_hhdet_fec!Q129*1000*11630/RES_hhdet_num!Q124)</f>
        <v>0.4369615955813711</v>
      </c>
      <c r="R129" s="98">
        <f>IF(RES_hhdet_fec!R129=0,0,RES_hhdet_fec!R129*1000*11630/RES_hhdet_num!R124)</f>
        <v>0.45949533832370998</v>
      </c>
      <c r="S129" s="98">
        <f>IF(RES_hhdet_fec!S129=0,0,RES_hhdet_fec!S129*1000*11630/RES_hhdet_num!S124)</f>
        <v>0.46222835827820241</v>
      </c>
      <c r="T129" s="98">
        <f>IF(RES_hhdet_fec!T129=0,0,RES_hhdet_fec!T129*1000*11630/RES_hhdet_num!T124)</f>
        <v>0.64815797482733939</v>
      </c>
      <c r="U129" s="98">
        <f>IF(RES_hhdet_fec!U129=0,0,RES_hhdet_fec!U129*1000*11630/RES_hhdet_num!U124)</f>
        <v>0.48751066258099979</v>
      </c>
      <c r="V129" s="98">
        <f>IF(RES_hhdet_fec!V129=0,0,RES_hhdet_fec!V129*1000*11630/RES_hhdet_num!V124)</f>
        <v>0.54544467532011942</v>
      </c>
      <c r="W129" s="98">
        <f>IF(RES_hhdet_fec!W129=0,0,RES_hhdet_fec!W129*1000*11630/RES_hhdet_num!W124)</f>
        <v>1.0153482678876871</v>
      </c>
      <c r="DA129" s="63" t="s">
        <v>2363</v>
      </c>
    </row>
    <row r="130" spans="1:105" ht="12" customHeight="1" x14ac:dyDescent="0.25">
      <c r="A130" s="121" t="s">
        <v>55</v>
      </c>
      <c r="B130" s="122">
        <v>1821.676112251881</v>
      </c>
      <c r="C130" s="122">
        <v>1809.4735181444221</v>
      </c>
      <c r="D130" s="122">
        <v>1876.1932045335586</v>
      </c>
      <c r="E130" s="122">
        <v>1909.8273770306359</v>
      </c>
      <c r="F130" s="122">
        <v>1756.0052631529281</v>
      </c>
      <c r="G130" s="122">
        <v>1876.0019143904472</v>
      </c>
      <c r="H130" s="122">
        <v>2004.3240538415655</v>
      </c>
      <c r="I130" s="122">
        <v>2060.6524677552402</v>
      </c>
      <c r="J130" s="122">
        <v>2228.2834183741488</v>
      </c>
      <c r="K130" s="122">
        <v>2041.5536957264876</v>
      </c>
      <c r="L130" s="122">
        <v>2350.9901084298604</v>
      </c>
      <c r="M130" s="122">
        <v>2151.7629448601442</v>
      </c>
      <c r="N130" s="122">
        <v>2234.983619296926</v>
      </c>
      <c r="O130" s="122">
        <v>2223.3925072203942</v>
      </c>
      <c r="P130" s="122">
        <v>1994.6993899487863</v>
      </c>
      <c r="Q130" s="122">
        <v>2100.1055469822954</v>
      </c>
      <c r="R130" s="122">
        <v>2328.2053600816344</v>
      </c>
      <c r="S130" s="122">
        <v>2081.216462939798</v>
      </c>
      <c r="T130" s="122">
        <v>2087.3036905740728</v>
      </c>
      <c r="U130" s="122">
        <v>2024.8366823949266</v>
      </c>
      <c r="V130" s="122">
        <v>2130.8370186594916</v>
      </c>
      <c r="W130" s="122">
        <v>2422.5635764164194</v>
      </c>
      <c r="DA130" s="130" t="s">
        <v>2364</v>
      </c>
    </row>
    <row r="131" spans="1:105" ht="12" customHeight="1" x14ac:dyDescent="0.25">
      <c r="A131" s="97" t="s">
        <v>128</v>
      </c>
      <c r="B131" s="98">
        <v>1803.0915780003029</v>
      </c>
      <c r="C131" s="98">
        <v>1789.9798494615584</v>
      </c>
      <c r="D131" s="98">
        <v>1858.1837450594189</v>
      </c>
      <c r="E131" s="98">
        <v>1885.1809242077425</v>
      </c>
      <c r="F131" s="98">
        <v>1740.5295080653264</v>
      </c>
      <c r="G131" s="98">
        <v>1865.9030809685007</v>
      </c>
      <c r="H131" s="98">
        <v>1979.2569792435429</v>
      </c>
      <c r="I131" s="98">
        <v>2034.2951172742439</v>
      </c>
      <c r="J131" s="98">
        <v>2139.4634107657566</v>
      </c>
      <c r="K131" s="98">
        <v>1963.8754696361821</v>
      </c>
      <c r="L131" s="98">
        <v>2317.1538695631252</v>
      </c>
      <c r="M131" s="98">
        <v>2133.1865593803191</v>
      </c>
      <c r="N131" s="98">
        <v>2220.0622520743627</v>
      </c>
      <c r="O131" s="98">
        <v>2196.2387819317055</v>
      </c>
      <c r="P131" s="98">
        <v>1981.0809966797835</v>
      </c>
      <c r="Q131" s="98">
        <v>2094.3089539815837</v>
      </c>
      <c r="R131" s="98">
        <v>2327.1091454747175</v>
      </c>
      <c r="S131" s="98">
        <v>2080.2835022821628</v>
      </c>
      <c r="T131" s="98">
        <v>2080.9655107119606</v>
      </c>
      <c r="U131" s="98">
        <v>2018.192729334289</v>
      </c>
      <c r="V131" s="98">
        <v>2104.9686481859881</v>
      </c>
      <c r="W131" s="98">
        <v>2413.040411042196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2174.0407033379915</v>
      </c>
      <c r="C135" s="101">
        <v>2163.6176856767097</v>
      </c>
      <c r="D135" s="101">
        <v>2239.0864784183605</v>
      </c>
      <c r="E135" s="101">
        <v>2416.4075058143576</v>
      </c>
      <c r="F135" s="101">
        <v>2143.7008311003287</v>
      </c>
      <c r="G135" s="101">
        <v>2211.1450330630591</v>
      </c>
      <c r="H135" s="101">
        <v>2454.7020051702084</v>
      </c>
      <c r="I135" s="101">
        <v>2470.0199883268015</v>
      </c>
      <c r="J135" s="101">
        <v>3394.6265292658245</v>
      </c>
      <c r="K135" s="101">
        <v>2974.4839530828613</v>
      </c>
      <c r="L135" s="101">
        <v>2852.3528179549717</v>
      </c>
      <c r="M135" s="101">
        <v>2417.1210338479727</v>
      </c>
      <c r="N135" s="101">
        <v>2517.3147558018713</v>
      </c>
      <c r="O135" s="101">
        <v>2833.7756863958293</v>
      </c>
      <c r="P135" s="101">
        <v>2466.9239980195271</v>
      </c>
      <c r="Q135" s="101">
        <v>3017.8481414784783</v>
      </c>
      <c r="R135" s="101">
        <v>3342.1788151463993</v>
      </c>
      <c r="S135" s="101">
        <v>2177.5156308386681</v>
      </c>
      <c r="T135" s="101">
        <v>2295.6673722722308</v>
      </c>
      <c r="U135" s="101">
        <v>2160.0064739675036</v>
      </c>
      <c r="V135" s="101">
        <v>2523.5667802340918</v>
      </c>
      <c r="W135" s="101">
        <v>2614.034354332478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729.42295732620642</v>
      </c>
      <c r="C139" s="122">
        <v>729.91012568543817</v>
      </c>
      <c r="D139" s="122">
        <v>789.99773906964788</v>
      </c>
      <c r="E139" s="122">
        <v>830.71515809927166</v>
      </c>
      <c r="F139" s="122">
        <v>864.10113478094968</v>
      </c>
      <c r="G139" s="122">
        <v>886.85619696028152</v>
      </c>
      <c r="H139" s="122">
        <v>924.45213341179783</v>
      </c>
      <c r="I139" s="122">
        <v>833.36083492418925</v>
      </c>
      <c r="J139" s="122">
        <v>930.35775702024682</v>
      </c>
      <c r="K139" s="122">
        <v>849.44124116706098</v>
      </c>
      <c r="L139" s="122">
        <v>920.85650076792342</v>
      </c>
      <c r="M139" s="122">
        <v>837.34117877790197</v>
      </c>
      <c r="N139" s="122">
        <v>840.79752067274637</v>
      </c>
      <c r="O139" s="122">
        <v>844.94180819323412</v>
      </c>
      <c r="P139" s="122">
        <v>840.5993818168937</v>
      </c>
      <c r="Q139" s="122">
        <v>761.80679569026654</v>
      </c>
      <c r="R139" s="122">
        <v>796.20276087877858</v>
      </c>
      <c r="S139" s="122">
        <v>728.65699128440122</v>
      </c>
      <c r="T139" s="122">
        <v>670.25268343109428</v>
      </c>
      <c r="U139" s="122">
        <v>612.17423480963521</v>
      </c>
      <c r="V139" s="122">
        <v>686.09926950495185</v>
      </c>
      <c r="W139" s="122">
        <v>694.98785157837165</v>
      </c>
      <c r="DA139" s="130" t="s">
        <v>2373</v>
      </c>
    </row>
    <row r="140" spans="1:105" ht="12" customHeight="1" x14ac:dyDescent="0.25">
      <c r="A140" s="97" t="s">
        <v>50</v>
      </c>
      <c r="B140" s="98">
        <v>768.71554540001489</v>
      </c>
      <c r="C140" s="98">
        <v>765.45439957585825</v>
      </c>
      <c r="D140" s="98">
        <v>827.33155057821637</v>
      </c>
      <c r="E140" s="98">
        <v>865.10461942362156</v>
      </c>
      <c r="F140" s="98">
        <v>930.85490420799056</v>
      </c>
      <c r="G140" s="98">
        <v>971.11989754301294</v>
      </c>
      <c r="H140" s="98">
        <v>1009.3099075445401</v>
      </c>
      <c r="I140" s="98">
        <v>926.95890461522458</v>
      </c>
      <c r="J140" s="98">
        <v>961.09932834910421</v>
      </c>
      <c r="K140" s="98">
        <v>894.45691988355395</v>
      </c>
      <c r="L140" s="98">
        <v>899.31621446288239</v>
      </c>
      <c r="M140" s="98">
        <v>934.97053012520519</v>
      </c>
      <c r="N140" s="98">
        <v>941.2008913057781</v>
      </c>
      <c r="O140" s="98">
        <v>919.29228992969672</v>
      </c>
      <c r="P140" s="98">
        <v>997.01910883374501</v>
      </c>
      <c r="Q140" s="98">
        <v>798.61098418961387</v>
      </c>
      <c r="R140" s="98">
        <v>830.37606652085992</v>
      </c>
      <c r="S140" s="98">
        <v>945.90809250616371</v>
      </c>
      <c r="T140" s="98">
        <v>800.2718882620552</v>
      </c>
      <c r="U140" s="98">
        <v>747.5964149017484</v>
      </c>
      <c r="V140" s="98">
        <v>781.856179831443</v>
      </c>
      <c r="W140" s="98">
        <v>809.92442960977223</v>
      </c>
      <c r="DA140" s="63" t="s">
        <v>2374</v>
      </c>
    </row>
    <row r="141" spans="1:105" ht="12" customHeight="1" x14ac:dyDescent="0.25">
      <c r="A141" s="109" t="s">
        <v>120</v>
      </c>
      <c r="B141" s="33">
        <v>563.89163193386935</v>
      </c>
      <c r="C141" s="33">
        <v>601.84185952903169</v>
      </c>
      <c r="D141" s="33">
        <v>677.44510249847713</v>
      </c>
      <c r="E141" s="33">
        <v>739.57297378758176</v>
      </c>
      <c r="F141" s="33">
        <v>700.52620593028144</v>
      </c>
      <c r="G141" s="33">
        <v>702.00315699774546</v>
      </c>
      <c r="H141" s="33">
        <v>770.91462702147453</v>
      </c>
      <c r="I141" s="33">
        <v>694.02734481594359</v>
      </c>
      <c r="J141" s="33">
        <v>892.83324504003951</v>
      </c>
      <c r="K141" s="33">
        <v>797.75101357459687</v>
      </c>
      <c r="L141" s="33">
        <v>949.3896100715142</v>
      </c>
      <c r="M141" s="33">
        <v>711.19558106173849</v>
      </c>
      <c r="N141" s="33">
        <v>708.93481669283426</v>
      </c>
      <c r="O141" s="33">
        <v>745.46206493724435</v>
      </c>
      <c r="P141" s="33">
        <v>633.05709932113064</v>
      </c>
      <c r="Q141" s="33">
        <v>714.89521139373028</v>
      </c>
      <c r="R141" s="33">
        <v>755.37322243354447</v>
      </c>
      <c r="S141" s="33">
        <v>509.12470238981973</v>
      </c>
      <c r="T141" s="33">
        <v>536.14236004923112</v>
      </c>
      <c r="U141" s="33">
        <v>486.75846122854591</v>
      </c>
      <c r="V141" s="33">
        <v>593.14676207830655</v>
      </c>
      <c r="W141" s="33">
        <v>586.50694210493418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5798.3755622157851</v>
      </c>
      <c r="S143" s="117">
        <f t="shared" si="50"/>
        <v>5088.3570473270411</v>
      </c>
      <c r="T143" s="117">
        <f t="shared" si="50"/>
        <v>5551.9141215274331</v>
      </c>
      <c r="U143" s="117">
        <f t="shared" si="50"/>
        <v>5492.9353847681268</v>
      </c>
      <c r="V143" s="117">
        <f t="shared" si="50"/>
        <v>5939.8290481025215</v>
      </c>
      <c r="W143" s="117">
        <f t="shared" ref="W143" si="51">W144+W146+W148+W157</f>
        <v>6313.6849404116801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2077.13872238759</v>
      </c>
      <c r="S144" s="122">
        <f t="shared" si="52"/>
        <v>2248.7223183726642</v>
      </c>
      <c r="T144" s="122">
        <f t="shared" si="52"/>
        <v>2590.9522875001617</v>
      </c>
      <c r="U144" s="122">
        <f t="shared" si="52"/>
        <v>2716.4465776281772</v>
      </c>
      <c r="V144" s="122">
        <f t="shared" si="52"/>
        <v>2727.6452649832468</v>
      </c>
      <c r="W144" s="122">
        <f t="shared" si="52"/>
        <v>2993.3497067906919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2077.13872238759</v>
      </c>
      <c r="S145" s="98">
        <v>2248.7223183726642</v>
      </c>
      <c r="T145" s="98">
        <v>2590.9522875001617</v>
      </c>
      <c r="U145" s="98">
        <v>2716.4465776281772</v>
      </c>
      <c r="V145" s="98">
        <v>2727.6452649832468</v>
      </c>
      <c r="W145" s="98">
        <v>2993.3497067906919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0.62560899772224221</v>
      </c>
      <c r="S146" s="122">
        <f t="shared" si="53"/>
        <v>0.90901194633095894</v>
      </c>
      <c r="T146" s="122">
        <f t="shared" si="53"/>
        <v>1.8418865427214912</v>
      </c>
      <c r="U146" s="122">
        <f t="shared" si="53"/>
        <v>1.5656774510426015</v>
      </c>
      <c r="V146" s="122">
        <f t="shared" si="53"/>
        <v>1.9085131011213947</v>
      </c>
      <c r="W146" s="122">
        <f t="shared" si="53"/>
        <v>3.9745607407164294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0.62560899772224221</v>
      </c>
      <c r="S147" s="98">
        <f>IF(RES_hhdet_fec!S147=0,0,RES_hhdet_fec!S147*1000*11630/RES_hhdet_num!S143)</f>
        <v>0.90901194633095894</v>
      </c>
      <c r="T147" s="98">
        <f>IF(RES_hhdet_fec!T147=0,0,RES_hhdet_fec!T147*1000*11630/RES_hhdet_num!T143)</f>
        <v>1.8418865427214912</v>
      </c>
      <c r="U147" s="98">
        <f>IF(RES_hhdet_fec!U147=0,0,RES_hhdet_fec!U147*1000*11630/RES_hhdet_num!U143)</f>
        <v>1.5656774510426015</v>
      </c>
      <c r="V147" s="98">
        <f>IF(RES_hhdet_fec!V147=0,0,RES_hhdet_fec!V147*1000*11630/RES_hhdet_num!V143)</f>
        <v>1.9085131011213947</v>
      </c>
      <c r="W147" s="98">
        <f>IF(RES_hhdet_fec!W147=0,0,RES_hhdet_fec!W147*1000*11630/RES_hhdet_num!W143)</f>
        <v>3.9745607407164294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2948.0980750290305</v>
      </c>
      <c r="S148" s="122">
        <v>2167.6418928643143</v>
      </c>
      <c r="T148" s="122">
        <v>2297.350994703635</v>
      </c>
      <c r="U148" s="122">
        <v>2172.718183524727</v>
      </c>
      <c r="V148" s="122">
        <v>2526.0363860550547</v>
      </c>
      <c r="W148" s="122">
        <v>2620.9067971008785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2228.3846046097974</v>
      </c>
      <c r="T149" s="98">
        <v>2055.5316701723696</v>
      </c>
      <c r="U149" s="98">
        <v>1977.5962688694465</v>
      </c>
      <c r="V149" s="98">
        <v>2194.3157035792656</v>
      </c>
      <c r="W149" s="98">
        <v>2374.2402171947278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2948.0980750290305</v>
      </c>
      <c r="S153" s="101">
        <v>2166.6621717071289</v>
      </c>
      <c r="T153" s="101">
        <v>2309.8393166277842</v>
      </c>
      <c r="U153" s="101">
        <v>2181.0976522522542</v>
      </c>
      <c r="V153" s="101">
        <v>2536.9722327300806</v>
      </c>
      <c r="W153" s="101">
        <v>2628.5111617993343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772.51315580144285</v>
      </c>
      <c r="S157" s="122">
        <v>671.08382414373273</v>
      </c>
      <c r="T157" s="122">
        <v>661.76895278091513</v>
      </c>
      <c r="U157" s="122">
        <v>602.20494616417989</v>
      </c>
      <c r="V157" s="122">
        <v>684.23888396309826</v>
      </c>
      <c r="W157" s="122">
        <v>695.45387577939323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828.2699773737653</v>
      </c>
      <c r="S158" s="98">
        <v>942.63360255913176</v>
      </c>
      <c r="T158" s="98">
        <v>796.41694888389293</v>
      </c>
      <c r="U158" s="98">
        <v>744.2861562800266</v>
      </c>
      <c r="V158" s="98">
        <v>778.15199386784229</v>
      </c>
      <c r="W158" s="98">
        <v>808.1035295879949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736.34656883561195</v>
      </c>
      <c r="S159" s="33">
        <v>498.27941969756989</v>
      </c>
      <c r="T159" s="33">
        <v>524.69486665806403</v>
      </c>
      <c r="U159" s="33">
        <v>477.39327539943042</v>
      </c>
      <c r="V159" s="33">
        <v>582.84596884470193</v>
      </c>
      <c r="W159" s="33">
        <v>580.67875680459167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13926.76638717483</v>
      </c>
      <c r="C161" s="117">
        <f t="shared" si="54"/>
        <v>15259.775289274156</v>
      </c>
      <c r="D161" s="117">
        <f t="shared" si="54"/>
        <v>13823.684628193439</v>
      </c>
      <c r="E161" s="117">
        <f t="shared" si="54"/>
        <v>15289.305761857619</v>
      </c>
      <c r="F161" s="117">
        <f t="shared" si="54"/>
        <v>15373.474826561742</v>
      </c>
      <c r="G161" s="117">
        <f t="shared" si="54"/>
        <v>11151.206460032317</v>
      </c>
      <c r="H161" s="117">
        <f t="shared" si="54"/>
        <v>14754.977902024952</v>
      </c>
      <c r="I161" s="117">
        <f t="shared" si="54"/>
        <v>18531.545910552795</v>
      </c>
      <c r="J161" s="117">
        <f t="shared" si="54"/>
        <v>16275.373999088726</v>
      </c>
      <c r="K161" s="117">
        <f t="shared" si="54"/>
        <v>17315.147495379944</v>
      </c>
      <c r="L161" s="117">
        <f t="shared" si="54"/>
        <v>12519.299704046896</v>
      </c>
      <c r="M161" s="117">
        <f t="shared" si="54"/>
        <v>7448.5013042280916</v>
      </c>
      <c r="N161" s="117">
        <f t="shared" si="54"/>
        <v>17719.317617591027</v>
      </c>
      <c r="O161" s="117">
        <f t="shared" si="54"/>
        <v>13728.47050897559</v>
      </c>
      <c r="P161" s="117">
        <f t="shared" si="54"/>
        <v>22090.255738625139</v>
      </c>
      <c r="Q161" s="117">
        <f t="shared" si="54"/>
        <v>17714.517321634165</v>
      </c>
      <c r="R161" s="117">
        <f t="shared" ref="R161:V161" si="55">R162+R164+R166+R175</f>
        <v>19703.336482754374</v>
      </c>
      <c r="S161" s="117">
        <f t="shared" si="55"/>
        <v>12784.418171467651</v>
      </c>
      <c r="T161" s="117">
        <f t="shared" si="55"/>
        <v>12565.941132725111</v>
      </c>
      <c r="U161" s="117">
        <f t="shared" si="55"/>
        <v>11599.608208902209</v>
      </c>
      <c r="V161" s="117">
        <f t="shared" si="55"/>
        <v>15122.439950027807</v>
      </c>
      <c r="W161" s="117">
        <f t="shared" ref="W161" si="56">W162+W164+W166+W175</f>
        <v>14321.226743345591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10962.176637207158</v>
      </c>
      <c r="C162" s="122">
        <f t="shared" si="57"/>
        <v>12352.777251195734</v>
      </c>
      <c r="D162" s="122">
        <f t="shared" si="57"/>
        <v>10816.854938654567</v>
      </c>
      <c r="E162" s="122">
        <f t="shared" si="57"/>
        <v>12080.777178400815</v>
      </c>
      <c r="F162" s="122">
        <f t="shared" si="57"/>
        <v>12404.056370409455</v>
      </c>
      <c r="G162" s="122">
        <f t="shared" si="57"/>
        <v>8095.0786903357148</v>
      </c>
      <c r="H162" s="122">
        <f t="shared" si="57"/>
        <v>11382.856908329422</v>
      </c>
      <c r="I162" s="122">
        <f t="shared" si="57"/>
        <v>15245.185712028126</v>
      </c>
      <c r="J162" s="122">
        <f t="shared" si="57"/>
        <v>11963.733696436911</v>
      </c>
      <c r="K162" s="122">
        <f t="shared" si="57"/>
        <v>13491.959575794101</v>
      </c>
      <c r="L162" s="122">
        <f t="shared" si="57"/>
        <v>8778.3160357612614</v>
      </c>
      <c r="M162" s="122">
        <f t="shared" si="57"/>
        <v>4197.3605407564746</v>
      </c>
      <c r="N162" s="122">
        <f t="shared" si="57"/>
        <v>14396.069165296087</v>
      </c>
      <c r="O162" s="122">
        <f t="shared" si="57"/>
        <v>10133.771454503954</v>
      </c>
      <c r="P162" s="122">
        <f t="shared" si="57"/>
        <v>18834.275584774165</v>
      </c>
      <c r="Q162" s="122">
        <f t="shared" si="57"/>
        <v>14029.682979201934</v>
      </c>
      <c r="R162" s="122">
        <f t="shared" si="57"/>
        <v>15674.363727715525</v>
      </c>
      <c r="S162" s="122">
        <f t="shared" si="57"/>
        <v>9671.8243023726009</v>
      </c>
      <c r="T162" s="122">
        <f t="shared" si="57"/>
        <v>9411.2268980992467</v>
      </c>
      <c r="U162" s="122">
        <f t="shared" si="57"/>
        <v>8694.9879713610808</v>
      </c>
      <c r="V162" s="122">
        <f t="shared" si="57"/>
        <v>11832.459359495928</v>
      </c>
      <c r="W162" s="122">
        <f t="shared" si="57"/>
        <v>10959.189682625318</v>
      </c>
      <c r="DA162" s="130" t="s">
        <v>2394</v>
      </c>
    </row>
    <row r="163" spans="1:105" ht="12" customHeight="1" x14ac:dyDescent="0.25">
      <c r="A163" s="97" t="s">
        <v>53</v>
      </c>
      <c r="B163" s="33">
        <v>10962.176637207158</v>
      </c>
      <c r="C163" s="33">
        <v>12352.777251195734</v>
      </c>
      <c r="D163" s="33">
        <v>10816.854938654567</v>
      </c>
      <c r="E163" s="33">
        <v>12080.777178400815</v>
      </c>
      <c r="F163" s="33">
        <v>12404.056370409455</v>
      </c>
      <c r="G163" s="33">
        <v>8095.0786903357148</v>
      </c>
      <c r="H163" s="33">
        <v>11382.856908329422</v>
      </c>
      <c r="I163" s="33">
        <v>15245.185712028126</v>
      </c>
      <c r="J163" s="33">
        <v>11963.733696436911</v>
      </c>
      <c r="K163" s="33">
        <v>13491.959575794101</v>
      </c>
      <c r="L163" s="33">
        <v>8778.3160357612614</v>
      </c>
      <c r="M163" s="33">
        <v>4197.3605407564746</v>
      </c>
      <c r="N163" s="33">
        <v>14396.069165296087</v>
      </c>
      <c r="O163" s="33">
        <v>10133.771454503954</v>
      </c>
      <c r="P163" s="33">
        <v>18834.275584774165</v>
      </c>
      <c r="Q163" s="33">
        <v>14029.682979201934</v>
      </c>
      <c r="R163" s="33">
        <v>15674.363727715525</v>
      </c>
      <c r="S163" s="33">
        <v>9671.8243023726009</v>
      </c>
      <c r="T163" s="33">
        <v>9411.2268980992467</v>
      </c>
      <c r="U163" s="33">
        <v>8694.9879713610808</v>
      </c>
      <c r="V163" s="33">
        <v>11832.459359495928</v>
      </c>
      <c r="W163" s="33">
        <v>10959.189682625318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0.12494871600957339</v>
      </c>
      <c r="L164" s="122">
        <f t="shared" si="58"/>
        <v>0.55834874071118257</v>
      </c>
      <c r="M164" s="122">
        <f t="shared" si="58"/>
        <v>0.42397964858525372</v>
      </c>
      <c r="N164" s="122">
        <f t="shared" si="58"/>
        <v>0.54854033581566886</v>
      </c>
      <c r="O164" s="122">
        <f t="shared" si="58"/>
        <v>0.66730408182774947</v>
      </c>
      <c r="P164" s="122">
        <f t="shared" si="58"/>
        <v>1.3005223320051778</v>
      </c>
      <c r="Q164" s="122">
        <f t="shared" si="58"/>
        <v>1.1431101066147917</v>
      </c>
      <c r="R164" s="122">
        <f t="shared" si="58"/>
        <v>1.2100721619189576</v>
      </c>
      <c r="S164" s="122">
        <f t="shared" si="58"/>
        <v>1.1306088208722529</v>
      </c>
      <c r="T164" s="122">
        <f t="shared" si="58"/>
        <v>1.494498584430465</v>
      </c>
      <c r="U164" s="122">
        <f t="shared" si="58"/>
        <v>1.0462384778572962</v>
      </c>
      <c r="V164" s="122">
        <f t="shared" si="58"/>
        <v>1.0236245122141046</v>
      </c>
      <c r="W164" s="122">
        <f t="shared" si="58"/>
        <v>1.8286283395264382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</v>
      </c>
      <c r="C165" s="98">
        <f>IF(RES_hhdet_fec!C165=0,0,RES_hhdet_fec!C165*1000*11630/RES_hhdet_num!C161)</f>
        <v>0</v>
      </c>
      <c r="D165" s="98">
        <f>IF(RES_hhdet_fec!D165=0,0,RES_hhdet_fec!D165*1000*11630/RES_hhdet_num!D161)</f>
        <v>0</v>
      </c>
      <c r="E165" s="98">
        <f>IF(RES_hhdet_fec!E165=0,0,RES_hhdet_fec!E165*1000*11630/RES_hhdet_num!E161)</f>
        <v>0</v>
      </c>
      <c r="F165" s="98">
        <f>IF(RES_hhdet_fec!F165=0,0,RES_hhdet_fec!F165*1000*11630/RES_hhdet_num!F161)</f>
        <v>0</v>
      </c>
      <c r="G165" s="98">
        <f>IF(RES_hhdet_fec!G165=0,0,RES_hhdet_fec!G165*1000*11630/RES_hhdet_num!G161)</f>
        <v>0</v>
      </c>
      <c r="H165" s="98">
        <f>IF(RES_hhdet_fec!H165=0,0,RES_hhdet_fec!H165*1000*11630/RES_hhdet_num!H161)</f>
        <v>0</v>
      </c>
      <c r="I165" s="98">
        <f>IF(RES_hhdet_fec!I165=0,0,RES_hhdet_fec!I165*1000*11630/RES_hhdet_num!I161)</f>
        <v>0</v>
      </c>
      <c r="J165" s="98">
        <f>IF(RES_hhdet_fec!J165=0,0,RES_hhdet_fec!J165*1000*11630/RES_hhdet_num!J161)</f>
        <v>0</v>
      </c>
      <c r="K165" s="98">
        <f>IF(RES_hhdet_fec!K165=0,0,RES_hhdet_fec!K165*1000*11630/RES_hhdet_num!K161)</f>
        <v>0.12494871600957339</v>
      </c>
      <c r="L165" s="98">
        <f>IF(RES_hhdet_fec!L165=0,0,RES_hhdet_fec!L165*1000*11630/RES_hhdet_num!L161)</f>
        <v>0.55834874071118257</v>
      </c>
      <c r="M165" s="98">
        <f>IF(RES_hhdet_fec!M165=0,0,RES_hhdet_fec!M165*1000*11630/RES_hhdet_num!M161)</f>
        <v>0.42397964858525372</v>
      </c>
      <c r="N165" s="98">
        <f>IF(RES_hhdet_fec!N165=0,0,RES_hhdet_fec!N165*1000*11630/RES_hhdet_num!N161)</f>
        <v>0.54854033581566886</v>
      </c>
      <c r="O165" s="98">
        <f>IF(RES_hhdet_fec!O165=0,0,RES_hhdet_fec!O165*1000*11630/RES_hhdet_num!O161)</f>
        <v>0.66730408182774947</v>
      </c>
      <c r="P165" s="98">
        <f>IF(RES_hhdet_fec!P165=0,0,RES_hhdet_fec!P165*1000*11630/RES_hhdet_num!P161)</f>
        <v>1.3005223320051778</v>
      </c>
      <c r="Q165" s="98">
        <f>IF(RES_hhdet_fec!Q165=0,0,RES_hhdet_fec!Q165*1000*11630/RES_hhdet_num!Q161)</f>
        <v>1.1431101066147917</v>
      </c>
      <c r="R165" s="98">
        <f>IF(RES_hhdet_fec!R165=0,0,RES_hhdet_fec!R165*1000*11630/RES_hhdet_num!R161)</f>
        <v>1.2100721619189576</v>
      </c>
      <c r="S165" s="98">
        <f>IF(RES_hhdet_fec!S165=0,0,RES_hhdet_fec!S165*1000*11630/RES_hhdet_num!S161)</f>
        <v>1.1306088208722529</v>
      </c>
      <c r="T165" s="98">
        <f>IF(RES_hhdet_fec!T165=0,0,RES_hhdet_fec!T165*1000*11630/RES_hhdet_num!T161)</f>
        <v>1.494498584430465</v>
      </c>
      <c r="U165" s="98">
        <f>IF(RES_hhdet_fec!U165=0,0,RES_hhdet_fec!U165*1000*11630/RES_hhdet_num!U161)</f>
        <v>1.0462384778572962</v>
      </c>
      <c r="V165" s="98">
        <f>IF(RES_hhdet_fec!V165=0,0,RES_hhdet_fec!V165*1000*11630/RES_hhdet_num!V161)</f>
        <v>1.0236245122141046</v>
      </c>
      <c r="W165" s="98">
        <f>IF(RES_hhdet_fec!W165=0,0,RES_hhdet_fec!W165*1000*11630/RES_hhdet_num!W161)</f>
        <v>1.8286283395264382</v>
      </c>
      <c r="DA165" s="63" t="s">
        <v>2397</v>
      </c>
    </row>
    <row r="166" spans="1:105" ht="12" customHeight="1" x14ac:dyDescent="0.25">
      <c r="A166" s="121" t="s">
        <v>55</v>
      </c>
      <c r="B166" s="122">
        <v>2236.8389872608859</v>
      </c>
      <c r="C166" s="122">
        <v>2177.2759348039444</v>
      </c>
      <c r="D166" s="122">
        <v>2226.3348503807956</v>
      </c>
      <c r="E166" s="122">
        <v>2387.6676643729843</v>
      </c>
      <c r="F166" s="122">
        <v>2118.917328749174</v>
      </c>
      <c r="G166" s="122">
        <v>2179.3660860070713</v>
      </c>
      <c r="H166" s="122">
        <v>2455.6431676387729</v>
      </c>
      <c r="I166" s="122">
        <v>2472.39289579154</v>
      </c>
      <c r="J166" s="122">
        <v>3388.4016284360769</v>
      </c>
      <c r="K166" s="122">
        <v>2979.2877213974466</v>
      </c>
      <c r="L166" s="122">
        <v>2824.632450772755</v>
      </c>
      <c r="M166" s="122">
        <v>2400.5059414690641</v>
      </c>
      <c r="N166" s="122">
        <v>2469.8198566601905</v>
      </c>
      <c r="O166" s="122">
        <v>2743.9757766075659</v>
      </c>
      <c r="P166" s="122">
        <v>2401.8704613074315</v>
      </c>
      <c r="Q166" s="122">
        <v>2919.4706801679022</v>
      </c>
      <c r="R166" s="122">
        <v>3227.0214571107663</v>
      </c>
      <c r="S166" s="122">
        <v>2366.4658660228379</v>
      </c>
      <c r="T166" s="122">
        <v>2471.5952011172485</v>
      </c>
      <c r="U166" s="122">
        <v>2286.1892570877853</v>
      </c>
      <c r="V166" s="122">
        <v>2601.5029673660292</v>
      </c>
      <c r="W166" s="122">
        <v>2664.4483135742898</v>
      </c>
      <c r="DA166" s="130" t="s">
        <v>2398</v>
      </c>
    </row>
    <row r="167" spans="1:105" ht="12" customHeight="1" x14ac:dyDescent="0.25">
      <c r="A167" s="97" t="s">
        <v>124</v>
      </c>
      <c r="B167" s="98">
        <v>2723.5256876633175</v>
      </c>
      <c r="C167" s="98">
        <v>2378.2950916421146</v>
      </c>
      <c r="D167" s="98">
        <v>2400.5386049314416</v>
      </c>
      <c r="E167" s="98">
        <v>2558.9414983508368</v>
      </c>
      <c r="F167" s="98">
        <v>2522.8187741993252</v>
      </c>
      <c r="G167" s="98">
        <v>2697.5685189318979</v>
      </c>
      <c r="H167" s="98">
        <v>2807.3708602150768</v>
      </c>
      <c r="I167" s="98">
        <v>2667.0706677410644</v>
      </c>
      <c r="J167" s="98">
        <v>2952.7600760026958</v>
      </c>
      <c r="K167" s="98">
        <v>2911.9453129053145</v>
      </c>
      <c r="L167" s="98">
        <v>2261.0268832781189</v>
      </c>
      <c r="M167" s="98">
        <v>2850.4133611268171</v>
      </c>
      <c r="N167" s="98">
        <v>2782.0839412641317</v>
      </c>
      <c r="O167" s="98">
        <v>2720.8820061555202</v>
      </c>
      <c r="P167" s="98">
        <v>2994.0823831064481</v>
      </c>
      <c r="Q167" s="98">
        <v>2478.5223281744338</v>
      </c>
      <c r="R167" s="98">
        <v>2643.5900932990362</v>
      </c>
      <c r="S167" s="98">
        <v>2754.490836026825</v>
      </c>
      <c r="T167" s="98">
        <v>2299.4392820777962</v>
      </c>
      <c r="U167" s="98">
        <v>2123.1122939418915</v>
      </c>
      <c r="V167" s="98">
        <v>2260.9846667358975</v>
      </c>
      <c r="W167" s="98">
        <v>2398.4885635210248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2174.040703337992</v>
      </c>
      <c r="C171" s="101">
        <v>2159.5389503770471</v>
      </c>
      <c r="D171" s="101">
        <v>2214.4573216614331</v>
      </c>
      <c r="E171" s="101">
        <v>2381.8617716957688</v>
      </c>
      <c r="F171" s="101">
        <v>2104.4922771259544</v>
      </c>
      <c r="G171" s="101">
        <v>2167.4075683241908</v>
      </c>
      <c r="H171" s="101">
        <v>2447.1881750287657</v>
      </c>
      <c r="I171" s="101">
        <v>2468.5122757526797</v>
      </c>
      <c r="J171" s="101">
        <v>3395.8063007153974</v>
      </c>
      <c r="K171" s="101">
        <v>2980.3290988483559</v>
      </c>
      <c r="L171" s="101">
        <v>2842.9689332768617</v>
      </c>
      <c r="M171" s="101">
        <v>2391.7204933976377</v>
      </c>
      <c r="N171" s="101">
        <v>2461.3931782060113</v>
      </c>
      <c r="O171" s="101">
        <v>2744.6472098724307</v>
      </c>
      <c r="P171" s="101">
        <v>2385.4263028784908</v>
      </c>
      <c r="Q171" s="101">
        <v>2931.2492102625356</v>
      </c>
      <c r="R171" s="101">
        <v>3241.6129410044559</v>
      </c>
      <c r="S171" s="101">
        <v>2356.4185382072715</v>
      </c>
      <c r="T171" s="101">
        <v>2478.7226754723852</v>
      </c>
      <c r="U171" s="101">
        <v>2293.0274390378818</v>
      </c>
      <c r="V171" s="101">
        <v>2614.7375110668499</v>
      </c>
      <c r="W171" s="101">
        <v>2674.2926481587033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2406</v>
      </c>
    </row>
    <row r="175" spans="1:105" ht="12" customHeight="1" x14ac:dyDescent="0.25">
      <c r="A175" s="121" t="s">
        <v>54</v>
      </c>
      <c r="B175" s="122">
        <v>727.75076270678562</v>
      </c>
      <c r="C175" s="122">
        <v>729.72210327447851</v>
      </c>
      <c r="D175" s="122">
        <v>780.49483915807605</v>
      </c>
      <c r="E175" s="122">
        <v>820.86091908381889</v>
      </c>
      <c r="F175" s="122">
        <v>850.50112740311374</v>
      </c>
      <c r="G175" s="122">
        <v>876.76168368953188</v>
      </c>
      <c r="H175" s="122">
        <v>916.47782605675707</v>
      </c>
      <c r="I175" s="122">
        <v>813.96730273313096</v>
      </c>
      <c r="J175" s="122">
        <v>923.23867421573686</v>
      </c>
      <c r="K175" s="122">
        <v>843.77524947238624</v>
      </c>
      <c r="L175" s="122">
        <v>915.7928687721693</v>
      </c>
      <c r="M175" s="122">
        <v>850.21084235396791</v>
      </c>
      <c r="N175" s="122">
        <v>852.88005529893564</v>
      </c>
      <c r="O175" s="122">
        <v>850.05597378224218</v>
      </c>
      <c r="P175" s="122">
        <v>852.80917021153743</v>
      </c>
      <c r="Q175" s="122">
        <v>764.22055215771434</v>
      </c>
      <c r="R175" s="122">
        <v>800.74122576616185</v>
      </c>
      <c r="S175" s="122">
        <v>744.99739425133964</v>
      </c>
      <c r="T175" s="122">
        <v>681.62453492418558</v>
      </c>
      <c r="U175" s="122">
        <v>617.38474197548635</v>
      </c>
      <c r="V175" s="122">
        <v>687.45399865363549</v>
      </c>
      <c r="W175" s="122">
        <v>695.76011880645569</v>
      </c>
      <c r="DA175" s="130" t="s">
        <v>2407</v>
      </c>
    </row>
    <row r="176" spans="1:105" ht="12" customHeight="1" x14ac:dyDescent="0.25">
      <c r="A176" s="97" t="s">
        <v>50</v>
      </c>
      <c r="B176" s="98">
        <v>768.71554540001466</v>
      </c>
      <c r="C176" s="98">
        <v>765.0093120301849</v>
      </c>
      <c r="D176" s="98">
        <v>825.42380395784426</v>
      </c>
      <c r="E176" s="98">
        <v>862.1971913996465</v>
      </c>
      <c r="F176" s="98">
        <v>927.16341152832319</v>
      </c>
      <c r="G176" s="98">
        <v>967.57681862859579</v>
      </c>
      <c r="H176" s="98">
        <v>1007.2752882149157</v>
      </c>
      <c r="I176" s="98">
        <v>925.92803709532529</v>
      </c>
      <c r="J176" s="98">
        <v>960.04779720113515</v>
      </c>
      <c r="K176" s="98">
        <v>893.91376155096179</v>
      </c>
      <c r="L176" s="98">
        <v>898.07388764677592</v>
      </c>
      <c r="M176" s="98">
        <v>933.87667029851264</v>
      </c>
      <c r="N176" s="98">
        <v>940.38279577140383</v>
      </c>
      <c r="O176" s="98">
        <v>918.91581023041181</v>
      </c>
      <c r="P176" s="98">
        <v>996.74893394214314</v>
      </c>
      <c r="Q176" s="98">
        <v>798.46239982322186</v>
      </c>
      <c r="R176" s="98">
        <v>830.50585029671129</v>
      </c>
      <c r="S176" s="98">
        <v>946.36210777173164</v>
      </c>
      <c r="T176" s="98">
        <v>800.38163836298713</v>
      </c>
      <c r="U176" s="98">
        <v>747.2175034755353</v>
      </c>
      <c r="V176" s="98">
        <v>779.56598209215122</v>
      </c>
      <c r="W176" s="98">
        <v>807.90452459279084</v>
      </c>
      <c r="DA176" s="63" t="s">
        <v>2408</v>
      </c>
    </row>
    <row r="177" spans="1:105" ht="12" customHeight="1" x14ac:dyDescent="0.25">
      <c r="A177" s="109" t="s">
        <v>120</v>
      </c>
      <c r="B177" s="33">
        <v>563.89163193386923</v>
      </c>
      <c r="C177" s="33">
        <v>601.80597153504266</v>
      </c>
      <c r="D177" s="33">
        <v>674.59085070147944</v>
      </c>
      <c r="E177" s="33">
        <v>736.1215608363724</v>
      </c>
      <c r="F177" s="33">
        <v>697.17655915269518</v>
      </c>
      <c r="G177" s="33">
        <v>699.16764203091793</v>
      </c>
      <c r="H177" s="33">
        <v>768.51159142864685</v>
      </c>
      <c r="I177" s="33">
        <v>692.10527893754556</v>
      </c>
      <c r="J177" s="33">
        <v>890.86206342229752</v>
      </c>
      <c r="K177" s="33">
        <v>797.07761567371301</v>
      </c>
      <c r="L177" s="33">
        <v>948.71154460702337</v>
      </c>
      <c r="M177" s="33">
        <v>708.95390249095601</v>
      </c>
      <c r="N177" s="33">
        <v>704.74457476610564</v>
      </c>
      <c r="O177" s="33">
        <v>741.31949187415432</v>
      </c>
      <c r="P177" s="33">
        <v>631.02443221846181</v>
      </c>
      <c r="Q177" s="33">
        <v>714.57909436615694</v>
      </c>
      <c r="R177" s="33">
        <v>759.78790632603102</v>
      </c>
      <c r="S177" s="33">
        <v>512.30928084999755</v>
      </c>
      <c r="T177" s="33">
        <v>538.18947375654079</v>
      </c>
      <c r="U177" s="33">
        <v>485.52992578627374</v>
      </c>
      <c r="V177" s="33">
        <v>587.38608574346301</v>
      </c>
      <c r="W177" s="33">
        <v>581.07305942830612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6098.2488034625667</v>
      </c>
      <c r="C3" s="117">
        <f t="shared" si="0"/>
        <v>14529.67380832587</v>
      </c>
      <c r="D3" s="117">
        <f t="shared" si="0"/>
        <v>9884.8194241375913</v>
      </c>
      <c r="E3" s="117">
        <f t="shared" si="0"/>
        <v>9699.457344790635</v>
      </c>
      <c r="F3" s="117">
        <f t="shared" si="0"/>
        <v>9924.6472614000049</v>
      </c>
      <c r="G3" s="117">
        <f t="shared" si="0"/>
        <v>11942.320343619353</v>
      </c>
      <c r="H3" s="117">
        <f t="shared" si="0"/>
        <v>10778.062269264647</v>
      </c>
      <c r="I3" s="117">
        <f t="shared" si="0"/>
        <v>10971.063477567333</v>
      </c>
      <c r="J3" s="117">
        <f t="shared" si="0"/>
        <v>11123.8943580745</v>
      </c>
      <c r="K3" s="117">
        <f t="shared" si="0"/>
        <v>11170.264043177596</v>
      </c>
      <c r="L3" s="117">
        <f t="shared" si="0"/>
        <v>14814.739079181832</v>
      </c>
      <c r="M3" s="117">
        <f t="shared" si="0"/>
        <v>13951.937405383389</v>
      </c>
      <c r="N3" s="117">
        <f t="shared" si="0"/>
        <v>9470.110936480618</v>
      </c>
      <c r="O3" s="117">
        <f t="shared" si="0"/>
        <v>10122.756687361918</v>
      </c>
      <c r="P3" s="117">
        <f t="shared" si="0"/>
        <v>10695.14246014502</v>
      </c>
      <c r="Q3" s="117">
        <f t="shared" si="0"/>
        <v>10432.003054142711</v>
      </c>
      <c r="R3" s="117">
        <f t="shared" ref="R3:V3" si="1">R4+R7+R9+R19</f>
        <v>11341.350260658703</v>
      </c>
      <c r="S3" s="117">
        <f t="shared" si="1"/>
        <v>11106.257504276085</v>
      </c>
      <c r="T3" s="117">
        <f t="shared" si="1"/>
        <v>10521.601181197906</v>
      </c>
      <c r="U3" s="117">
        <f t="shared" si="1"/>
        <v>11137.402609153112</v>
      </c>
      <c r="V3" s="117">
        <f t="shared" si="1"/>
        <v>7207.7948610179092</v>
      </c>
      <c r="W3" s="117">
        <f t="shared" ref="W3" si="2">W4+W7+W9+W19</f>
        <v>11187.995497011965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4591.7904039605146</v>
      </c>
      <c r="C4" s="122">
        <f t="shared" si="3"/>
        <v>12297.47243742454</v>
      </c>
      <c r="D4" s="122">
        <f t="shared" si="3"/>
        <v>8017.272393114029</v>
      </c>
      <c r="E4" s="122">
        <f t="shared" si="3"/>
        <v>7822.3181760263478</v>
      </c>
      <c r="F4" s="122">
        <f t="shared" si="3"/>
        <v>8014.7815851400837</v>
      </c>
      <c r="G4" s="122">
        <f t="shared" si="3"/>
        <v>9784.2523210269665</v>
      </c>
      <c r="H4" s="122">
        <f t="shared" si="3"/>
        <v>8660.6840230755552</v>
      </c>
      <c r="I4" s="122">
        <f t="shared" si="3"/>
        <v>8833.6964733528312</v>
      </c>
      <c r="J4" s="122">
        <f t="shared" si="3"/>
        <v>8716.737357931157</v>
      </c>
      <c r="K4" s="122">
        <f t="shared" si="3"/>
        <v>8917.9487913182602</v>
      </c>
      <c r="L4" s="122">
        <f t="shared" si="3"/>
        <v>12019.525670469109</v>
      </c>
      <c r="M4" s="122">
        <f t="shared" si="3"/>
        <v>11625.477608872341</v>
      </c>
      <c r="N4" s="122">
        <f t="shared" si="3"/>
        <v>7338.0939759753492</v>
      </c>
      <c r="O4" s="122">
        <f t="shared" si="3"/>
        <v>7795.9203553394527</v>
      </c>
      <c r="P4" s="122">
        <f t="shared" si="3"/>
        <v>8445.6703949938947</v>
      </c>
      <c r="Q4" s="122">
        <f t="shared" si="3"/>
        <v>8037.7503390631973</v>
      </c>
      <c r="R4" s="122">
        <f t="shared" ref="R4:V4" si="4">SUM(R5:R6)</f>
        <v>8654.491875479056</v>
      </c>
      <c r="S4" s="122">
        <f t="shared" si="4"/>
        <v>8896.0856774055355</v>
      </c>
      <c r="T4" s="122">
        <f t="shared" si="4"/>
        <v>8306.9521113929422</v>
      </c>
      <c r="U4" s="122">
        <f t="shared" si="4"/>
        <v>8922.9733196488323</v>
      </c>
      <c r="V4" s="122">
        <f t="shared" si="4"/>
        <v>5199.2318974275568</v>
      </c>
      <c r="W4" s="122">
        <f t="shared" ref="W4" si="5">SUM(W5:W6)</f>
        <v>8686.6432223450356</v>
      </c>
      <c r="DA4" s="130" t="s">
        <v>2412</v>
      </c>
    </row>
    <row r="5" spans="1:105" ht="12" customHeight="1" x14ac:dyDescent="0.25">
      <c r="A5" s="97" t="s">
        <v>51</v>
      </c>
      <c r="B5" s="98">
        <v>4549.814453725623</v>
      </c>
      <c r="C5" s="98">
        <v>12186.930431680681</v>
      </c>
      <c r="D5" s="98">
        <v>7947.4386098450577</v>
      </c>
      <c r="E5" s="98">
        <v>7755.4077839303609</v>
      </c>
      <c r="F5" s="98">
        <v>7948.0240115332217</v>
      </c>
      <c r="G5" s="98">
        <v>9703.8364740039178</v>
      </c>
      <c r="H5" s="98">
        <v>8590.8230459025162</v>
      </c>
      <c r="I5" s="98">
        <v>8763.9238011939433</v>
      </c>
      <c r="J5" s="98">
        <v>8648.3761431411876</v>
      </c>
      <c r="K5" s="98">
        <v>8848.4278616414613</v>
      </c>
      <c r="L5" s="98">
        <v>11930.125362738481</v>
      </c>
      <c r="M5" s="98">
        <v>11538.320066152006</v>
      </c>
      <c r="N5" s="98">
        <v>7283.5285758233667</v>
      </c>
      <c r="O5" s="98">
        <v>7738.4834312457697</v>
      </c>
      <c r="P5" s="98">
        <v>8384.1228513492515</v>
      </c>
      <c r="Q5" s="98">
        <v>7979.6966387714083</v>
      </c>
      <c r="R5" s="98">
        <v>8592.6251928780748</v>
      </c>
      <c r="S5" s="98">
        <v>8833.2967793422467</v>
      </c>
      <c r="T5" s="98">
        <v>8248.6341380444337</v>
      </c>
      <c r="U5" s="98">
        <v>8860.442674074231</v>
      </c>
      <c r="V5" s="98">
        <v>5162.8175034661162</v>
      </c>
      <c r="W5" s="98">
        <v>8626.1420400311836</v>
      </c>
      <c r="DA5" s="63" t="s">
        <v>2413</v>
      </c>
    </row>
    <row r="6" spans="1:105" ht="12" customHeight="1" x14ac:dyDescent="0.25">
      <c r="A6" s="97" t="s">
        <v>53</v>
      </c>
      <c r="B6" s="98">
        <v>41.975950234891229</v>
      </c>
      <c r="C6" s="98">
        <v>110.54200574385818</v>
      </c>
      <c r="D6" s="98">
        <v>69.833783268971004</v>
      </c>
      <c r="E6" s="98">
        <v>66.910392095986623</v>
      </c>
      <c r="F6" s="98">
        <v>66.757573606861811</v>
      </c>
      <c r="G6" s="98">
        <v>80.415847023047775</v>
      </c>
      <c r="H6" s="98">
        <v>69.86097717303862</v>
      </c>
      <c r="I6" s="98">
        <v>69.772672158887872</v>
      </c>
      <c r="J6" s="98">
        <v>68.361214789968571</v>
      </c>
      <c r="K6" s="98">
        <v>69.520929676798033</v>
      </c>
      <c r="L6" s="98">
        <v>89.40030773062702</v>
      </c>
      <c r="M6" s="98">
        <v>87.157542720335684</v>
      </c>
      <c r="N6" s="98">
        <v>54.56540015198258</v>
      </c>
      <c r="O6" s="98">
        <v>57.436924093682919</v>
      </c>
      <c r="P6" s="98">
        <v>61.547543644643234</v>
      </c>
      <c r="Q6" s="98">
        <v>58.053700291789198</v>
      </c>
      <c r="R6" s="98">
        <v>61.866682600981555</v>
      </c>
      <c r="S6" s="98">
        <v>62.788898063289345</v>
      </c>
      <c r="T6" s="98">
        <v>58.317973348508524</v>
      </c>
      <c r="U6" s="98">
        <v>62.530645574600442</v>
      </c>
      <c r="V6" s="98">
        <v>36.414393961440112</v>
      </c>
      <c r="W6" s="98">
        <v>60.501182313852141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1.3995271723308854E-2</v>
      </c>
      <c r="C7" s="122">
        <f t="shared" si="6"/>
        <v>1.8865944913574104E-2</v>
      </c>
      <c r="D7" s="122">
        <f t="shared" si="6"/>
        <v>1.2045965995268594E-2</v>
      </c>
      <c r="E7" s="122">
        <f t="shared" si="6"/>
        <v>1.1430645053314007E-2</v>
      </c>
      <c r="F7" s="122">
        <f t="shared" si="6"/>
        <v>2.0897736912437959E-2</v>
      </c>
      <c r="G7" s="122">
        <f t="shared" si="6"/>
        <v>3.2931825491807287E-2</v>
      </c>
      <c r="H7" s="122">
        <f t="shared" si="6"/>
        <v>0.19713865184934684</v>
      </c>
      <c r="I7" s="122">
        <f t="shared" si="6"/>
        <v>0.29900920155682886</v>
      </c>
      <c r="J7" s="122">
        <f t="shared" si="6"/>
        <v>0.48473529437459117</v>
      </c>
      <c r="K7" s="122">
        <f t="shared" si="6"/>
        <v>0.64288286442429776</v>
      </c>
      <c r="L7" s="122">
        <f t="shared" si="6"/>
        <v>1.9508227991951921</v>
      </c>
      <c r="M7" s="122">
        <f t="shared" si="6"/>
        <v>1.1509294504131315</v>
      </c>
      <c r="N7" s="122">
        <f t="shared" si="6"/>
        <v>1.3463407431149303</v>
      </c>
      <c r="O7" s="122">
        <f t="shared" si="6"/>
        <v>1.3852005879942535</v>
      </c>
      <c r="P7" s="122">
        <f t="shared" si="6"/>
        <v>1.8589434877370374</v>
      </c>
      <c r="Q7" s="122">
        <f t="shared" si="6"/>
        <v>1.222862750104279</v>
      </c>
      <c r="R7" s="122">
        <f t="shared" si="6"/>
        <v>1.1967241599402727</v>
      </c>
      <c r="S7" s="122">
        <f t="shared" si="6"/>
        <v>1.2359088492585333</v>
      </c>
      <c r="T7" s="122">
        <f t="shared" si="6"/>
        <v>1.7314544341286229</v>
      </c>
      <c r="U7" s="122">
        <f t="shared" si="6"/>
        <v>1.2877999447711006</v>
      </c>
      <c r="V7" s="122">
        <f t="shared" si="6"/>
        <v>1.7949449374346174</v>
      </c>
      <c r="W7" s="122">
        <f t="shared" si="6"/>
        <v>3.7139122013922146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1.3995271723308854E-2</v>
      </c>
      <c r="C8" s="98">
        <f>IF(RES_hhdet_tes!C8=0,0,RES_hhdet_tes!C8*1000*11630/RES_hhdet_num!C3)</f>
        <v>1.8865944913574104E-2</v>
      </c>
      <c r="D8" s="98">
        <f>IF(RES_hhdet_tes!D8=0,0,RES_hhdet_tes!D8*1000*11630/RES_hhdet_num!D3)</f>
        <v>1.2045965995268594E-2</v>
      </c>
      <c r="E8" s="98">
        <f>IF(RES_hhdet_tes!E8=0,0,RES_hhdet_tes!E8*1000*11630/RES_hhdet_num!E3)</f>
        <v>1.1430645053314007E-2</v>
      </c>
      <c r="F8" s="98">
        <f>IF(RES_hhdet_tes!F8=0,0,RES_hhdet_tes!F8*1000*11630/RES_hhdet_num!F3)</f>
        <v>2.0897736912437959E-2</v>
      </c>
      <c r="G8" s="98">
        <f>IF(RES_hhdet_tes!G8=0,0,RES_hhdet_tes!G8*1000*11630/RES_hhdet_num!G3)</f>
        <v>3.2931825491807287E-2</v>
      </c>
      <c r="H8" s="98">
        <f>IF(RES_hhdet_tes!H8=0,0,RES_hhdet_tes!H8*1000*11630/RES_hhdet_num!H3)</f>
        <v>0.19713865184934684</v>
      </c>
      <c r="I8" s="98">
        <f>IF(RES_hhdet_tes!I8=0,0,RES_hhdet_tes!I8*1000*11630/RES_hhdet_num!I3)</f>
        <v>0.29900920155682886</v>
      </c>
      <c r="J8" s="98">
        <f>IF(RES_hhdet_tes!J8=0,0,RES_hhdet_tes!J8*1000*11630/RES_hhdet_num!J3)</f>
        <v>0.48473529437459117</v>
      </c>
      <c r="K8" s="98">
        <f>IF(RES_hhdet_tes!K8=0,0,RES_hhdet_tes!K8*1000*11630/RES_hhdet_num!K3)</f>
        <v>0.64288286442429776</v>
      </c>
      <c r="L8" s="98">
        <f>IF(RES_hhdet_tes!L8=0,0,RES_hhdet_tes!L8*1000*11630/RES_hhdet_num!L3)</f>
        <v>1.9508227991951921</v>
      </c>
      <c r="M8" s="98">
        <f>IF(RES_hhdet_tes!M8=0,0,RES_hhdet_tes!M8*1000*11630/RES_hhdet_num!M3)</f>
        <v>1.1509294504131315</v>
      </c>
      <c r="N8" s="98">
        <f>IF(RES_hhdet_tes!N8=0,0,RES_hhdet_tes!N8*1000*11630/RES_hhdet_num!N3)</f>
        <v>1.3463407431149303</v>
      </c>
      <c r="O8" s="98">
        <f>IF(RES_hhdet_tes!O8=0,0,RES_hhdet_tes!O8*1000*11630/RES_hhdet_num!O3)</f>
        <v>1.3852005879942535</v>
      </c>
      <c r="P8" s="98">
        <f>IF(RES_hhdet_tes!P8=0,0,RES_hhdet_tes!P8*1000*11630/RES_hhdet_num!P3)</f>
        <v>1.8589434877370374</v>
      </c>
      <c r="Q8" s="98">
        <f>IF(RES_hhdet_tes!Q8=0,0,RES_hhdet_tes!Q8*1000*11630/RES_hhdet_num!Q3)</f>
        <v>1.222862750104279</v>
      </c>
      <c r="R8" s="98">
        <f>IF(RES_hhdet_tes!R8=0,0,RES_hhdet_tes!R8*1000*11630/RES_hhdet_num!R3)</f>
        <v>1.1967241599402727</v>
      </c>
      <c r="S8" s="98">
        <f>IF(RES_hhdet_tes!S8=0,0,RES_hhdet_tes!S8*1000*11630/RES_hhdet_num!S3)</f>
        <v>1.2359088492585333</v>
      </c>
      <c r="T8" s="98">
        <f>IF(RES_hhdet_tes!T8=0,0,RES_hhdet_tes!T8*1000*11630/RES_hhdet_num!T3)</f>
        <v>1.7314544341286229</v>
      </c>
      <c r="U8" s="98">
        <f>IF(RES_hhdet_tes!U8=0,0,RES_hhdet_tes!U8*1000*11630/RES_hhdet_num!U3)</f>
        <v>1.2877999447711006</v>
      </c>
      <c r="V8" s="98">
        <f>IF(RES_hhdet_tes!V8=0,0,RES_hhdet_tes!V8*1000*11630/RES_hhdet_num!V3)</f>
        <v>1.7949449374346174</v>
      </c>
      <c r="W8" s="98">
        <f>IF(RES_hhdet_tes!W8=0,0,RES_hhdet_tes!W8*1000*11630/RES_hhdet_num!W3)</f>
        <v>3.7139122013922146</v>
      </c>
      <c r="DA8" s="63" t="s">
        <v>2416</v>
      </c>
    </row>
    <row r="9" spans="1:105" ht="12" customHeight="1" x14ac:dyDescent="0.25">
      <c r="A9" s="121" t="s">
        <v>55</v>
      </c>
      <c r="B9" s="122">
        <v>1062.0196365454804</v>
      </c>
      <c r="C9" s="122">
        <v>1781.7064429199661</v>
      </c>
      <c r="D9" s="122">
        <v>1375.5802811998412</v>
      </c>
      <c r="E9" s="122">
        <v>1355.0409198539073</v>
      </c>
      <c r="F9" s="122">
        <v>1366.2925053240119</v>
      </c>
      <c r="G9" s="122">
        <v>1596.456177188654</v>
      </c>
      <c r="H9" s="122">
        <v>1522.7659222270795</v>
      </c>
      <c r="I9" s="122">
        <v>1594.9275650661555</v>
      </c>
      <c r="J9" s="122">
        <v>1785.1206618853762</v>
      </c>
      <c r="K9" s="122">
        <v>1682.6838986972664</v>
      </c>
      <c r="L9" s="122">
        <v>2173.9894313928776</v>
      </c>
      <c r="M9" s="122">
        <v>1771.8110749510699</v>
      </c>
      <c r="N9" s="122">
        <v>1575.782786535148</v>
      </c>
      <c r="O9" s="122">
        <v>1764.8688974263948</v>
      </c>
      <c r="P9" s="122">
        <v>1696.162483939645</v>
      </c>
      <c r="Q9" s="122">
        <v>1880.2692690108756</v>
      </c>
      <c r="R9" s="122">
        <v>2145.1817243062255</v>
      </c>
      <c r="S9" s="122">
        <v>1718.5807596822854</v>
      </c>
      <c r="T9" s="122">
        <v>1757.6343068904769</v>
      </c>
      <c r="U9" s="122">
        <v>1790.8392465813204</v>
      </c>
      <c r="V9" s="122">
        <v>1525.7921387405361</v>
      </c>
      <c r="W9" s="122">
        <v>2006.6882557133067</v>
      </c>
      <c r="DA9" s="130" t="s">
        <v>2417</v>
      </c>
    </row>
    <row r="10" spans="1:105" ht="12" customHeight="1" x14ac:dyDescent="0.25">
      <c r="A10" s="97" t="s">
        <v>143</v>
      </c>
      <c r="B10" s="98">
        <v>869.57677973786997</v>
      </c>
      <c r="C10" s="98">
        <v>2024.930426139854</v>
      </c>
      <c r="D10" s="98">
        <v>1367.0716120939114</v>
      </c>
      <c r="E10" s="98">
        <v>1289.1106672394799</v>
      </c>
      <c r="F10" s="98">
        <v>1368.8777697297819</v>
      </c>
      <c r="G10" s="98">
        <v>1660.0009952427231</v>
      </c>
      <c r="H10" s="98">
        <v>1500.769377635557</v>
      </c>
      <c r="I10" s="98">
        <v>1590.9319539763319</v>
      </c>
      <c r="J10" s="98">
        <v>1642.850224528667</v>
      </c>
      <c r="K10" s="98">
        <v>1604.7740611478816</v>
      </c>
      <c r="L10" s="98">
        <v>2275.8803760729693</v>
      </c>
      <c r="M10" s="98">
        <v>1846.7953434036617</v>
      </c>
      <c r="N10" s="98">
        <v>1522.0904269875271</v>
      </c>
      <c r="O10" s="98">
        <v>1700.6242704042033</v>
      </c>
      <c r="P10" s="98">
        <v>1732.8175548740708</v>
      </c>
      <c r="Q10" s="98">
        <v>1803.1930020781322</v>
      </c>
      <c r="R10" s="98">
        <v>2094.9423151892315</v>
      </c>
      <c r="S10" s="98">
        <v>1755.4185763416085</v>
      </c>
      <c r="T10" s="98">
        <v>1736.8351372758439</v>
      </c>
      <c r="U10" s="98">
        <v>1846.6392636976891</v>
      </c>
      <c r="V10" s="98">
        <v>1247.31478158553</v>
      </c>
      <c r="W10" s="98">
        <v>1963.5987517727019</v>
      </c>
      <c r="DA10" s="63" t="s">
        <v>2418</v>
      </c>
    </row>
    <row r="11" spans="1:105" ht="12" customHeight="1" x14ac:dyDescent="0.25">
      <c r="A11" s="97" t="s">
        <v>124</v>
      </c>
      <c r="B11" s="98">
        <v>1507.4465465877292</v>
      </c>
      <c r="C11" s="98">
        <v>1316.3377061283466</v>
      </c>
      <c r="D11" s="98">
        <v>1328.6044041906141</v>
      </c>
      <c r="E11" s="98">
        <v>1416.2132558957919</v>
      </c>
      <c r="F11" s="98">
        <v>1419.6041543946039</v>
      </c>
      <c r="G11" s="98">
        <v>1546.4691190983187</v>
      </c>
      <c r="H11" s="98">
        <v>1652.0712730713633</v>
      </c>
      <c r="I11" s="98">
        <v>1569.4709324152414</v>
      </c>
      <c r="J11" s="98">
        <v>1736.9505860293928</v>
      </c>
      <c r="K11" s="98">
        <v>1712.2557872418579</v>
      </c>
      <c r="L11" s="98">
        <v>1371.6092544257035</v>
      </c>
      <c r="M11" s="98">
        <v>1735.3237905090971</v>
      </c>
      <c r="N11" s="98">
        <v>1787.548804769393</v>
      </c>
      <c r="O11" s="98">
        <v>1795.9820401136244</v>
      </c>
      <c r="P11" s="98">
        <v>1988.9052070930225</v>
      </c>
      <c r="Q11" s="98">
        <v>1650.1185584504774</v>
      </c>
      <c r="R11" s="98">
        <v>1767.1622171695317</v>
      </c>
      <c r="S11" s="98">
        <v>1942.0511471222046</v>
      </c>
      <c r="T11" s="98">
        <v>1822.3987244621301</v>
      </c>
      <c r="U11" s="98">
        <v>1763.4646463842153</v>
      </c>
      <c r="V11" s="98">
        <v>1967.2883894601182</v>
      </c>
      <c r="W11" s="98">
        <v>2139.7509463074462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1348.1052759597169</v>
      </c>
      <c r="C15" s="101">
        <v>1350.3772593176309</v>
      </c>
      <c r="D15" s="101">
        <v>1400.5172755196913</v>
      </c>
      <c r="E15" s="101">
        <v>1520.6597604295637</v>
      </c>
      <c r="F15" s="101">
        <v>1353.233407460654</v>
      </c>
      <c r="G15" s="101">
        <v>1402.1577028304644</v>
      </c>
      <c r="H15" s="101">
        <v>1590.7053121922131</v>
      </c>
      <c r="I15" s="101">
        <v>1609.2216972196086</v>
      </c>
      <c r="J15" s="101">
        <v>2217.1506214903311</v>
      </c>
      <c r="K15" s="101">
        <v>1950.1732231277583</v>
      </c>
      <c r="L15" s="101">
        <v>1872.1040100146863</v>
      </c>
      <c r="M15" s="101">
        <v>1587.4304658817025</v>
      </c>
      <c r="N15" s="101">
        <v>1655.9371654944196</v>
      </c>
      <c r="O15" s="101">
        <v>1865.1066380341479</v>
      </c>
      <c r="P15" s="101">
        <v>1628.4179422051088</v>
      </c>
      <c r="Q15" s="101">
        <v>2009.2848229338649</v>
      </c>
      <c r="R15" s="101">
        <v>2234.5666088883595</v>
      </c>
      <c r="S15" s="101">
        <v>1658.46723053757</v>
      </c>
      <c r="T15" s="101">
        <v>1787.4217865456264</v>
      </c>
      <c r="U15" s="101">
        <v>1707.3024871154571</v>
      </c>
      <c r="V15" s="101">
        <v>2013.0804501325215</v>
      </c>
      <c r="W15" s="101">
        <v>2103.6590263693952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444.42476768484806</v>
      </c>
      <c r="C19" s="122">
        <v>450.47606203645023</v>
      </c>
      <c r="D19" s="122">
        <v>491.95470385772626</v>
      </c>
      <c r="E19" s="122">
        <v>522.08681826532734</v>
      </c>
      <c r="F19" s="122">
        <v>543.55227319899757</v>
      </c>
      <c r="G19" s="122">
        <v>561.57891357823985</v>
      </c>
      <c r="H19" s="122">
        <v>594.41518531016311</v>
      </c>
      <c r="I19" s="122">
        <v>542.14042994679062</v>
      </c>
      <c r="J19" s="122">
        <v>621.55160296359315</v>
      </c>
      <c r="K19" s="122">
        <v>568.98847029764579</v>
      </c>
      <c r="L19" s="122">
        <v>619.27315452064909</v>
      </c>
      <c r="M19" s="122">
        <v>553.49779210956365</v>
      </c>
      <c r="N19" s="122">
        <v>554.88783322700624</v>
      </c>
      <c r="O19" s="122">
        <v>560.58223400807503</v>
      </c>
      <c r="P19" s="122">
        <v>551.45063772374351</v>
      </c>
      <c r="Q19" s="122">
        <v>512.76058331853369</v>
      </c>
      <c r="R19" s="122">
        <v>540.47993671348218</v>
      </c>
      <c r="S19" s="122">
        <v>490.35515833900541</v>
      </c>
      <c r="T19" s="122">
        <v>455.28330848035893</v>
      </c>
      <c r="U19" s="122">
        <v>422.30224297818927</v>
      </c>
      <c r="V19" s="122">
        <v>480.97587991238174</v>
      </c>
      <c r="W19" s="122">
        <v>490.95010675223062</v>
      </c>
      <c r="DA19" s="130" t="s">
        <v>2427</v>
      </c>
    </row>
    <row r="20" spans="1:105" ht="12" customHeight="1" x14ac:dyDescent="0.25">
      <c r="A20" s="97" t="s">
        <v>51</v>
      </c>
      <c r="B20" s="98">
        <v>262.10946993958373</v>
      </c>
      <c r="C20" s="98">
        <v>655.3688600701704</v>
      </c>
      <c r="D20" s="98">
        <v>495.18421810525564</v>
      </c>
      <c r="E20" s="98">
        <v>452.49155150077382</v>
      </c>
      <c r="F20" s="98">
        <v>514.35723036976617</v>
      </c>
      <c r="G20" s="98">
        <v>604.14362207575664</v>
      </c>
      <c r="H20" s="98">
        <v>546.3072240542358</v>
      </c>
      <c r="I20" s="98">
        <v>573.15771357296967</v>
      </c>
      <c r="J20" s="98">
        <v>555.59047135888602</v>
      </c>
      <c r="K20" s="98">
        <v>576.11690919364742</v>
      </c>
      <c r="L20" s="98">
        <v>931.80736950241885</v>
      </c>
      <c r="M20" s="98">
        <v>850.32074658038368</v>
      </c>
      <c r="N20" s="98">
        <v>558.67929132906136</v>
      </c>
      <c r="O20" s="98">
        <v>498.89864722846323</v>
      </c>
      <c r="P20" s="98">
        <v>545.0264987953633</v>
      </c>
      <c r="Q20" s="98">
        <v>556.01217063678348</v>
      </c>
      <c r="R20" s="98">
        <v>585.01175795581867</v>
      </c>
      <c r="S20" s="98">
        <v>519.44791321263256</v>
      </c>
      <c r="T20" s="98">
        <v>474.07320903399932</v>
      </c>
      <c r="U20" s="98">
        <v>468.45117433516765</v>
      </c>
      <c r="V20" s="98">
        <v>393.21284195246881</v>
      </c>
      <c r="W20" s="98">
        <v>488.65011492720924</v>
      </c>
      <c r="DA20" s="63" t="s">
        <v>2428</v>
      </c>
    </row>
    <row r="21" spans="1:105" ht="12" customHeight="1" x14ac:dyDescent="0.25">
      <c r="A21" s="97" t="s">
        <v>50</v>
      </c>
      <c r="B21" s="98">
        <v>451.68509072020555</v>
      </c>
      <c r="C21" s="98">
        <v>450.35802812282515</v>
      </c>
      <c r="D21" s="98">
        <v>487.39800947954382</v>
      </c>
      <c r="E21" s="98">
        <v>510.54992604510534</v>
      </c>
      <c r="F21" s="98">
        <v>550.53433105291708</v>
      </c>
      <c r="G21" s="98">
        <v>575.86282066862225</v>
      </c>
      <c r="H21" s="98">
        <v>600.40006938459771</v>
      </c>
      <c r="I21" s="98">
        <v>552.28921746877336</v>
      </c>
      <c r="J21" s="98">
        <v>572.8881390304897</v>
      </c>
      <c r="K21" s="98">
        <v>533.74072978897402</v>
      </c>
      <c r="L21" s="98">
        <v>537.25369370118869</v>
      </c>
      <c r="M21" s="98">
        <v>559.11879263006858</v>
      </c>
      <c r="N21" s="98">
        <v>563.31865563038764</v>
      </c>
      <c r="O21" s="98">
        <v>550.54415253925788</v>
      </c>
      <c r="P21" s="98">
        <v>597.21342190601274</v>
      </c>
      <c r="Q21" s="98">
        <v>478.42598581052226</v>
      </c>
      <c r="R21" s="98">
        <v>497.6870568841789</v>
      </c>
      <c r="S21" s="98">
        <v>567.70062475435907</v>
      </c>
      <c r="T21" s="98">
        <v>481.6533611436746</v>
      </c>
      <c r="U21" s="98">
        <v>451.28368594953929</v>
      </c>
      <c r="V21" s="98">
        <v>473.71767144985273</v>
      </c>
      <c r="W21" s="98">
        <v>492.59425282523461</v>
      </c>
      <c r="DA21" s="63" t="s">
        <v>2429</v>
      </c>
    </row>
    <row r="22" spans="1:105" ht="12" customHeight="1" x14ac:dyDescent="0.25">
      <c r="A22" s="109" t="s">
        <v>120</v>
      </c>
      <c r="B22" s="33">
        <v>417.24824510586882</v>
      </c>
      <c r="C22" s="33">
        <v>447.41570997183879</v>
      </c>
      <c r="D22" s="33">
        <v>505.76727917865827</v>
      </c>
      <c r="E22" s="33">
        <v>554.1468457178014</v>
      </c>
      <c r="F22" s="33">
        <v>526.52483255167249</v>
      </c>
      <c r="G22" s="33">
        <v>529.55103399371535</v>
      </c>
      <c r="H22" s="33">
        <v>583.94237031058537</v>
      </c>
      <c r="I22" s="33">
        <v>526.98980482092304</v>
      </c>
      <c r="J22" s="33">
        <v>679.33828334738223</v>
      </c>
      <c r="K22" s="33">
        <v>608.31597577366301</v>
      </c>
      <c r="L22" s="33">
        <v>724.75922463828442</v>
      </c>
      <c r="M22" s="33">
        <v>544.28297744733493</v>
      </c>
      <c r="N22" s="33">
        <v>543.99469446843852</v>
      </c>
      <c r="O22" s="33">
        <v>574.35457835941122</v>
      </c>
      <c r="P22" s="33">
        <v>489.77779559879161</v>
      </c>
      <c r="Q22" s="33">
        <v>556.27834692491206</v>
      </c>
      <c r="R22" s="33">
        <v>593.24628616791824</v>
      </c>
      <c r="S22" s="33">
        <v>405.01267895266216</v>
      </c>
      <c r="T22" s="33">
        <v>429.90495011941971</v>
      </c>
      <c r="U22" s="33">
        <v>396.57997069213792</v>
      </c>
      <c r="V22" s="33">
        <v>488.0548326256137</v>
      </c>
      <c r="W22" s="33">
        <v>489.69601034172331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9933.5477565807905</v>
      </c>
      <c r="C24" s="117">
        <f t="shared" si="7"/>
        <v>10143.716302016366</v>
      </c>
      <c r="D24" s="117">
        <f t="shared" si="7"/>
        <v>9523.4387487367476</v>
      </c>
      <c r="E24" s="117">
        <f t="shared" si="7"/>
        <v>10251.708419012832</v>
      </c>
      <c r="F24" s="117">
        <f t="shared" si="7"/>
        <v>10132.729993906121</v>
      </c>
      <c r="G24" s="117">
        <f t="shared" si="7"/>
        <v>11249.135590482243</v>
      </c>
      <c r="H24" s="117">
        <f t="shared" si="7"/>
        <v>11947.328341251945</v>
      </c>
      <c r="I24" s="117">
        <f t="shared" si="7"/>
        <v>10856.161308892055</v>
      </c>
      <c r="J24" s="117">
        <f t="shared" si="7"/>
        <v>12089.136756394062</v>
      </c>
      <c r="K24" s="117">
        <f t="shared" si="7"/>
        <v>11703.75298507427</v>
      </c>
      <c r="L24" s="117">
        <f t="shared" si="7"/>
        <v>10655.443769838372</v>
      </c>
      <c r="M24" s="117">
        <f t="shared" si="7"/>
        <v>10700.332898585668</v>
      </c>
      <c r="N24" s="117">
        <f t="shared" si="7"/>
        <v>10921.160878760957</v>
      </c>
      <c r="O24" s="117">
        <f t="shared" si="7"/>
        <v>11305.68659673231</v>
      </c>
      <c r="P24" s="117">
        <f t="shared" si="7"/>
        <v>12029.033305318062</v>
      </c>
      <c r="Q24" s="117">
        <f t="shared" si="7"/>
        <v>10236.15110388975</v>
      </c>
      <c r="R24" s="117">
        <f t="shared" ref="R24:V24" si="8">R25+R28+R30+R39</f>
        <v>10751.103245948332</v>
      </c>
      <c r="S24" s="117">
        <f t="shared" si="8"/>
        <v>11065.96885917607</v>
      </c>
      <c r="T24" s="117">
        <f t="shared" si="8"/>
        <v>10586.8366906879</v>
      </c>
      <c r="U24" s="117">
        <f t="shared" si="8"/>
        <v>10182.176521087695</v>
      </c>
      <c r="V24" s="117">
        <f t="shared" si="8"/>
        <v>11005.976568665894</v>
      </c>
      <c r="W24" s="117">
        <f t="shared" ref="W24" si="9">W25+W28+W30+W39</f>
        <v>11556.310392455009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8121.0283933723103</v>
      </c>
      <c r="C25" s="122">
        <f t="shared" si="10"/>
        <v>8347.4730333171938</v>
      </c>
      <c r="D25" s="122">
        <f t="shared" si="10"/>
        <v>7637.8053199577607</v>
      </c>
      <c r="E25" s="122">
        <f t="shared" si="10"/>
        <v>8217.0166532947114</v>
      </c>
      <c r="F25" s="122">
        <f t="shared" si="10"/>
        <v>8231.1708012103736</v>
      </c>
      <c r="G25" s="122">
        <f t="shared" si="10"/>
        <v>9276.6527569430746</v>
      </c>
      <c r="H25" s="122">
        <f t="shared" si="10"/>
        <v>9756.5264254034355</v>
      </c>
      <c r="I25" s="122">
        <f t="shared" si="10"/>
        <v>8701.9946205470114</v>
      </c>
      <c r="J25" s="122">
        <f t="shared" si="10"/>
        <v>9262.407960752591</v>
      </c>
      <c r="K25" s="122">
        <f t="shared" si="10"/>
        <v>9187.0355934018899</v>
      </c>
      <c r="L25" s="122">
        <f t="shared" si="10"/>
        <v>8178.7493567179499</v>
      </c>
      <c r="M25" s="122">
        <f t="shared" si="10"/>
        <v>8550.9143279767868</v>
      </c>
      <c r="N25" s="122">
        <f t="shared" si="10"/>
        <v>8702.3756157008738</v>
      </c>
      <c r="O25" s="122">
        <f t="shared" si="10"/>
        <v>8879.3129408107543</v>
      </c>
      <c r="P25" s="122">
        <f t="shared" si="10"/>
        <v>9838.58626101966</v>
      </c>
      <c r="Q25" s="122">
        <f t="shared" si="10"/>
        <v>7723.7316319513675</v>
      </c>
      <c r="R25" s="122">
        <f t="shared" ref="R25:V25" si="11">SUM(R26:R27)</f>
        <v>7989.3316067443611</v>
      </c>
      <c r="S25" s="122">
        <f t="shared" si="11"/>
        <v>8914.714820817615</v>
      </c>
      <c r="T25" s="122">
        <f t="shared" si="11"/>
        <v>8345.7953834520777</v>
      </c>
      <c r="U25" s="122">
        <f t="shared" si="11"/>
        <v>8058.7660683183049</v>
      </c>
      <c r="V25" s="122">
        <f t="shared" si="11"/>
        <v>8531.5158711750682</v>
      </c>
      <c r="W25" s="122">
        <f t="shared" ref="W25" si="12">SUM(W26:W27)</f>
        <v>8989.7480059654863</v>
      </c>
      <c r="DA25" s="130" t="s">
        <v>2432</v>
      </c>
    </row>
    <row r="26" spans="1:105" ht="12" customHeight="1" x14ac:dyDescent="0.25">
      <c r="A26" s="97" t="s">
        <v>74</v>
      </c>
      <c r="B26" s="98">
        <v>7937.9425312734093</v>
      </c>
      <c r="C26" s="98">
        <v>8162.3801025665762</v>
      </c>
      <c r="D26" s="98">
        <v>7473.629216018574</v>
      </c>
      <c r="E26" s="98">
        <v>8043.526260866819</v>
      </c>
      <c r="F26" s="98">
        <v>8061.8859746971993</v>
      </c>
      <c r="G26" s="98">
        <v>9088.3642104503488</v>
      </c>
      <c r="H26" s="98">
        <v>9562.1272536866709</v>
      </c>
      <c r="I26" s="98">
        <v>8532.1755137106647</v>
      </c>
      <c r="J26" s="98">
        <v>9082.917821267918</v>
      </c>
      <c r="K26" s="98">
        <v>9010.0584928757926</v>
      </c>
      <c r="L26" s="98">
        <v>8028.345127272969</v>
      </c>
      <c r="M26" s="98">
        <v>8392.4286357031269</v>
      </c>
      <c r="N26" s="98">
        <v>8542.3849436488399</v>
      </c>
      <c r="O26" s="98">
        <v>8717.5533865662128</v>
      </c>
      <c r="P26" s="98">
        <v>9661.2785176308444</v>
      </c>
      <c r="Q26" s="98">
        <v>7585.7622368360371</v>
      </c>
      <c r="R26" s="98">
        <v>7848.0669020808964</v>
      </c>
      <c r="S26" s="98">
        <v>8759.0617701074025</v>
      </c>
      <c r="T26" s="98">
        <v>8200.845122807912</v>
      </c>
      <c r="U26" s="98">
        <v>7919.0486627014525</v>
      </c>
      <c r="V26" s="98">
        <v>8383.6862920342683</v>
      </c>
      <c r="W26" s="98">
        <v>8834.8357616937574</v>
      </c>
      <c r="DA26" s="63" t="s">
        <v>2433</v>
      </c>
    </row>
    <row r="27" spans="1:105" ht="12" customHeight="1" x14ac:dyDescent="0.25">
      <c r="A27" s="97" t="s">
        <v>53</v>
      </c>
      <c r="B27" s="98">
        <v>183.08586209890143</v>
      </c>
      <c r="C27" s="98">
        <v>185.09293075061788</v>
      </c>
      <c r="D27" s="98">
        <v>164.17610393918665</v>
      </c>
      <c r="E27" s="98">
        <v>173.49039242789249</v>
      </c>
      <c r="F27" s="98">
        <v>169.28482651317344</v>
      </c>
      <c r="G27" s="98">
        <v>188.28854649272569</v>
      </c>
      <c r="H27" s="98">
        <v>194.3991717167641</v>
      </c>
      <c r="I27" s="98">
        <v>169.8191068363474</v>
      </c>
      <c r="J27" s="98">
        <v>179.49013948467237</v>
      </c>
      <c r="K27" s="98">
        <v>176.97710052609693</v>
      </c>
      <c r="L27" s="98">
        <v>150.40422944498141</v>
      </c>
      <c r="M27" s="98">
        <v>158.48569227365962</v>
      </c>
      <c r="N27" s="98">
        <v>159.99067205203397</v>
      </c>
      <c r="O27" s="98">
        <v>161.75955424454077</v>
      </c>
      <c r="P27" s="98">
        <v>177.30774338881645</v>
      </c>
      <c r="Q27" s="98">
        <v>137.96939511533057</v>
      </c>
      <c r="R27" s="98">
        <v>141.26470466346493</v>
      </c>
      <c r="S27" s="98">
        <v>155.65305071021325</v>
      </c>
      <c r="T27" s="98">
        <v>144.95026064416484</v>
      </c>
      <c r="U27" s="98">
        <v>139.71740561685209</v>
      </c>
      <c r="V27" s="98">
        <v>147.82957914080023</v>
      </c>
      <c r="W27" s="98">
        <v>154.91224427172844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9.2054286991021403E-2</v>
      </c>
      <c r="J28" s="122">
        <f t="shared" si="13"/>
        <v>9.8962867866687329E-2</v>
      </c>
      <c r="K28" s="122">
        <f t="shared" si="13"/>
        <v>0.11149637228198127</v>
      </c>
      <c r="L28" s="122">
        <f t="shared" si="13"/>
        <v>0.28301477394632402</v>
      </c>
      <c r="M28" s="122">
        <f t="shared" si="13"/>
        <v>0.27346191029944344</v>
      </c>
      <c r="N28" s="122">
        <f t="shared" si="13"/>
        <v>0.55440156836644761</v>
      </c>
      <c r="O28" s="122">
        <f t="shared" si="13"/>
        <v>0.83710189152868675</v>
      </c>
      <c r="P28" s="122">
        <f t="shared" si="13"/>
        <v>1.4683341795679892</v>
      </c>
      <c r="Q28" s="122">
        <f t="shared" si="13"/>
        <v>1.460965502980214</v>
      </c>
      <c r="R28" s="122">
        <f t="shared" si="13"/>
        <v>2.055443937492444</v>
      </c>
      <c r="S28" s="122">
        <f t="shared" si="13"/>
        <v>2.6656045977643514</v>
      </c>
      <c r="T28" s="122">
        <f t="shared" si="13"/>
        <v>3.996672955931651</v>
      </c>
      <c r="U28" s="122">
        <f t="shared" si="13"/>
        <v>2.9316468452827826</v>
      </c>
      <c r="V28" s="122">
        <f t="shared" si="13"/>
        <v>2.9581504690165916</v>
      </c>
      <c r="W28" s="122">
        <f t="shared" si="13"/>
        <v>5.3349674621369712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9.2054286991021403E-2</v>
      </c>
      <c r="J29" s="98">
        <f>IF(RES_hhdet_tes!J29=0,0,RES_hhdet_tes!J29*1000*11630/RES_hhdet_num!J24)</f>
        <v>9.8962867866687329E-2</v>
      </c>
      <c r="K29" s="98">
        <f>IF(RES_hhdet_tes!K29=0,0,RES_hhdet_tes!K29*1000*11630/RES_hhdet_num!K24)</f>
        <v>0.11149637228198127</v>
      </c>
      <c r="L29" s="98">
        <f>IF(RES_hhdet_tes!L29=0,0,RES_hhdet_tes!L29*1000*11630/RES_hhdet_num!L24)</f>
        <v>0.28301477394632402</v>
      </c>
      <c r="M29" s="98">
        <f>IF(RES_hhdet_tes!M29=0,0,RES_hhdet_tes!M29*1000*11630/RES_hhdet_num!M24)</f>
        <v>0.27346191029944344</v>
      </c>
      <c r="N29" s="98">
        <f>IF(RES_hhdet_tes!N29=0,0,RES_hhdet_tes!N29*1000*11630/RES_hhdet_num!N24)</f>
        <v>0.55440156836644761</v>
      </c>
      <c r="O29" s="98">
        <f>IF(RES_hhdet_tes!O29=0,0,RES_hhdet_tes!O29*1000*11630/RES_hhdet_num!O24)</f>
        <v>0.83710189152868675</v>
      </c>
      <c r="P29" s="98">
        <f>IF(RES_hhdet_tes!P29=0,0,RES_hhdet_tes!P29*1000*11630/RES_hhdet_num!P24)</f>
        <v>1.4683341795679892</v>
      </c>
      <c r="Q29" s="98">
        <f>IF(RES_hhdet_tes!Q29=0,0,RES_hhdet_tes!Q29*1000*11630/RES_hhdet_num!Q24)</f>
        <v>1.460965502980214</v>
      </c>
      <c r="R29" s="98">
        <f>IF(RES_hhdet_tes!R29=0,0,RES_hhdet_tes!R29*1000*11630/RES_hhdet_num!R24)</f>
        <v>2.055443937492444</v>
      </c>
      <c r="S29" s="98">
        <f>IF(RES_hhdet_tes!S29=0,0,RES_hhdet_tes!S29*1000*11630/RES_hhdet_num!S24)</f>
        <v>2.6656045977643514</v>
      </c>
      <c r="T29" s="98">
        <f>IF(RES_hhdet_tes!T29=0,0,RES_hhdet_tes!T29*1000*11630/RES_hhdet_num!T24)</f>
        <v>3.996672955931651</v>
      </c>
      <c r="U29" s="98">
        <f>IF(RES_hhdet_tes!U29=0,0,RES_hhdet_tes!U29*1000*11630/RES_hhdet_num!U24)</f>
        <v>2.9316468452827826</v>
      </c>
      <c r="V29" s="98">
        <f>IF(RES_hhdet_tes!V29=0,0,RES_hhdet_tes!V29*1000*11630/RES_hhdet_num!V24)</f>
        <v>2.9581504690165916</v>
      </c>
      <c r="W29" s="98">
        <f>IF(RES_hhdet_tes!W29=0,0,RES_hhdet_tes!W29*1000*11630/RES_hhdet_num!W24)</f>
        <v>5.3349674621369712</v>
      </c>
      <c r="DA29" s="63" t="s">
        <v>2436</v>
      </c>
    </row>
    <row r="30" spans="1:105" ht="12" customHeight="1" x14ac:dyDescent="0.25">
      <c r="A30" s="121" t="s">
        <v>55</v>
      </c>
      <c r="B30" s="122">
        <v>1367.4362438891262</v>
      </c>
      <c r="C30" s="122">
        <v>1346.5250685900082</v>
      </c>
      <c r="D30" s="122">
        <v>1393.5303081133529</v>
      </c>
      <c r="E30" s="122">
        <v>1511.8836446918488</v>
      </c>
      <c r="F30" s="122">
        <v>1358.1428291277959</v>
      </c>
      <c r="G30" s="122">
        <v>1411.3840711789378</v>
      </c>
      <c r="H30" s="122">
        <v>1596.2687114115918</v>
      </c>
      <c r="I30" s="122">
        <v>1611.8375361600563</v>
      </c>
      <c r="J30" s="122">
        <v>2208.6014426720267</v>
      </c>
      <c r="K30" s="122">
        <v>1950.1818363367736</v>
      </c>
      <c r="L30" s="122">
        <v>1864.0005290217418</v>
      </c>
      <c r="M30" s="122">
        <v>1596.1412881767208</v>
      </c>
      <c r="N30" s="122">
        <v>1662.7530454829002</v>
      </c>
      <c r="O30" s="122">
        <v>1865.3399595084568</v>
      </c>
      <c r="P30" s="122">
        <v>1636.024722975136</v>
      </c>
      <c r="Q30" s="122">
        <v>1999.3169102974748</v>
      </c>
      <c r="R30" s="122">
        <v>2219.5656621827279</v>
      </c>
      <c r="S30" s="122">
        <v>1657.9126329035935</v>
      </c>
      <c r="T30" s="122">
        <v>1780.2354545435637</v>
      </c>
      <c r="U30" s="122">
        <v>1697.5616796587444</v>
      </c>
      <c r="V30" s="122">
        <v>1990.6972305713589</v>
      </c>
      <c r="W30" s="122">
        <v>2070.1190321980553</v>
      </c>
      <c r="DA30" s="130" t="s">
        <v>2437</v>
      </c>
    </row>
    <row r="31" spans="1:105" ht="12" customHeight="1" x14ac:dyDescent="0.25">
      <c r="A31" s="97" t="s">
        <v>141</v>
      </c>
      <c r="B31" s="98">
        <v>1507.4465465877292</v>
      </c>
      <c r="C31" s="98">
        <v>1316.3293109461354</v>
      </c>
      <c r="D31" s="98">
        <v>1328.605866179854</v>
      </c>
      <c r="E31" s="98">
        <v>1416.147185257186</v>
      </c>
      <c r="F31" s="98">
        <v>1419.5764635603571</v>
      </c>
      <c r="G31" s="98">
        <v>1546.7473432240661</v>
      </c>
      <c r="H31" s="98">
        <v>1654.11255947421</v>
      </c>
      <c r="I31" s="98">
        <v>1573.1033709989413</v>
      </c>
      <c r="J31" s="98">
        <v>1741.3303386826315</v>
      </c>
      <c r="K31" s="98">
        <v>1716.923619191361</v>
      </c>
      <c r="L31" s="98">
        <v>1376.9689498965565</v>
      </c>
      <c r="M31" s="98">
        <v>1742.4723442910638</v>
      </c>
      <c r="N31" s="98">
        <v>1790.9241432656604</v>
      </c>
      <c r="O31" s="98">
        <v>1796.1405269343848</v>
      </c>
      <c r="P31" s="98">
        <v>1985.7558991375502</v>
      </c>
      <c r="Q31" s="98">
        <v>1647.1712301241403</v>
      </c>
      <c r="R31" s="98">
        <v>1762.0770653013456</v>
      </c>
      <c r="S31" s="98">
        <v>1935.8548390302976</v>
      </c>
      <c r="T31" s="98">
        <v>1811.9959713697101</v>
      </c>
      <c r="U31" s="98">
        <v>1751.8005880470876</v>
      </c>
      <c r="V31" s="98">
        <v>1951.6181794998217</v>
      </c>
      <c r="W31" s="98">
        <v>2108.8459122941881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1348.1052759597169</v>
      </c>
      <c r="C35" s="101">
        <v>1350.3725371407636</v>
      </c>
      <c r="D35" s="101">
        <v>1400.523834895751</v>
      </c>
      <c r="E35" s="101">
        <v>1520.6397065464789</v>
      </c>
      <c r="F35" s="101">
        <v>1353.4685308557532</v>
      </c>
      <c r="G35" s="101">
        <v>1403.2565208382896</v>
      </c>
      <c r="H35" s="101">
        <v>1593.7213453852037</v>
      </c>
      <c r="I35" s="101">
        <v>1613.1658095228818</v>
      </c>
      <c r="J35" s="101">
        <v>2223.5851954127793</v>
      </c>
      <c r="K35" s="101">
        <v>1956.3081191245722</v>
      </c>
      <c r="L35" s="101">
        <v>1878.8638064542347</v>
      </c>
      <c r="M35" s="101">
        <v>1592.8964650439996</v>
      </c>
      <c r="N35" s="101">
        <v>1659.8788512789422</v>
      </c>
      <c r="O35" s="101">
        <v>1867.0102906395553</v>
      </c>
      <c r="P35" s="101">
        <v>1627.8466899699629</v>
      </c>
      <c r="Q35" s="101">
        <v>2007.3147130818656</v>
      </c>
      <c r="R35" s="101">
        <v>2229.5180456938319</v>
      </c>
      <c r="S35" s="101">
        <v>1652.9046652256343</v>
      </c>
      <c r="T35" s="101">
        <v>1779.2982589650871</v>
      </c>
      <c r="U35" s="101">
        <v>1695.9501671005173</v>
      </c>
      <c r="V35" s="101">
        <v>1991.6992575219108</v>
      </c>
      <c r="W35" s="101">
        <v>2069.2081810035797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445.08311931935418</v>
      </c>
      <c r="C39" s="122">
        <v>449.71820010916463</v>
      </c>
      <c r="D39" s="122">
        <v>492.10312066563284</v>
      </c>
      <c r="E39" s="122">
        <v>522.80812102627215</v>
      </c>
      <c r="F39" s="122">
        <v>543.41636356795198</v>
      </c>
      <c r="G39" s="122">
        <v>561.09876236023104</v>
      </c>
      <c r="H39" s="122">
        <v>594.53320443691712</v>
      </c>
      <c r="I39" s="122">
        <v>542.2370978979958</v>
      </c>
      <c r="J39" s="122">
        <v>618.02839010157641</v>
      </c>
      <c r="K39" s="122">
        <v>566.42405896332559</v>
      </c>
      <c r="L39" s="122">
        <v>612.41086932473479</v>
      </c>
      <c r="M39" s="122">
        <v>553.00382052186058</v>
      </c>
      <c r="N39" s="122">
        <v>555.47781600881535</v>
      </c>
      <c r="O39" s="122">
        <v>560.19659452156895</v>
      </c>
      <c r="P39" s="122">
        <v>552.9539871436973</v>
      </c>
      <c r="Q39" s="122">
        <v>511.64159613792714</v>
      </c>
      <c r="R39" s="122">
        <v>540.15053308375013</v>
      </c>
      <c r="S39" s="122">
        <v>490.67580085709665</v>
      </c>
      <c r="T39" s="122">
        <v>456.80917973632893</v>
      </c>
      <c r="U39" s="122">
        <v>422.91712626536355</v>
      </c>
      <c r="V39" s="122">
        <v>480.80531645045079</v>
      </c>
      <c r="W39" s="122">
        <v>491.10838682932996</v>
      </c>
      <c r="DA39" s="130" t="s">
        <v>2446</v>
      </c>
    </row>
    <row r="40" spans="1:105" ht="12" customHeight="1" x14ac:dyDescent="0.25">
      <c r="A40" s="97" t="s">
        <v>50</v>
      </c>
      <c r="B40" s="98">
        <v>451.68509072020555</v>
      </c>
      <c r="C40" s="98">
        <v>450.35802812282515</v>
      </c>
      <c r="D40" s="98">
        <v>487.39800947954393</v>
      </c>
      <c r="E40" s="98">
        <v>510.54992604510505</v>
      </c>
      <c r="F40" s="98">
        <v>550.53433105291674</v>
      </c>
      <c r="G40" s="98">
        <v>575.86282066862248</v>
      </c>
      <c r="H40" s="98">
        <v>600.40006938459737</v>
      </c>
      <c r="I40" s="98">
        <v>552.28921746877256</v>
      </c>
      <c r="J40" s="98">
        <v>572.88813903048879</v>
      </c>
      <c r="K40" s="98">
        <v>533.74072978897323</v>
      </c>
      <c r="L40" s="98">
        <v>537.25369370118722</v>
      </c>
      <c r="M40" s="98">
        <v>559.11879263006983</v>
      </c>
      <c r="N40" s="98">
        <v>563.31865563038764</v>
      </c>
      <c r="O40" s="98">
        <v>550.54415253925708</v>
      </c>
      <c r="P40" s="98">
        <v>597.21342190601354</v>
      </c>
      <c r="Q40" s="98">
        <v>478.42598581052283</v>
      </c>
      <c r="R40" s="98">
        <v>497.68705688417629</v>
      </c>
      <c r="S40" s="98">
        <v>567.70062475435975</v>
      </c>
      <c r="T40" s="98">
        <v>481.65336114367528</v>
      </c>
      <c r="U40" s="98">
        <v>451.28368594953832</v>
      </c>
      <c r="V40" s="98">
        <v>473.71767144985284</v>
      </c>
      <c r="W40" s="98">
        <v>492.59425282523415</v>
      </c>
      <c r="DA40" s="63" t="s">
        <v>2447</v>
      </c>
    </row>
    <row r="41" spans="1:105" ht="12" customHeight="1" x14ac:dyDescent="0.25">
      <c r="A41" s="109" t="s">
        <v>120</v>
      </c>
      <c r="B41" s="33">
        <v>417.24824510586865</v>
      </c>
      <c r="C41" s="33">
        <v>447.41570997183891</v>
      </c>
      <c r="D41" s="33">
        <v>505.76727917865827</v>
      </c>
      <c r="E41" s="33">
        <v>554.14684571780163</v>
      </c>
      <c r="F41" s="33">
        <v>526.52483255167272</v>
      </c>
      <c r="G41" s="33">
        <v>529.55103399371558</v>
      </c>
      <c r="H41" s="33">
        <v>583.94237031058515</v>
      </c>
      <c r="I41" s="33">
        <v>526.9898048209227</v>
      </c>
      <c r="J41" s="33">
        <v>679.33828334738234</v>
      </c>
      <c r="K41" s="33">
        <v>608.31597577366347</v>
      </c>
      <c r="L41" s="33">
        <v>724.7592246382851</v>
      </c>
      <c r="M41" s="33">
        <v>544.28297744733459</v>
      </c>
      <c r="N41" s="33">
        <v>543.99469446843852</v>
      </c>
      <c r="O41" s="33">
        <v>574.3545783594119</v>
      </c>
      <c r="P41" s="33">
        <v>489.77779559879247</v>
      </c>
      <c r="Q41" s="33">
        <v>556.27834692491206</v>
      </c>
      <c r="R41" s="33">
        <v>593.24628616791597</v>
      </c>
      <c r="S41" s="33">
        <v>405.01267895266386</v>
      </c>
      <c r="T41" s="33">
        <v>429.904950119418</v>
      </c>
      <c r="U41" s="33">
        <v>396.57997069213928</v>
      </c>
      <c r="V41" s="33">
        <v>488.0548326256137</v>
      </c>
      <c r="W41" s="33">
        <v>489.69601034172388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9143.3308768563784</v>
      </c>
      <c r="C43" s="117">
        <f t="shared" si="14"/>
        <v>10393.399450999592</v>
      </c>
      <c r="D43" s="117">
        <f t="shared" si="14"/>
        <v>10889.700652972213</v>
      </c>
      <c r="E43" s="117">
        <f t="shared" si="14"/>
        <v>9806.1820102138481</v>
      </c>
      <c r="F43" s="117">
        <f t="shared" si="14"/>
        <v>9481.6573905959394</v>
      </c>
      <c r="G43" s="117">
        <f t="shared" si="14"/>
        <v>11310.120362525404</v>
      </c>
      <c r="H43" s="117">
        <f t="shared" si="14"/>
        <v>11633.801918640045</v>
      </c>
      <c r="I43" s="117">
        <f t="shared" si="14"/>
        <v>9565.0071626093704</v>
      </c>
      <c r="J43" s="117">
        <f t="shared" si="14"/>
        <v>7427.9177066620778</v>
      </c>
      <c r="K43" s="117">
        <f t="shared" si="14"/>
        <v>13068.869000286108</v>
      </c>
      <c r="L43" s="117">
        <f t="shared" si="14"/>
        <v>12493.940857711908</v>
      </c>
      <c r="M43" s="117">
        <f t="shared" si="14"/>
        <v>11289.05056039495</v>
      </c>
      <c r="N43" s="117">
        <f t="shared" si="14"/>
        <v>11145.733744776657</v>
      </c>
      <c r="O43" s="117">
        <f t="shared" si="14"/>
        <v>10925.947354945129</v>
      </c>
      <c r="P43" s="117">
        <f t="shared" si="14"/>
        <v>10641.522834906198</v>
      </c>
      <c r="Q43" s="117">
        <f t="shared" si="14"/>
        <v>9955.8783171066007</v>
      </c>
      <c r="R43" s="117">
        <f t="shared" ref="R43:V43" si="15">R44+R47+R49+R58</f>
        <v>10338.189861686798</v>
      </c>
      <c r="S43" s="117">
        <f t="shared" si="15"/>
        <v>10737.820532911084</v>
      </c>
      <c r="T43" s="117">
        <f t="shared" si="15"/>
        <v>11219.520169539586</v>
      </c>
      <c r="U43" s="117">
        <f t="shared" si="15"/>
        <v>11061.387667031593</v>
      </c>
      <c r="V43" s="117">
        <f t="shared" si="15"/>
        <v>11175.776262460869</v>
      </c>
      <c r="W43" s="117">
        <f t="shared" ref="W43" si="16">W44+W47+W49+W58</f>
        <v>11167.880295658695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7339.7461093851416</v>
      </c>
      <c r="C44" s="122">
        <f t="shared" si="17"/>
        <v>8518.2191592275631</v>
      </c>
      <c r="D44" s="122">
        <f t="shared" si="17"/>
        <v>8881.3784060093913</v>
      </c>
      <c r="E44" s="122">
        <f t="shared" si="17"/>
        <v>7964.298235961126</v>
      </c>
      <c r="F44" s="122">
        <f t="shared" si="17"/>
        <v>7692.5078442293925</v>
      </c>
      <c r="G44" s="122">
        <f t="shared" si="17"/>
        <v>9209.6348199209988</v>
      </c>
      <c r="H44" s="122">
        <f t="shared" si="17"/>
        <v>9410.3811065385435</v>
      </c>
      <c r="I44" s="122">
        <f t="shared" si="17"/>
        <v>7669.3952357388862</v>
      </c>
      <c r="J44" s="122">
        <f t="shared" si="17"/>
        <v>5556.9894262062753</v>
      </c>
      <c r="K44" s="122">
        <f t="shared" si="17"/>
        <v>10601.432661011739</v>
      </c>
      <c r="L44" s="122">
        <f t="shared" si="17"/>
        <v>9843.5996743513952</v>
      </c>
      <c r="M44" s="122">
        <f t="shared" si="17"/>
        <v>8907.8514885869245</v>
      </c>
      <c r="N44" s="122">
        <f t="shared" si="17"/>
        <v>8801.1922843955963</v>
      </c>
      <c r="O44" s="122">
        <f t="shared" si="17"/>
        <v>8545.2922020575134</v>
      </c>
      <c r="P44" s="122">
        <f t="shared" si="17"/>
        <v>8366.1344088105343</v>
      </c>
      <c r="Q44" s="122">
        <f t="shared" si="17"/>
        <v>7688.1396076332612</v>
      </c>
      <c r="R44" s="122">
        <f t="shared" ref="R44:V44" si="18">SUM(R45:R46)</f>
        <v>7938.5052551069357</v>
      </c>
      <c r="S44" s="122">
        <f t="shared" si="18"/>
        <v>8484.0628715502007</v>
      </c>
      <c r="T44" s="122">
        <f t="shared" si="18"/>
        <v>8902.6749054238862</v>
      </c>
      <c r="U44" s="122">
        <f t="shared" si="18"/>
        <v>8781.1117735281605</v>
      </c>
      <c r="V44" s="122">
        <f t="shared" si="18"/>
        <v>8684.9635696057048</v>
      </c>
      <c r="W44" s="122">
        <f t="shared" ref="W44" si="19">SUM(W45:W46)</f>
        <v>8671.5709718399939</v>
      </c>
      <c r="DA44" s="130" t="s">
        <v>2450</v>
      </c>
    </row>
    <row r="45" spans="1:105" ht="12" customHeight="1" x14ac:dyDescent="0.25">
      <c r="A45" s="97" t="s">
        <v>216</v>
      </c>
      <c r="B45" s="98">
        <v>7174.2739944100804</v>
      </c>
      <c r="C45" s="98">
        <v>8329.3401843971478</v>
      </c>
      <c r="D45" s="98">
        <v>8690.471457844822</v>
      </c>
      <c r="E45" s="98">
        <v>7796.1436264879121</v>
      </c>
      <c r="F45" s="98">
        <v>7534.3013281320582</v>
      </c>
      <c r="G45" s="98">
        <v>9022.706538847433</v>
      </c>
      <c r="H45" s="98">
        <v>9222.8788938773887</v>
      </c>
      <c r="I45" s="98">
        <v>7519.727268140643</v>
      </c>
      <c r="J45" s="98">
        <v>5449.3041664497432</v>
      </c>
      <c r="K45" s="98">
        <v>10397.208916073163</v>
      </c>
      <c r="L45" s="98">
        <v>9662.5794523819313</v>
      </c>
      <c r="M45" s="98">
        <v>8742.7501958256762</v>
      </c>
      <c r="N45" s="98">
        <v>8639.3848963188157</v>
      </c>
      <c r="O45" s="98">
        <v>8389.6176958532124</v>
      </c>
      <c r="P45" s="98">
        <v>8215.3627050759387</v>
      </c>
      <c r="Q45" s="98">
        <v>7550.805994585472</v>
      </c>
      <c r="R45" s="98">
        <v>7798.139245091108</v>
      </c>
      <c r="S45" s="98">
        <v>8335.9291067672548</v>
      </c>
      <c r="T45" s="98">
        <v>8748.05272878508</v>
      </c>
      <c r="U45" s="98">
        <v>8628.870829315596</v>
      </c>
      <c r="V45" s="98">
        <v>8534.4751301847791</v>
      </c>
      <c r="W45" s="98">
        <v>8522.141586309066</v>
      </c>
      <c r="DA45" s="63" t="s">
        <v>2451</v>
      </c>
    </row>
    <row r="46" spans="1:105" ht="12" customHeight="1" x14ac:dyDescent="0.25">
      <c r="A46" s="97" t="s">
        <v>53</v>
      </c>
      <c r="B46" s="98">
        <v>165.47211497506078</v>
      </c>
      <c r="C46" s="98">
        <v>188.87897483041596</v>
      </c>
      <c r="D46" s="98">
        <v>190.90694816456903</v>
      </c>
      <c r="E46" s="98">
        <v>168.15460947321392</v>
      </c>
      <c r="F46" s="98">
        <v>158.20651609733449</v>
      </c>
      <c r="G46" s="98">
        <v>186.92828107356536</v>
      </c>
      <c r="H46" s="98">
        <v>187.50221266115565</v>
      </c>
      <c r="I46" s="98">
        <v>149.66796759824311</v>
      </c>
      <c r="J46" s="98">
        <v>107.6852597565321</v>
      </c>
      <c r="K46" s="98">
        <v>204.22374493857538</v>
      </c>
      <c r="L46" s="98">
        <v>181.02022196946353</v>
      </c>
      <c r="M46" s="98">
        <v>165.10129276124832</v>
      </c>
      <c r="N46" s="98">
        <v>161.80738807678108</v>
      </c>
      <c r="O46" s="98">
        <v>155.67450620430108</v>
      </c>
      <c r="P46" s="98">
        <v>150.77170373459646</v>
      </c>
      <c r="Q46" s="98">
        <v>137.3336130477889</v>
      </c>
      <c r="R46" s="98">
        <v>140.36601001582733</v>
      </c>
      <c r="S46" s="98">
        <v>148.13376478294603</v>
      </c>
      <c r="T46" s="98">
        <v>154.62217663880597</v>
      </c>
      <c r="U46" s="98">
        <v>152.24094421256387</v>
      </c>
      <c r="V46" s="98">
        <v>150.48843942092546</v>
      </c>
      <c r="W46" s="98">
        <v>149.42938553092804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3.6022591489086549E-2</v>
      </c>
      <c r="H47" s="122">
        <f t="shared" si="20"/>
        <v>0.32806156175531109</v>
      </c>
      <c r="I47" s="122">
        <f t="shared" si="20"/>
        <v>0.49901784001430866</v>
      </c>
      <c r="J47" s="122">
        <f t="shared" si="20"/>
        <v>0.80582431404328747</v>
      </c>
      <c r="K47" s="122">
        <f t="shared" si="20"/>
        <v>0.98092418350429644</v>
      </c>
      <c r="L47" s="122">
        <f t="shared" si="20"/>
        <v>2.8440281780871004</v>
      </c>
      <c r="M47" s="122">
        <f t="shared" si="20"/>
        <v>1.6490882232239401</v>
      </c>
      <c r="N47" s="122">
        <f t="shared" si="20"/>
        <v>1.9418864795417234</v>
      </c>
      <c r="O47" s="122">
        <f t="shared" si="20"/>
        <v>1.7871514073317629</v>
      </c>
      <c r="P47" s="122">
        <f t="shared" si="20"/>
        <v>2.4249423804239916</v>
      </c>
      <c r="Q47" s="122">
        <f t="shared" si="20"/>
        <v>1.8535200443378057</v>
      </c>
      <c r="R47" s="122">
        <f t="shared" si="20"/>
        <v>2.03727823834766</v>
      </c>
      <c r="S47" s="122">
        <f t="shared" si="20"/>
        <v>2.2008555537794225</v>
      </c>
      <c r="T47" s="122">
        <f t="shared" si="20"/>
        <v>2.9703274080363102</v>
      </c>
      <c r="U47" s="122">
        <f t="shared" si="20"/>
        <v>2.2689518490268759</v>
      </c>
      <c r="V47" s="122">
        <f t="shared" si="20"/>
        <v>2.6289030558496611</v>
      </c>
      <c r="W47" s="122">
        <f t="shared" si="20"/>
        <v>5.1543265236351798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3.6022591489086549E-2</v>
      </c>
      <c r="H48" s="98">
        <f>IF(RES_hhdet_tes!H48=0,0,RES_hhdet_tes!H48*1000*11630/RES_hhdet_num!H43)</f>
        <v>0.32806156175531109</v>
      </c>
      <c r="I48" s="98">
        <f>IF(RES_hhdet_tes!I48=0,0,RES_hhdet_tes!I48*1000*11630/RES_hhdet_num!I43)</f>
        <v>0.49901784001430866</v>
      </c>
      <c r="J48" s="98">
        <f>IF(RES_hhdet_tes!J48=0,0,RES_hhdet_tes!J48*1000*11630/RES_hhdet_num!J43)</f>
        <v>0.80582431404328747</v>
      </c>
      <c r="K48" s="98">
        <f>IF(RES_hhdet_tes!K48=0,0,RES_hhdet_tes!K48*1000*11630/RES_hhdet_num!K43)</f>
        <v>0.98092418350429644</v>
      </c>
      <c r="L48" s="98">
        <f>IF(RES_hhdet_tes!L48=0,0,RES_hhdet_tes!L48*1000*11630/RES_hhdet_num!L43)</f>
        <v>2.8440281780871004</v>
      </c>
      <c r="M48" s="98">
        <f>IF(RES_hhdet_tes!M48=0,0,RES_hhdet_tes!M48*1000*11630/RES_hhdet_num!M43)</f>
        <v>1.6490882232239401</v>
      </c>
      <c r="N48" s="98">
        <f>IF(RES_hhdet_tes!N48=0,0,RES_hhdet_tes!N48*1000*11630/RES_hhdet_num!N43)</f>
        <v>1.9418864795417234</v>
      </c>
      <c r="O48" s="98">
        <f>IF(RES_hhdet_tes!O48=0,0,RES_hhdet_tes!O48*1000*11630/RES_hhdet_num!O43)</f>
        <v>1.7871514073317629</v>
      </c>
      <c r="P48" s="98">
        <f>IF(RES_hhdet_tes!P48=0,0,RES_hhdet_tes!P48*1000*11630/RES_hhdet_num!P43)</f>
        <v>2.4249423804239916</v>
      </c>
      <c r="Q48" s="98">
        <f>IF(RES_hhdet_tes!Q48=0,0,RES_hhdet_tes!Q48*1000*11630/RES_hhdet_num!Q43)</f>
        <v>1.8535200443378057</v>
      </c>
      <c r="R48" s="98">
        <f>IF(RES_hhdet_tes!R48=0,0,RES_hhdet_tes!R48*1000*11630/RES_hhdet_num!R43)</f>
        <v>2.03727823834766</v>
      </c>
      <c r="S48" s="98">
        <f>IF(RES_hhdet_tes!S48=0,0,RES_hhdet_tes!S48*1000*11630/RES_hhdet_num!S43)</f>
        <v>2.2008555537794225</v>
      </c>
      <c r="T48" s="98">
        <f>IF(RES_hhdet_tes!T48=0,0,RES_hhdet_tes!T48*1000*11630/RES_hhdet_num!T43)</f>
        <v>2.9703274080363102</v>
      </c>
      <c r="U48" s="98">
        <f>IF(RES_hhdet_tes!U48=0,0,RES_hhdet_tes!U48*1000*11630/RES_hhdet_num!U43)</f>
        <v>2.2689518490268759</v>
      </c>
      <c r="V48" s="98">
        <f>IF(RES_hhdet_tes!V48=0,0,RES_hhdet_tes!V48*1000*11630/RES_hhdet_num!V43)</f>
        <v>2.6289030558496611</v>
      </c>
      <c r="W48" s="98">
        <f>IF(RES_hhdet_tes!W48=0,0,RES_hhdet_tes!W48*1000*11630/RES_hhdet_num!W43)</f>
        <v>5.1543265236351798</v>
      </c>
      <c r="DA48" s="63" t="s">
        <v>2454</v>
      </c>
    </row>
    <row r="49" spans="1:105" ht="12" customHeight="1" x14ac:dyDescent="0.25">
      <c r="A49" s="121" t="s">
        <v>55</v>
      </c>
      <c r="B49" s="122">
        <v>1358.5067459677362</v>
      </c>
      <c r="C49" s="122">
        <v>1425.4783824344149</v>
      </c>
      <c r="D49" s="122">
        <v>1516.2975022619544</v>
      </c>
      <c r="E49" s="122">
        <v>1319.3299462706727</v>
      </c>
      <c r="F49" s="122">
        <v>1245.6015086030109</v>
      </c>
      <c r="G49" s="122">
        <v>1539.1791010994284</v>
      </c>
      <c r="H49" s="122">
        <v>1628.5973005372132</v>
      </c>
      <c r="I49" s="122">
        <v>1354.283584161451</v>
      </c>
      <c r="J49" s="122">
        <v>1238.1117300322189</v>
      </c>
      <c r="K49" s="122">
        <v>1893.3483001636569</v>
      </c>
      <c r="L49" s="122">
        <v>2031.062785806814</v>
      </c>
      <c r="M49" s="122">
        <v>1826.6676219795165</v>
      </c>
      <c r="N49" s="122">
        <v>1787.2643783455981</v>
      </c>
      <c r="O49" s="122">
        <v>1818.5880932150471</v>
      </c>
      <c r="P49" s="122">
        <v>1720.4490691635806</v>
      </c>
      <c r="Q49" s="122">
        <v>1752.4065214721961</v>
      </c>
      <c r="R49" s="122">
        <v>1854.5172160796803</v>
      </c>
      <c r="S49" s="122">
        <v>1768.4812156279449</v>
      </c>
      <c r="T49" s="122">
        <v>1858.8419266530364</v>
      </c>
      <c r="U49" s="122">
        <v>1855.801885196069</v>
      </c>
      <c r="V49" s="122">
        <v>2007.0725589696538</v>
      </c>
      <c r="W49" s="122">
        <v>2000.060608827627</v>
      </c>
      <c r="DA49" s="130" t="s">
        <v>2455</v>
      </c>
    </row>
    <row r="50" spans="1:105" ht="12" customHeight="1" x14ac:dyDescent="0.25">
      <c r="A50" s="97" t="s">
        <v>138</v>
      </c>
      <c r="B50" s="98">
        <v>1358.8886081543319</v>
      </c>
      <c r="C50" s="98">
        <v>1428.2244819243738</v>
      </c>
      <c r="D50" s="98">
        <v>1520.442079099246</v>
      </c>
      <c r="E50" s="98">
        <v>1312.4383323264547</v>
      </c>
      <c r="F50" s="98">
        <v>1242.0717038195892</v>
      </c>
      <c r="G50" s="98">
        <v>1543.4625480562461</v>
      </c>
      <c r="H50" s="98">
        <v>1629.7818568999319</v>
      </c>
      <c r="I50" s="98">
        <v>1346.6945637298852</v>
      </c>
      <c r="J50" s="98">
        <v>1143.9835447197338</v>
      </c>
      <c r="K50" s="98">
        <v>1891.7738417865985</v>
      </c>
      <c r="L50" s="98">
        <v>2035.9181878432009</v>
      </c>
      <c r="M50" s="98">
        <v>1833.4474527443356</v>
      </c>
      <c r="N50" s="98">
        <v>1790.8632885328875</v>
      </c>
      <c r="O50" s="98">
        <v>1817.3775420998284</v>
      </c>
      <c r="P50" s="98">
        <v>1722.9920490820477</v>
      </c>
      <c r="Q50" s="98">
        <v>1746.3285626357206</v>
      </c>
      <c r="R50" s="98">
        <v>1845.7391052498053</v>
      </c>
      <c r="S50" s="98">
        <v>1772.3077700110609</v>
      </c>
      <c r="T50" s="98">
        <v>1862.0401714251134</v>
      </c>
      <c r="U50" s="98">
        <v>1865.6646205094919</v>
      </c>
      <c r="V50" s="98">
        <v>2009.8264429164387</v>
      </c>
      <c r="W50" s="98">
        <v>1998.3764836598643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1348.1052759597164</v>
      </c>
      <c r="C54" s="101">
        <v>1350.2913810706486</v>
      </c>
      <c r="D54" s="101">
        <v>1400.4099933308567</v>
      </c>
      <c r="E54" s="101">
        <v>1520.3927830932325</v>
      </c>
      <c r="F54" s="101">
        <v>1352.7397636276792</v>
      </c>
      <c r="G54" s="101">
        <v>1401.7518445681908</v>
      </c>
      <c r="H54" s="101">
        <v>1590.2966448093134</v>
      </c>
      <c r="I54" s="101">
        <v>1608.5793637621939</v>
      </c>
      <c r="J54" s="101">
        <v>2212.8257433401409</v>
      </c>
      <c r="K54" s="101">
        <v>1946.0181609614137</v>
      </c>
      <c r="L54" s="101">
        <v>1868.8748081455742</v>
      </c>
      <c r="M54" s="101">
        <v>1585.9900868101136</v>
      </c>
      <c r="N54" s="101">
        <v>1655.1101772870991</v>
      </c>
      <c r="O54" s="101">
        <v>1864.7931401418543</v>
      </c>
      <c r="P54" s="101">
        <v>1623.2634246390799</v>
      </c>
      <c r="Q54" s="101">
        <v>1984.5498797416553</v>
      </c>
      <c r="R54" s="101">
        <v>2186.2139522095595</v>
      </c>
      <c r="S54" s="101">
        <v>1620.5505316836309</v>
      </c>
      <c r="T54" s="101">
        <v>1744.0309913270355</v>
      </c>
      <c r="U54" s="101">
        <v>1663.3550694598966</v>
      </c>
      <c r="V54" s="101">
        <v>1958.5056537497289</v>
      </c>
      <c r="W54" s="101">
        <v>2039.7302326052422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445.07802150350147</v>
      </c>
      <c r="C58" s="122">
        <v>449.70190933761285</v>
      </c>
      <c r="D58" s="122">
        <v>492.02474470086787</v>
      </c>
      <c r="E58" s="122">
        <v>522.55382798205039</v>
      </c>
      <c r="F58" s="122">
        <v>543.54803776353526</v>
      </c>
      <c r="G58" s="122">
        <v>561.27041891348767</v>
      </c>
      <c r="H58" s="122">
        <v>594.49545000253374</v>
      </c>
      <c r="I58" s="122">
        <v>540.82932486901871</v>
      </c>
      <c r="J58" s="122">
        <v>632.01072610953963</v>
      </c>
      <c r="K58" s="122">
        <v>573.10711492720611</v>
      </c>
      <c r="L58" s="122">
        <v>616.4343693756116</v>
      </c>
      <c r="M58" s="122">
        <v>552.88236160528402</v>
      </c>
      <c r="N58" s="122">
        <v>555.33519555591988</v>
      </c>
      <c r="O58" s="122">
        <v>560.2799082652366</v>
      </c>
      <c r="P58" s="122">
        <v>552.51441455166059</v>
      </c>
      <c r="Q58" s="122">
        <v>513.47866795680625</v>
      </c>
      <c r="R58" s="122">
        <v>543.13011226183528</v>
      </c>
      <c r="S58" s="122">
        <v>483.07559017915884</v>
      </c>
      <c r="T58" s="122">
        <v>455.03301005462657</v>
      </c>
      <c r="U58" s="122">
        <v>422.2050564583368</v>
      </c>
      <c r="V58" s="122">
        <v>481.11123082966236</v>
      </c>
      <c r="W58" s="122">
        <v>491.09438846743711</v>
      </c>
      <c r="DA58" s="130" t="s">
        <v>2464</v>
      </c>
    </row>
    <row r="59" spans="1:105" ht="12" customHeight="1" x14ac:dyDescent="0.25">
      <c r="A59" s="97" t="s">
        <v>50</v>
      </c>
      <c r="B59" s="98">
        <v>451.68509072020566</v>
      </c>
      <c r="C59" s="98">
        <v>450.35802812282515</v>
      </c>
      <c r="D59" s="98">
        <v>487.39800947954387</v>
      </c>
      <c r="E59" s="98">
        <v>510.54992604510528</v>
      </c>
      <c r="F59" s="98">
        <v>550.53433105291697</v>
      </c>
      <c r="G59" s="98">
        <v>575.86282066862213</v>
      </c>
      <c r="H59" s="98">
        <v>600.40006938459794</v>
      </c>
      <c r="I59" s="98">
        <v>552.28921746877347</v>
      </c>
      <c r="J59" s="98">
        <v>572.88813903048958</v>
      </c>
      <c r="K59" s="98">
        <v>533.74072978897425</v>
      </c>
      <c r="L59" s="98">
        <v>537.25369370118824</v>
      </c>
      <c r="M59" s="98">
        <v>559.11879263006858</v>
      </c>
      <c r="N59" s="98">
        <v>563.3186556303873</v>
      </c>
      <c r="O59" s="98">
        <v>550.54415253925765</v>
      </c>
      <c r="P59" s="98">
        <v>597.21342190601081</v>
      </c>
      <c r="Q59" s="98">
        <v>478.42598581052482</v>
      </c>
      <c r="R59" s="98">
        <v>497.68705688417873</v>
      </c>
      <c r="S59" s="98">
        <v>567.70062475436328</v>
      </c>
      <c r="T59" s="98">
        <v>481.65336114367523</v>
      </c>
      <c r="U59" s="98">
        <v>451.28368594953963</v>
      </c>
      <c r="V59" s="98">
        <v>473.71767144985165</v>
      </c>
      <c r="W59" s="98">
        <v>492.59425282523546</v>
      </c>
      <c r="DA59" s="63" t="s">
        <v>2465</v>
      </c>
    </row>
    <row r="60" spans="1:105" ht="12" customHeight="1" x14ac:dyDescent="0.25">
      <c r="A60" s="109" t="s">
        <v>120</v>
      </c>
      <c r="B60" s="33">
        <v>417.2482451058687</v>
      </c>
      <c r="C60" s="33">
        <v>447.41570997183885</v>
      </c>
      <c r="D60" s="33">
        <v>505.76727917865827</v>
      </c>
      <c r="E60" s="33">
        <v>554.14684571780163</v>
      </c>
      <c r="F60" s="33">
        <v>526.52483255167283</v>
      </c>
      <c r="G60" s="33">
        <v>529.55103399371524</v>
      </c>
      <c r="H60" s="33">
        <v>583.94237031058515</v>
      </c>
      <c r="I60" s="33">
        <v>526.98980482092327</v>
      </c>
      <c r="J60" s="33">
        <v>679.33828334738246</v>
      </c>
      <c r="K60" s="33">
        <v>608.31597577366279</v>
      </c>
      <c r="L60" s="33">
        <v>724.75922463828465</v>
      </c>
      <c r="M60" s="33">
        <v>544.28297744733447</v>
      </c>
      <c r="N60" s="33">
        <v>543.99469446843761</v>
      </c>
      <c r="O60" s="33">
        <v>574.35457835941259</v>
      </c>
      <c r="P60" s="33">
        <v>489.77779559879122</v>
      </c>
      <c r="Q60" s="33">
        <v>556.27834692491228</v>
      </c>
      <c r="R60" s="33">
        <v>593.24628616791608</v>
      </c>
      <c r="S60" s="33">
        <v>405.01267895266261</v>
      </c>
      <c r="T60" s="33">
        <v>429.90495011941954</v>
      </c>
      <c r="U60" s="33">
        <v>396.57997069213872</v>
      </c>
      <c r="V60" s="33">
        <v>488.05483262561097</v>
      </c>
      <c r="W60" s="33">
        <v>489.69601034172553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9194.4681675747361</v>
      </c>
      <c r="C62" s="117">
        <f t="shared" si="21"/>
        <v>10054.813370689959</v>
      </c>
      <c r="D62" s="117">
        <f t="shared" si="21"/>
        <v>10269.117827847542</v>
      </c>
      <c r="E62" s="117">
        <f t="shared" si="21"/>
        <v>10725.832176018394</v>
      </c>
      <c r="F62" s="117">
        <f t="shared" si="21"/>
        <v>10855.404359998713</v>
      </c>
      <c r="G62" s="117">
        <f t="shared" si="21"/>
        <v>11005.329038420428</v>
      </c>
      <c r="H62" s="117">
        <f t="shared" si="21"/>
        <v>10969.086029886988</v>
      </c>
      <c r="I62" s="117">
        <f t="shared" si="21"/>
        <v>11404.268361232309</v>
      </c>
      <c r="J62" s="117">
        <f t="shared" si="21"/>
        <v>11488.459908720602</v>
      </c>
      <c r="K62" s="117">
        <f t="shared" si="21"/>
        <v>10464.482289643369</v>
      </c>
      <c r="L62" s="117">
        <f t="shared" si="21"/>
        <v>12600.68823238523</v>
      </c>
      <c r="M62" s="117">
        <f t="shared" si="21"/>
        <v>10978.091468686565</v>
      </c>
      <c r="N62" s="117">
        <f t="shared" si="21"/>
        <v>11157.932711912232</v>
      </c>
      <c r="O62" s="117">
        <f t="shared" si="21"/>
        <v>10803.823498332849</v>
      </c>
      <c r="P62" s="117">
        <f t="shared" si="21"/>
        <v>10543.611433693686</v>
      </c>
      <c r="Q62" s="117">
        <f t="shared" si="21"/>
        <v>9909.9405050313926</v>
      </c>
      <c r="R62" s="117">
        <f t="shared" ref="R62:V62" si="22">R63+R66+R68+R77</f>
        <v>10463.994486123562</v>
      </c>
      <c r="S62" s="117">
        <f t="shared" si="22"/>
        <v>10795.794259576425</v>
      </c>
      <c r="T62" s="117">
        <f t="shared" si="22"/>
        <v>11463.1762916756</v>
      </c>
      <c r="U62" s="117">
        <f t="shared" si="22"/>
        <v>10765.668472073947</v>
      </c>
      <c r="V62" s="117">
        <f t="shared" si="22"/>
        <v>10740.250384007137</v>
      </c>
      <c r="W62" s="117">
        <f t="shared" ref="W62" si="23">W63+W66+W68+W77</f>
        <v>11538.539271262978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7392.037708749951</v>
      </c>
      <c r="C63" s="122">
        <f t="shared" si="24"/>
        <v>8233.6333480097965</v>
      </c>
      <c r="D63" s="122">
        <f t="shared" si="24"/>
        <v>8345.4609963982894</v>
      </c>
      <c r="E63" s="122">
        <f t="shared" si="24"/>
        <v>8757.0125532071197</v>
      </c>
      <c r="F63" s="122">
        <f t="shared" si="24"/>
        <v>8862.97426076802</v>
      </c>
      <c r="G63" s="122">
        <f t="shared" si="24"/>
        <v>8947.9747531844987</v>
      </c>
      <c r="H63" s="122">
        <f t="shared" si="24"/>
        <v>8855.1868554489101</v>
      </c>
      <c r="I63" s="122">
        <f t="shared" si="24"/>
        <v>9217.6046452611063</v>
      </c>
      <c r="J63" s="122">
        <f t="shared" si="24"/>
        <v>9085.5630862235885</v>
      </c>
      <c r="K63" s="122">
        <f t="shared" si="24"/>
        <v>8399.0394194017881</v>
      </c>
      <c r="L63" s="122">
        <f t="shared" si="24"/>
        <v>10011.441305601518</v>
      </c>
      <c r="M63" s="122">
        <f t="shared" si="24"/>
        <v>8629.6906296285251</v>
      </c>
      <c r="N63" s="122">
        <f t="shared" si="24"/>
        <v>8798.281231663088</v>
      </c>
      <c r="O63" s="122">
        <f t="shared" si="24"/>
        <v>8455.3898322648638</v>
      </c>
      <c r="P63" s="122">
        <f t="shared" si="24"/>
        <v>8296.0119530540433</v>
      </c>
      <c r="Q63" s="122">
        <f t="shared" si="24"/>
        <v>7659.0650848467922</v>
      </c>
      <c r="R63" s="122">
        <f t="shared" ref="R63:V63" si="25">SUM(R64:R65)</f>
        <v>8063.2551386348014</v>
      </c>
      <c r="S63" s="122">
        <f t="shared" si="25"/>
        <v>8532.5553384339401</v>
      </c>
      <c r="T63" s="122">
        <f t="shared" si="25"/>
        <v>9075.0829337585255</v>
      </c>
      <c r="U63" s="122">
        <f t="shared" si="25"/>
        <v>8540.4196027623766</v>
      </c>
      <c r="V63" s="122">
        <f t="shared" si="25"/>
        <v>8356.0256606326548</v>
      </c>
      <c r="W63" s="122">
        <f t="shared" ref="W63" si="26">SUM(W64:W65)</f>
        <v>8996.5458052997819</v>
      </c>
      <c r="DA63" s="130" t="s">
        <v>2468</v>
      </c>
    </row>
    <row r="64" spans="1:105" ht="12" customHeight="1" x14ac:dyDescent="0.25">
      <c r="A64" s="97" t="s">
        <v>217</v>
      </c>
      <c r="B64" s="98">
        <v>7225.3866972008982</v>
      </c>
      <c r="C64" s="98">
        <v>8051.0646447595464</v>
      </c>
      <c r="D64" s="98">
        <v>8166.0736967004368</v>
      </c>
      <c r="E64" s="98">
        <v>8572.1209303158939</v>
      </c>
      <c r="F64" s="98">
        <v>8680.6955672066852</v>
      </c>
      <c r="G64" s="98">
        <v>8766.3573956662131</v>
      </c>
      <c r="H64" s="98">
        <v>8678.7469100176895</v>
      </c>
      <c r="I64" s="98">
        <v>9037.7234276454583</v>
      </c>
      <c r="J64" s="98">
        <v>8909.4999077765715</v>
      </c>
      <c r="K64" s="98">
        <v>8237.2421096452344</v>
      </c>
      <c r="L64" s="98">
        <v>9827.3345370078787</v>
      </c>
      <c r="M64" s="98">
        <v>8469.7448693173246</v>
      </c>
      <c r="N64" s="98">
        <v>8636.5273624532947</v>
      </c>
      <c r="O64" s="98">
        <v>8301.3531292735061</v>
      </c>
      <c r="P64" s="98">
        <v>8146.5039729949021</v>
      </c>
      <c r="Q64" s="98">
        <v>7522.2508314185843</v>
      </c>
      <c r="R64" s="98">
        <v>7920.6833426633011</v>
      </c>
      <c r="S64" s="98">
        <v>8383.5748835931936</v>
      </c>
      <c r="T64" s="98">
        <v>8917.4663644350148</v>
      </c>
      <c r="U64" s="98">
        <v>8392.3516157205013</v>
      </c>
      <c r="V64" s="98">
        <v>8211.2368827233768</v>
      </c>
      <c r="W64" s="98">
        <v>8841.5164206643531</v>
      </c>
      <c r="DA64" s="63" t="s">
        <v>2469</v>
      </c>
    </row>
    <row r="65" spans="1:105" ht="12" customHeight="1" x14ac:dyDescent="0.25">
      <c r="A65" s="97" t="s">
        <v>53</v>
      </c>
      <c r="B65" s="98">
        <v>166.65101154905255</v>
      </c>
      <c r="C65" s="98">
        <v>182.56870325025054</v>
      </c>
      <c r="D65" s="98">
        <v>179.3872996978524</v>
      </c>
      <c r="E65" s="98">
        <v>184.89162289122524</v>
      </c>
      <c r="F65" s="98">
        <v>182.27869356133525</v>
      </c>
      <c r="G65" s="98">
        <v>181.61735751828513</v>
      </c>
      <c r="H65" s="98">
        <v>176.43994543122071</v>
      </c>
      <c r="I65" s="98">
        <v>179.88121761564724</v>
      </c>
      <c r="J65" s="98">
        <v>176.06317844701778</v>
      </c>
      <c r="K65" s="98">
        <v>161.79730975655278</v>
      </c>
      <c r="L65" s="98">
        <v>184.10676859364006</v>
      </c>
      <c r="M65" s="98">
        <v>159.94576031120121</v>
      </c>
      <c r="N65" s="98">
        <v>161.75386920979352</v>
      </c>
      <c r="O65" s="98">
        <v>154.03670299135806</v>
      </c>
      <c r="P65" s="98">
        <v>149.50798005914055</v>
      </c>
      <c r="Q65" s="98">
        <v>136.81425342820791</v>
      </c>
      <c r="R65" s="98">
        <v>142.57179597149982</v>
      </c>
      <c r="S65" s="98">
        <v>148.9804548407472</v>
      </c>
      <c r="T65" s="98">
        <v>157.61656932351053</v>
      </c>
      <c r="U65" s="98">
        <v>148.06798704187602</v>
      </c>
      <c r="V65" s="98">
        <v>144.78877790927856</v>
      </c>
      <c r="W65" s="98">
        <v>155.02938463542799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1.430267817224023E-2</v>
      </c>
      <c r="C66" s="122">
        <f t="shared" si="27"/>
        <v>1.7804230770033815E-2</v>
      </c>
      <c r="D66" s="122">
        <f t="shared" si="27"/>
        <v>2.4092965053285894E-2</v>
      </c>
      <c r="E66" s="122">
        <f t="shared" si="27"/>
        <v>4.5897376060018626E-2</v>
      </c>
      <c r="F66" s="122">
        <f t="shared" si="27"/>
        <v>7.2287527371331026E-2</v>
      </c>
      <c r="G66" s="122">
        <f t="shared" si="27"/>
        <v>0.11787809361582503</v>
      </c>
      <c r="H66" s="122">
        <f t="shared" si="27"/>
        <v>0.4109611238919002</v>
      </c>
      <c r="I66" s="122">
        <f t="shared" si="27"/>
        <v>0.48307226421738986</v>
      </c>
      <c r="J66" s="122">
        <f t="shared" si="27"/>
        <v>0.6509289862697758</v>
      </c>
      <c r="K66" s="122">
        <f t="shared" si="27"/>
        <v>0.74386317025678395</v>
      </c>
      <c r="L66" s="122">
        <f t="shared" si="27"/>
        <v>1.998695422284533</v>
      </c>
      <c r="M66" s="122">
        <f t="shared" si="27"/>
        <v>1.0673046907855297</v>
      </c>
      <c r="N66" s="122">
        <f t="shared" si="27"/>
        <v>1.2020064281702703</v>
      </c>
      <c r="O66" s="122">
        <f t="shared" si="27"/>
        <v>1.1422275044768928</v>
      </c>
      <c r="P66" s="122">
        <f t="shared" si="27"/>
        <v>1.742387806851406</v>
      </c>
      <c r="Q66" s="122">
        <f t="shared" si="27"/>
        <v>1.5454569052930998</v>
      </c>
      <c r="R66" s="122">
        <f t="shared" si="27"/>
        <v>2.063423397987711</v>
      </c>
      <c r="S66" s="122">
        <f t="shared" si="27"/>
        <v>2.5905633498148055</v>
      </c>
      <c r="T66" s="122">
        <f t="shared" si="27"/>
        <v>3.894269251129213</v>
      </c>
      <c r="U66" s="122">
        <f t="shared" si="27"/>
        <v>3.1253034208462185</v>
      </c>
      <c r="V66" s="122">
        <f t="shared" si="27"/>
        <v>3.5041411530788769</v>
      </c>
      <c r="W66" s="122">
        <f t="shared" si="27"/>
        <v>6.5642802635180697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1.430267817224023E-2</v>
      </c>
      <c r="C67" s="98">
        <f>IF(RES_hhdet_tes!C67=0,0,RES_hhdet_tes!C67*1000*11630/RES_hhdet_num!C62)</f>
        <v>1.7804230770033815E-2</v>
      </c>
      <c r="D67" s="98">
        <f>IF(RES_hhdet_tes!D67=0,0,RES_hhdet_tes!D67*1000*11630/RES_hhdet_num!D62)</f>
        <v>2.4092965053285894E-2</v>
      </c>
      <c r="E67" s="98">
        <f>IF(RES_hhdet_tes!E67=0,0,RES_hhdet_tes!E67*1000*11630/RES_hhdet_num!E62)</f>
        <v>4.5897376060018626E-2</v>
      </c>
      <c r="F67" s="98">
        <f>IF(RES_hhdet_tes!F67=0,0,RES_hhdet_tes!F67*1000*11630/RES_hhdet_num!F62)</f>
        <v>7.2287527371331026E-2</v>
      </c>
      <c r="G67" s="98">
        <f>IF(RES_hhdet_tes!G67=0,0,RES_hhdet_tes!G67*1000*11630/RES_hhdet_num!G62)</f>
        <v>0.11787809361582503</v>
      </c>
      <c r="H67" s="98">
        <f>IF(RES_hhdet_tes!H67=0,0,RES_hhdet_tes!H67*1000*11630/RES_hhdet_num!H62)</f>
        <v>0.4109611238919002</v>
      </c>
      <c r="I67" s="98">
        <f>IF(RES_hhdet_tes!I67=0,0,RES_hhdet_tes!I67*1000*11630/RES_hhdet_num!I62)</f>
        <v>0.48307226421738986</v>
      </c>
      <c r="J67" s="98">
        <f>IF(RES_hhdet_tes!J67=0,0,RES_hhdet_tes!J67*1000*11630/RES_hhdet_num!J62)</f>
        <v>0.6509289862697758</v>
      </c>
      <c r="K67" s="98">
        <f>IF(RES_hhdet_tes!K67=0,0,RES_hhdet_tes!K67*1000*11630/RES_hhdet_num!K62)</f>
        <v>0.74386317025678395</v>
      </c>
      <c r="L67" s="98">
        <f>IF(RES_hhdet_tes!L67=0,0,RES_hhdet_tes!L67*1000*11630/RES_hhdet_num!L62)</f>
        <v>1.998695422284533</v>
      </c>
      <c r="M67" s="98">
        <f>IF(RES_hhdet_tes!M67=0,0,RES_hhdet_tes!M67*1000*11630/RES_hhdet_num!M62)</f>
        <v>1.0673046907855297</v>
      </c>
      <c r="N67" s="98">
        <f>IF(RES_hhdet_tes!N67=0,0,RES_hhdet_tes!N67*1000*11630/RES_hhdet_num!N62)</f>
        <v>1.2020064281702703</v>
      </c>
      <c r="O67" s="98">
        <f>IF(RES_hhdet_tes!O67=0,0,RES_hhdet_tes!O67*1000*11630/RES_hhdet_num!O62)</f>
        <v>1.1422275044768928</v>
      </c>
      <c r="P67" s="98">
        <f>IF(RES_hhdet_tes!P67=0,0,RES_hhdet_tes!P67*1000*11630/RES_hhdet_num!P62)</f>
        <v>1.742387806851406</v>
      </c>
      <c r="Q67" s="98">
        <f>IF(RES_hhdet_tes!Q67=0,0,RES_hhdet_tes!Q67*1000*11630/RES_hhdet_num!Q62)</f>
        <v>1.5454569052930998</v>
      </c>
      <c r="R67" s="98">
        <f>IF(RES_hhdet_tes!R67=0,0,RES_hhdet_tes!R67*1000*11630/RES_hhdet_num!R62)</f>
        <v>2.063423397987711</v>
      </c>
      <c r="S67" s="98">
        <f>IF(RES_hhdet_tes!S67=0,0,RES_hhdet_tes!S67*1000*11630/RES_hhdet_num!S62)</f>
        <v>2.5905633498148055</v>
      </c>
      <c r="T67" s="98">
        <f>IF(RES_hhdet_tes!T67=0,0,RES_hhdet_tes!T67*1000*11630/RES_hhdet_num!T62)</f>
        <v>3.894269251129213</v>
      </c>
      <c r="U67" s="98">
        <f>IF(RES_hhdet_tes!U67=0,0,RES_hhdet_tes!U67*1000*11630/RES_hhdet_num!U62)</f>
        <v>3.1253034208462185</v>
      </c>
      <c r="V67" s="98">
        <f>IF(RES_hhdet_tes!V67=0,0,RES_hhdet_tes!V67*1000*11630/RES_hhdet_num!V62)</f>
        <v>3.5041411530788769</v>
      </c>
      <c r="W67" s="98">
        <f>IF(RES_hhdet_tes!W67=0,0,RES_hhdet_tes!W67*1000*11630/RES_hhdet_num!W62)</f>
        <v>6.5642802635180697</v>
      </c>
      <c r="DA67" s="63" t="s">
        <v>2472</v>
      </c>
    </row>
    <row r="68" spans="1:105" ht="12" customHeight="1" x14ac:dyDescent="0.25">
      <c r="A68" s="121" t="s">
        <v>55</v>
      </c>
      <c r="B68" s="122">
        <v>1368.1984474846952</v>
      </c>
      <c r="C68" s="122">
        <v>1379.7968787878403</v>
      </c>
      <c r="D68" s="122">
        <v>1427.8517672093876</v>
      </c>
      <c r="E68" s="122">
        <v>1446.3165997642316</v>
      </c>
      <c r="F68" s="122">
        <v>1429.3108161835769</v>
      </c>
      <c r="G68" s="122">
        <v>1497.3973259324005</v>
      </c>
      <c r="H68" s="122">
        <v>1536.2156176134238</v>
      </c>
      <c r="I68" s="122">
        <v>1619.0890555705555</v>
      </c>
      <c r="J68" s="122">
        <v>1794.2760870645577</v>
      </c>
      <c r="K68" s="122">
        <v>1550.6883572149191</v>
      </c>
      <c r="L68" s="122">
        <v>1910.4025729775556</v>
      </c>
      <c r="M68" s="122">
        <v>1781.8336465728839</v>
      </c>
      <c r="N68" s="122">
        <v>1803.5443880941521</v>
      </c>
      <c r="O68" s="122">
        <v>1799.5435108127176</v>
      </c>
      <c r="P68" s="122">
        <v>1706.6666849312705</v>
      </c>
      <c r="Q68" s="122">
        <v>1746.270275660765</v>
      </c>
      <c r="R68" s="122">
        <v>1882.3991840129625</v>
      </c>
      <c r="S68" s="122">
        <v>1776.3745130594812</v>
      </c>
      <c r="T68" s="122">
        <v>1891.2248941054615</v>
      </c>
      <c r="U68" s="122">
        <v>1777.7608745708415</v>
      </c>
      <c r="V68" s="122">
        <v>1898.6451103934644</v>
      </c>
      <c r="W68" s="122">
        <v>2050.9068664219017</v>
      </c>
      <c r="DA68" s="130" t="s">
        <v>2473</v>
      </c>
    </row>
    <row r="69" spans="1:105" ht="12" customHeight="1" x14ac:dyDescent="0.25">
      <c r="A69" s="97" t="s">
        <v>134</v>
      </c>
      <c r="B69" s="98">
        <v>1368.9335882987696</v>
      </c>
      <c r="C69" s="98">
        <v>1380.8801033989241</v>
      </c>
      <c r="D69" s="98">
        <v>1428.8466025074988</v>
      </c>
      <c r="E69" s="98">
        <v>1443.7482322116994</v>
      </c>
      <c r="F69" s="98">
        <v>1431.8846071505689</v>
      </c>
      <c r="G69" s="98">
        <v>1500.4906986562689</v>
      </c>
      <c r="H69" s="98">
        <v>1534.4829801555513</v>
      </c>
      <c r="I69" s="98">
        <v>1619.3704504843943</v>
      </c>
      <c r="J69" s="98">
        <v>1776.8831630282075</v>
      </c>
      <c r="K69" s="98">
        <v>1530.5318017188292</v>
      </c>
      <c r="L69" s="98">
        <v>1912.1307998223554</v>
      </c>
      <c r="M69" s="98">
        <v>1788.4920615836543</v>
      </c>
      <c r="N69" s="98">
        <v>1809.0980235840207</v>
      </c>
      <c r="O69" s="98">
        <v>1797.9322892420807</v>
      </c>
      <c r="P69" s="98">
        <v>1708.8642175994501</v>
      </c>
      <c r="Q69" s="98">
        <v>1740.0153225246781</v>
      </c>
      <c r="R69" s="98">
        <v>1874.247947656663</v>
      </c>
      <c r="S69" s="98">
        <v>1780.1794869442024</v>
      </c>
      <c r="T69" s="98">
        <v>1894.8015216134124</v>
      </c>
      <c r="U69" s="98">
        <v>1780.6395969282553</v>
      </c>
      <c r="V69" s="98">
        <v>1896.957291798919</v>
      </c>
      <c r="W69" s="98">
        <v>2051.3501500383409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1348.1052759597169</v>
      </c>
      <c r="C73" s="101">
        <v>1350.2677913129148</v>
      </c>
      <c r="D73" s="101">
        <v>1400.207441183878</v>
      </c>
      <c r="E73" s="101">
        <v>1519.9436280119726</v>
      </c>
      <c r="F73" s="101">
        <v>1352.4865423859355</v>
      </c>
      <c r="G73" s="101">
        <v>1401.8536172806516</v>
      </c>
      <c r="H73" s="101">
        <v>1591.0657386478781</v>
      </c>
      <c r="I73" s="101">
        <v>1609.9636560092008</v>
      </c>
      <c r="J73" s="101">
        <v>2216.5264588489367</v>
      </c>
      <c r="K73" s="101">
        <v>1946.7371102412374</v>
      </c>
      <c r="L73" s="101">
        <v>1869.3727618368209</v>
      </c>
      <c r="M73" s="101">
        <v>1585.4276386516472</v>
      </c>
      <c r="N73" s="101">
        <v>1653.9217576757146</v>
      </c>
      <c r="O73" s="101">
        <v>1861.9235004049156</v>
      </c>
      <c r="P73" s="101">
        <v>1621.861094660718</v>
      </c>
      <c r="Q73" s="101">
        <v>1988.4414792391112</v>
      </c>
      <c r="R73" s="101">
        <v>2194.927968139662</v>
      </c>
      <c r="S73" s="101">
        <v>1621.810201511908</v>
      </c>
      <c r="T73" s="101">
        <v>1746.7832459097879</v>
      </c>
      <c r="U73" s="101">
        <v>1666.4511502821247</v>
      </c>
      <c r="V73" s="101">
        <v>1955.8871704218529</v>
      </c>
      <c r="W73" s="101">
        <v>2036.7626784984923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434.21770866191741</v>
      </c>
      <c r="C77" s="122">
        <v>441.36533966155224</v>
      </c>
      <c r="D77" s="122">
        <v>495.78097127481038</v>
      </c>
      <c r="E77" s="122">
        <v>522.45712567098246</v>
      </c>
      <c r="F77" s="122">
        <v>563.04699551974409</v>
      </c>
      <c r="G77" s="122">
        <v>559.83908120991396</v>
      </c>
      <c r="H77" s="122">
        <v>577.27259570076217</v>
      </c>
      <c r="I77" s="122">
        <v>567.09158813642853</v>
      </c>
      <c r="J77" s="122">
        <v>607.96980644618623</v>
      </c>
      <c r="K77" s="122">
        <v>514.01064985640596</v>
      </c>
      <c r="L77" s="122">
        <v>676.84565838387232</v>
      </c>
      <c r="M77" s="122">
        <v>565.49988779437058</v>
      </c>
      <c r="N77" s="122">
        <v>554.90508572682279</v>
      </c>
      <c r="O77" s="122">
        <v>547.74792775079084</v>
      </c>
      <c r="P77" s="122">
        <v>539.19040790152064</v>
      </c>
      <c r="Q77" s="122">
        <v>503.05968761854297</v>
      </c>
      <c r="R77" s="122">
        <v>516.27674007781036</v>
      </c>
      <c r="S77" s="122">
        <v>484.27384473318926</v>
      </c>
      <c r="T77" s="122">
        <v>492.97419456048226</v>
      </c>
      <c r="U77" s="122">
        <v>444.36269131988274</v>
      </c>
      <c r="V77" s="122">
        <v>482.07547182793837</v>
      </c>
      <c r="W77" s="122">
        <v>484.52231927777694</v>
      </c>
      <c r="DA77" s="130" t="s">
        <v>2482</v>
      </c>
    </row>
    <row r="78" spans="1:105" ht="12" customHeight="1" x14ac:dyDescent="0.25">
      <c r="A78" s="97" t="s">
        <v>192</v>
      </c>
      <c r="B78" s="98">
        <v>435.10448846223363</v>
      </c>
      <c r="C78" s="98">
        <v>441.10503764121455</v>
      </c>
      <c r="D78" s="98">
        <v>495.25275848820269</v>
      </c>
      <c r="E78" s="98">
        <v>520.38779035070718</v>
      </c>
      <c r="F78" s="98">
        <v>565.80291102811452</v>
      </c>
      <c r="G78" s="98">
        <v>562.01982494711081</v>
      </c>
      <c r="H78" s="98">
        <v>576.81449965051502</v>
      </c>
      <c r="I78" s="98">
        <v>569.78136585023992</v>
      </c>
      <c r="J78" s="98">
        <v>603.0804755703889</v>
      </c>
      <c r="K78" s="98">
        <v>507.38322359935887</v>
      </c>
      <c r="L78" s="98">
        <v>674.24358668868263</v>
      </c>
      <c r="M78" s="98">
        <v>566.52098719073319</v>
      </c>
      <c r="N78" s="98">
        <v>555.55843279041994</v>
      </c>
      <c r="O78" s="98">
        <v>546.21713307098014</v>
      </c>
      <c r="P78" s="98">
        <v>541.98612896722318</v>
      </c>
      <c r="Q78" s="98">
        <v>500.15350955160039</v>
      </c>
      <c r="R78" s="98">
        <v>512.17430234204323</v>
      </c>
      <c r="S78" s="98">
        <v>488.29875206727763</v>
      </c>
      <c r="T78" s="98">
        <v>496.12057207173223</v>
      </c>
      <c r="U78" s="98">
        <v>446.1935908628268</v>
      </c>
      <c r="V78" s="98">
        <v>481.74390178789719</v>
      </c>
      <c r="W78" s="98">
        <v>484.22609037560704</v>
      </c>
      <c r="DA78" s="63" t="s">
        <v>2483</v>
      </c>
    </row>
    <row r="79" spans="1:105" ht="12" customHeight="1" x14ac:dyDescent="0.25">
      <c r="A79" s="109" t="s">
        <v>120</v>
      </c>
      <c r="B79" s="33">
        <v>417.24824510586865</v>
      </c>
      <c r="C79" s="33">
        <v>447.41570997183879</v>
      </c>
      <c r="D79" s="33">
        <v>505.76727917865821</v>
      </c>
      <c r="E79" s="33">
        <v>554.1468457178014</v>
      </c>
      <c r="F79" s="33">
        <v>526.5248325516726</v>
      </c>
      <c r="G79" s="33">
        <v>529.55103399371546</v>
      </c>
      <c r="H79" s="33">
        <v>583.94237031058549</v>
      </c>
      <c r="I79" s="33">
        <v>526.98980482092293</v>
      </c>
      <c r="J79" s="33">
        <v>679.33828334738223</v>
      </c>
      <c r="K79" s="33">
        <v>608.31597577366335</v>
      </c>
      <c r="L79" s="33">
        <v>724.75922463828408</v>
      </c>
      <c r="M79" s="33">
        <v>544.2829774473355</v>
      </c>
      <c r="N79" s="33">
        <v>543.9946944684383</v>
      </c>
      <c r="O79" s="33">
        <v>574.35457835941088</v>
      </c>
      <c r="P79" s="33">
        <v>489.77779559879201</v>
      </c>
      <c r="Q79" s="33">
        <v>556.27834692491183</v>
      </c>
      <c r="R79" s="33">
        <v>593.24628616791756</v>
      </c>
      <c r="S79" s="33">
        <v>405.01267895266341</v>
      </c>
      <c r="T79" s="33">
        <v>429.90495011941823</v>
      </c>
      <c r="U79" s="33">
        <v>396.57997069213843</v>
      </c>
      <c r="V79" s="33">
        <v>488.05483262561319</v>
      </c>
      <c r="W79" s="33">
        <v>489.69601034172211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9393.5958778170079</v>
      </c>
      <c r="C81" s="117">
        <f t="shared" si="28"/>
        <v>10237.43556134438</v>
      </c>
      <c r="D81" s="117">
        <f t="shared" si="28"/>
        <v>10153.849937779443</v>
      </c>
      <c r="E81" s="117">
        <f t="shared" si="28"/>
        <v>10763.058109447145</v>
      </c>
      <c r="F81" s="117">
        <f t="shared" si="28"/>
        <v>10776.099761559803</v>
      </c>
      <c r="G81" s="117">
        <f t="shared" si="28"/>
        <v>10928.254961003315</v>
      </c>
      <c r="H81" s="117">
        <f t="shared" si="28"/>
        <v>11061.857454141384</v>
      </c>
      <c r="I81" s="117">
        <f t="shared" si="28"/>
        <v>11016.898920354824</v>
      </c>
      <c r="J81" s="117">
        <f t="shared" si="28"/>
        <v>11365.417958619342</v>
      </c>
      <c r="K81" s="117">
        <f t="shared" si="28"/>
        <v>12828.505177049679</v>
      </c>
      <c r="L81" s="117">
        <f t="shared" si="28"/>
        <v>10070.692967712406</v>
      </c>
      <c r="M81" s="117">
        <f t="shared" si="28"/>
        <v>10824.912458284933</v>
      </c>
      <c r="N81" s="117">
        <f t="shared" si="28"/>
        <v>11945.548099611888</v>
      </c>
      <c r="O81" s="117">
        <f t="shared" si="28"/>
        <v>10940.41708454093</v>
      </c>
      <c r="P81" s="117">
        <f t="shared" si="28"/>
        <v>10939.041406628869</v>
      </c>
      <c r="Q81" s="117">
        <f t="shared" si="28"/>
        <v>9353.7997286533737</v>
      </c>
      <c r="R81" s="117">
        <f t="shared" ref="R81:V81" si="29">R82+R85+R87+R100</f>
        <v>9523.0407672852853</v>
      </c>
      <c r="S81" s="117">
        <f t="shared" si="29"/>
        <v>10600.4846609905</v>
      </c>
      <c r="T81" s="117">
        <f t="shared" si="29"/>
        <v>11412.081901822059</v>
      </c>
      <c r="U81" s="117">
        <f t="shared" si="29"/>
        <v>11235.689739951753</v>
      </c>
      <c r="V81" s="117">
        <f t="shared" si="29"/>
        <v>10677.088013059036</v>
      </c>
      <c r="W81" s="117">
        <f t="shared" ref="W81" si="30">W82+W85+W87+W100</f>
        <v>11413.11062215765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7558.6958650259403</v>
      </c>
      <c r="C82" s="122">
        <f t="shared" si="31"/>
        <v>8378.1865427918965</v>
      </c>
      <c r="D82" s="122">
        <f t="shared" si="31"/>
        <v>8250.980494427462</v>
      </c>
      <c r="E82" s="122">
        <f t="shared" si="31"/>
        <v>8785.9360596998977</v>
      </c>
      <c r="F82" s="122">
        <f t="shared" si="31"/>
        <v>8771.4883388504077</v>
      </c>
      <c r="G82" s="122">
        <f t="shared" si="31"/>
        <v>8862.9934762981102</v>
      </c>
      <c r="H82" s="122">
        <f t="shared" si="31"/>
        <v>8950.6566762984312</v>
      </c>
      <c r="I82" s="122">
        <f t="shared" si="31"/>
        <v>8909.427481374345</v>
      </c>
      <c r="J82" s="122">
        <f t="shared" si="31"/>
        <v>9126.7029489962497</v>
      </c>
      <c r="K82" s="122">
        <f t="shared" si="31"/>
        <v>10442.246209626352</v>
      </c>
      <c r="L82" s="122">
        <f t="shared" si="31"/>
        <v>7760.2001312955899</v>
      </c>
      <c r="M82" s="122">
        <f t="shared" si="31"/>
        <v>8510.3108196060457</v>
      </c>
      <c r="N82" s="122">
        <f t="shared" si="31"/>
        <v>9429.2445678651111</v>
      </c>
      <c r="O82" s="122">
        <f t="shared" si="31"/>
        <v>8573.2720581539234</v>
      </c>
      <c r="P82" s="122">
        <f t="shared" si="31"/>
        <v>8585.1182925043795</v>
      </c>
      <c r="Q82" s="122">
        <f t="shared" si="31"/>
        <v>7189.7934942168931</v>
      </c>
      <c r="R82" s="122">
        <f t="shared" ref="R82:V82" si="32">SUM(R83:R84)</f>
        <v>7272.2568302678555</v>
      </c>
      <c r="S82" s="122">
        <f t="shared" si="32"/>
        <v>8318.6815323454102</v>
      </c>
      <c r="T82" s="122">
        <f t="shared" si="32"/>
        <v>9005.5970459214277</v>
      </c>
      <c r="U82" s="122">
        <f t="shared" si="32"/>
        <v>8898.4043861775845</v>
      </c>
      <c r="V82" s="122">
        <f t="shared" si="32"/>
        <v>8344.8089364962816</v>
      </c>
      <c r="W82" s="122">
        <f t="shared" ref="W82" si="33">SUM(W83:W84)</f>
        <v>8888.2916622806915</v>
      </c>
      <c r="DA82" s="130" t="s">
        <v>2486</v>
      </c>
    </row>
    <row r="83" spans="1:105" ht="12" customHeight="1" x14ac:dyDescent="0.25">
      <c r="A83" s="97" t="s">
        <v>204</v>
      </c>
      <c r="B83" s="98">
        <v>7489.5978850316133</v>
      </c>
      <c r="C83" s="98">
        <v>8302.8750062424897</v>
      </c>
      <c r="D83" s="98">
        <v>8179.1110162119976</v>
      </c>
      <c r="E83" s="98">
        <v>8710.7830918129002</v>
      </c>
      <c r="F83" s="98">
        <v>8698.427922642908</v>
      </c>
      <c r="G83" s="98">
        <v>8790.1493688312003</v>
      </c>
      <c r="H83" s="98">
        <v>8878.4566491319238</v>
      </c>
      <c r="I83" s="98">
        <v>8839.0566502441943</v>
      </c>
      <c r="J83" s="98">
        <v>9055.1265695550483</v>
      </c>
      <c r="K83" s="98">
        <v>10360.842438266511</v>
      </c>
      <c r="L83" s="98">
        <v>7702.480359416938</v>
      </c>
      <c r="M83" s="98">
        <v>8446.5080405910085</v>
      </c>
      <c r="N83" s="98">
        <v>9359.1295618893146</v>
      </c>
      <c r="O83" s="98">
        <v>8510.1079474403741</v>
      </c>
      <c r="P83" s="98">
        <v>8522.5545269191698</v>
      </c>
      <c r="Q83" s="98">
        <v>7137.8642728470031</v>
      </c>
      <c r="R83" s="98">
        <v>7220.2710624626143</v>
      </c>
      <c r="S83" s="98">
        <v>8259.9679738550731</v>
      </c>
      <c r="T83" s="98">
        <v>8942.3743185638014</v>
      </c>
      <c r="U83" s="98">
        <v>8836.0459154169166</v>
      </c>
      <c r="V83" s="98">
        <v>8286.3635418415688</v>
      </c>
      <c r="W83" s="98">
        <v>8826.3860284755574</v>
      </c>
      <c r="DA83" s="63" t="s">
        <v>2487</v>
      </c>
    </row>
    <row r="84" spans="1:105" ht="12" customHeight="1" x14ac:dyDescent="0.25">
      <c r="A84" s="97" t="s">
        <v>53</v>
      </c>
      <c r="B84" s="98">
        <v>69.097979994327133</v>
      </c>
      <c r="C84" s="98">
        <v>75.311536549406497</v>
      </c>
      <c r="D84" s="98">
        <v>71.869478215464653</v>
      </c>
      <c r="E84" s="98">
        <v>75.152967886997885</v>
      </c>
      <c r="F84" s="98">
        <v>73.060416207499387</v>
      </c>
      <c r="G84" s="98">
        <v>72.844107466910742</v>
      </c>
      <c r="H84" s="98">
        <v>72.200027166507311</v>
      </c>
      <c r="I84" s="98">
        <v>70.37083113015052</v>
      </c>
      <c r="J84" s="98">
        <v>71.576379441200999</v>
      </c>
      <c r="K84" s="98">
        <v>81.403771359841357</v>
      </c>
      <c r="L84" s="98">
        <v>57.719771878651962</v>
      </c>
      <c r="M84" s="98">
        <v>63.80277901503753</v>
      </c>
      <c r="N84" s="98">
        <v>70.11500597579645</v>
      </c>
      <c r="O84" s="98">
        <v>63.164110713550059</v>
      </c>
      <c r="P84" s="98">
        <v>62.563765585209119</v>
      </c>
      <c r="Q84" s="98">
        <v>51.929221369890222</v>
      </c>
      <c r="R84" s="98">
        <v>51.985767805241331</v>
      </c>
      <c r="S84" s="98">
        <v>58.713558490337448</v>
      </c>
      <c r="T84" s="98">
        <v>63.22272735762612</v>
      </c>
      <c r="U84" s="98">
        <v>62.358470760667736</v>
      </c>
      <c r="V84" s="98">
        <v>58.445394654712281</v>
      </c>
      <c r="W84" s="98">
        <v>61.905633805133476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1.3318003059446816E-2</v>
      </c>
      <c r="C85" s="122">
        <f t="shared" si="34"/>
        <v>1.7602821748972614E-2</v>
      </c>
      <c r="D85" s="122">
        <f t="shared" si="34"/>
        <v>2.4868286094032247E-2</v>
      </c>
      <c r="E85" s="122">
        <f t="shared" si="34"/>
        <v>3.6353179646092845E-2</v>
      </c>
      <c r="F85" s="122">
        <f t="shared" si="34"/>
        <v>5.8058183697259576E-2</v>
      </c>
      <c r="G85" s="122">
        <f t="shared" si="34"/>
        <v>9.5255726423024087E-2</v>
      </c>
      <c r="H85" s="122">
        <f t="shared" si="34"/>
        <v>0.33687469668422088</v>
      </c>
      <c r="I85" s="122">
        <f t="shared" si="34"/>
        <v>0.39145680642295366</v>
      </c>
      <c r="J85" s="122">
        <f t="shared" si="34"/>
        <v>0.53550748816314242</v>
      </c>
      <c r="K85" s="122">
        <f t="shared" si="34"/>
        <v>0.64892417610485764</v>
      </c>
      <c r="L85" s="122">
        <f t="shared" si="34"/>
        <v>1.7970478423345144</v>
      </c>
      <c r="M85" s="122">
        <f t="shared" si="34"/>
        <v>1.0018501050444126</v>
      </c>
      <c r="N85" s="122">
        <f t="shared" si="34"/>
        <v>1.1828435196316573</v>
      </c>
      <c r="O85" s="122">
        <f t="shared" si="34"/>
        <v>1.178390116022511</v>
      </c>
      <c r="P85" s="122">
        <f t="shared" si="34"/>
        <v>1.7880331393783031</v>
      </c>
      <c r="Q85" s="122">
        <f t="shared" si="34"/>
        <v>1.4638013104664904</v>
      </c>
      <c r="R85" s="122">
        <f t="shared" si="34"/>
        <v>1.676914879194439</v>
      </c>
      <c r="S85" s="122">
        <f t="shared" si="34"/>
        <v>1.8986090242916269</v>
      </c>
      <c r="T85" s="122">
        <f t="shared" si="34"/>
        <v>2.817774600514555</v>
      </c>
      <c r="U85" s="122">
        <f t="shared" si="34"/>
        <v>2.2814268522877326</v>
      </c>
      <c r="V85" s="122">
        <f t="shared" si="34"/>
        <v>2.6343531638175581</v>
      </c>
      <c r="W85" s="122">
        <f t="shared" si="34"/>
        <v>5.0273790430419423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1.3318003059446816E-2</v>
      </c>
      <c r="C86" s="98">
        <f>IF(RES_hhdet_tes!C86=0,0,RES_hhdet_tes!C86*1000*11630/RES_hhdet_num!C81)</f>
        <v>1.7602821748972614E-2</v>
      </c>
      <c r="D86" s="98">
        <f>IF(RES_hhdet_tes!D86=0,0,RES_hhdet_tes!D86*1000*11630/RES_hhdet_num!D81)</f>
        <v>2.4868286094032247E-2</v>
      </c>
      <c r="E86" s="98">
        <f>IF(RES_hhdet_tes!E86=0,0,RES_hhdet_tes!E86*1000*11630/RES_hhdet_num!E81)</f>
        <v>3.6353179646092845E-2</v>
      </c>
      <c r="F86" s="98">
        <f>IF(RES_hhdet_tes!F86=0,0,RES_hhdet_tes!F86*1000*11630/RES_hhdet_num!F81)</f>
        <v>5.8058183697259576E-2</v>
      </c>
      <c r="G86" s="98">
        <f>IF(RES_hhdet_tes!G86=0,0,RES_hhdet_tes!G86*1000*11630/RES_hhdet_num!G81)</f>
        <v>9.5255726423024087E-2</v>
      </c>
      <c r="H86" s="98">
        <f>IF(RES_hhdet_tes!H86=0,0,RES_hhdet_tes!H86*1000*11630/RES_hhdet_num!H81)</f>
        <v>0.33687469668422088</v>
      </c>
      <c r="I86" s="98">
        <f>IF(RES_hhdet_tes!I86=0,0,RES_hhdet_tes!I86*1000*11630/RES_hhdet_num!I81)</f>
        <v>0.39145680642295366</v>
      </c>
      <c r="J86" s="98">
        <f>IF(RES_hhdet_tes!J86=0,0,RES_hhdet_tes!J86*1000*11630/RES_hhdet_num!J81)</f>
        <v>0.53550748816314242</v>
      </c>
      <c r="K86" s="98">
        <f>IF(RES_hhdet_tes!K86=0,0,RES_hhdet_tes!K86*1000*11630/RES_hhdet_num!K81)</f>
        <v>0.64892417610485764</v>
      </c>
      <c r="L86" s="98">
        <f>IF(RES_hhdet_tes!L86=0,0,RES_hhdet_tes!L86*1000*11630/RES_hhdet_num!L81)</f>
        <v>1.7970478423345144</v>
      </c>
      <c r="M86" s="98">
        <f>IF(RES_hhdet_tes!M86=0,0,RES_hhdet_tes!M86*1000*11630/RES_hhdet_num!M81)</f>
        <v>1.0018501050444126</v>
      </c>
      <c r="N86" s="98">
        <f>IF(RES_hhdet_tes!N86=0,0,RES_hhdet_tes!N86*1000*11630/RES_hhdet_num!N81)</f>
        <v>1.1828435196316573</v>
      </c>
      <c r="O86" s="98">
        <f>IF(RES_hhdet_tes!O86=0,0,RES_hhdet_tes!O86*1000*11630/RES_hhdet_num!O81)</f>
        <v>1.178390116022511</v>
      </c>
      <c r="P86" s="98">
        <f>IF(RES_hhdet_tes!P86=0,0,RES_hhdet_tes!P86*1000*11630/RES_hhdet_num!P81)</f>
        <v>1.7880331393783031</v>
      </c>
      <c r="Q86" s="98">
        <f>IF(RES_hhdet_tes!Q86=0,0,RES_hhdet_tes!Q86*1000*11630/RES_hhdet_num!Q81)</f>
        <v>1.4638013104664904</v>
      </c>
      <c r="R86" s="98">
        <f>IF(RES_hhdet_tes!R86=0,0,RES_hhdet_tes!R86*1000*11630/RES_hhdet_num!R81)</f>
        <v>1.676914879194439</v>
      </c>
      <c r="S86" s="98">
        <f>IF(RES_hhdet_tes!S86=0,0,RES_hhdet_tes!S86*1000*11630/RES_hhdet_num!S81)</f>
        <v>1.8986090242916269</v>
      </c>
      <c r="T86" s="98">
        <f>IF(RES_hhdet_tes!T86=0,0,RES_hhdet_tes!T86*1000*11630/RES_hhdet_num!T81)</f>
        <v>2.817774600514555</v>
      </c>
      <c r="U86" s="98">
        <f>IF(RES_hhdet_tes!U86=0,0,RES_hhdet_tes!U86*1000*11630/RES_hhdet_num!U81)</f>
        <v>2.2814268522877326</v>
      </c>
      <c r="V86" s="98">
        <f>IF(RES_hhdet_tes!V86=0,0,RES_hhdet_tes!V86*1000*11630/RES_hhdet_num!V81)</f>
        <v>2.6343531638175581</v>
      </c>
      <c r="W86" s="98">
        <f>IF(RES_hhdet_tes!W86=0,0,RES_hhdet_tes!W86*1000*11630/RES_hhdet_num!W81)</f>
        <v>5.0273790430419423</v>
      </c>
      <c r="DA86" s="63" t="s">
        <v>2490</v>
      </c>
    </row>
    <row r="87" spans="1:105" ht="12" customHeight="1" x14ac:dyDescent="0.25">
      <c r="A87" s="121" t="s">
        <v>55</v>
      </c>
      <c r="B87" s="122">
        <v>1389.9504650101876</v>
      </c>
      <c r="C87" s="122">
        <v>1413.2985643671652</v>
      </c>
      <c r="D87" s="122">
        <v>1416.5262596780792</v>
      </c>
      <c r="E87" s="122">
        <v>1445.0285651049887</v>
      </c>
      <c r="F87" s="122">
        <v>1424.8667471956248</v>
      </c>
      <c r="G87" s="122">
        <v>1511.8253566088968</v>
      </c>
      <c r="H87" s="122">
        <v>1539.7771155409341</v>
      </c>
      <c r="I87" s="122">
        <v>1544.0661116750471</v>
      </c>
      <c r="J87" s="122">
        <v>1685.5725276931271</v>
      </c>
      <c r="K87" s="122">
        <v>1783.8006251765855</v>
      </c>
      <c r="L87" s="122">
        <v>1737.510764226168</v>
      </c>
      <c r="M87" s="122">
        <v>1743.3528446033097</v>
      </c>
      <c r="N87" s="122">
        <v>1912.7791521032589</v>
      </c>
      <c r="O87" s="122">
        <v>1816.5385786479872</v>
      </c>
      <c r="P87" s="122">
        <v>1799.9655193513483</v>
      </c>
      <c r="Q87" s="122">
        <v>1682.7804404597609</v>
      </c>
      <c r="R87" s="122">
        <v>1768.7065325389067</v>
      </c>
      <c r="S87" s="122">
        <v>1787.6413021389083</v>
      </c>
      <c r="T87" s="122">
        <v>1894.5678652327804</v>
      </c>
      <c r="U87" s="122">
        <v>1843.7186404980037</v>
      </c>
      <c r="V87" s="122">
        <v>1865.1738835169392</v>
      </c>
      <c r="W87" s="122">
        <v>2031.5654018049886</v>
      </c>
      <c r="DA87" s="130" t="s">
        <v>2491</v>
      </c>
    </row>
    <row r="88" spans="1:105" ht="12" customHeight="1" x14ac:dyDescent="0.25">
      <c r="A88" s="97" t="s">
        <v>132</v>
      </c>
      <c r="B88" s="98">
        <v>1391.3928896227853</v>
      </c>
      <c r="C88" s="98">
        <v>1419.1160636561772</v>
      </c>
      <c r="D88" s="98">
        <v>1419.3829816390776</v>
      </c>
      <c r="E88" s="98">
        <v>1432.9435441144049</v>
      </c>
      <c r="F88" s="98">
        <v>1441.0098155393612</v>
      </c>
      <c r="G88" s="98">
        <v>1543.4037922887533</v>
      </c>
      <c r="H88" s="98">
        <v>1519.9440274580454</v>
      </c>
      <c r="I88" s="98">
        <v>1517.998543089531</v>
      </c>
      <c r="J88" s="98">
        <v>1468.5561394972106</v>
      </c>
      <c r="K88" s="98">
        <v>1717.3277954857945</v>
      </c>
      <c r="L88" s="98">
        <v>1691.0231936956893</v>
      </c>
      <c r="M88" s="98">
        <v>1790.0280695451272</v>
      </c>
      <c r="N88" s="98">
        <v>1986.7879085233951</v>
      </c>
      <c r="O88" s="98">
        <v>1804.0170934137766</v>
      </c>
      <c r="P88" s="98">
        <v>1853.7471431716278</v>
      </c>
      <c r="Q88" s="98">
        <v>1579.4496624276862</v>
      </c>
      <c r="R88" s="98">
        <v>1615.1714366664282</v>
      </c>
      <c r="S88" s="98">
        <v>1836.0565280308806</v>
      </c>
      <c r="T88" s="98">
        <v>1933.8300074252265</v>
      </c>
      <c r="U88" s="98">
        <v>1890.5064334173665</v>
      </c>
      <c r="V88" s="98">
        <v>1830.1393514781257</v>
      </c>
      <c r="W88" s="98">
        <v>2024.8678556705474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1507.4465465877292</v>
      </c>
      <c r="C92" s="101">
        <v>1316.1681364634669</v>
      </c>
      <c r="D92" s="101">
        <v>1328.2207931703117</v>
      </c>
      <c r="E92" s="101">
        <v>1415.292801833019</v>
      </c>
      <c r="F92" s="101">
        <v>1418.0319796492606</v>
      </c>
      <c r="G92" s="101">
        <v>1544.4771054892117</v>
      </c>
      <c r="H92" s="101">
        <v>1650.8660023744646</v>
      </c>
      <c r="I92" s="101">
        <v>1569.8606506683764</v>
      </c>
      <c r="J92" s="101">
        <v>1737.5192003227382</v>
      </c>
      <c r="K92" s="101">
        <v>1711.9685703612304</v>
      </c>
      <c r="L92" s="101">
        <v>1372.2235059376189</v>
      </c>
      <c r="M92" s="101">
        <v>1735.9661247183437</v>
      </c>
      <c r="N92" s="101">
        <v>1786.3873573843755</v>
      </c>
      <c r="O92" s="101">
        <v>1792.201876644727</v>
      </c>
      <c r="P92" s="101">
        <v>1980.2362240574221</v>
      </c>
      <c r="Q92" s="101">
        <v>1640.8097623539136</v>
      </c>
      <c r="R92" s="101">
        <v>1753.3095639880844</v>
      </c>
      <c r="S92" s="101">
        <v>1919.7411657997491</v>
      </c>
      <c r="T92" s="101">
        <v>1793.1431251241977</v>
      </c>
      <c r="U92" s="101">
        <v>1730.082778474323</v>
      </c>
      <c r="V92" s="101">
        <v>1923.5593795910331</v>
      </c>
      <c r="W92" s="101">
        <v>2074.860241344878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1348.1052759597167</v>
      </c>
      <c r="C96" s="101">
        <v>1350.1117423978724</v>
      </c>
      <c r="D96" s="101">
        <v>1399.772575640153</v>
      </c>
      <c r="E96" s="101">
        <v>1519.2809485679049</v>
      </c>
      <c r="F96" s="101">
        <v>1351.7857707353514</v>
      </c>
      <c r="G96" s="101">
        <v>1401.0892533864126</v>
      </c>
      <c r="H96" s="101">
        <v>1590.5705614662047</v>
      </c>
      <c r="I96" s="101">
        <v>1609.6725189848082</v>
      </c>
      <c r="J96" s="101">
        <v>2218.1090228796616</v>
      </c>
      <c r="K96" s="101">
        <v>1949.8322354754614</v>
      </c>
      <c r="L96" s="101">
        <v>1872.1565423385432</v>
      </c>
      <c r="M96" s="101">
        <v>1588.0393952635502</v>
      </c>
      <c r="N96" s="101">
        <v>1655.4607156179859</v>
      </c>
      <c r="O96" s="101">
        <v>1862.5992598355595</v>
      </c>
      <c r="P96" s="101">
        <v>1621.0167930081525</v>
      </c>
      <c r="Q96" s="101">
        <v>1996.5940992713697</v>
      </c>
      <c r="R96" s="101">
        <v>2214.799964811923</v>
      </c>
      <c r="S96" s="101">
        <v>1639.0193740082609</v>
      </c>
      <c r="T96" s="101">
        <v>1763.578480205402</v>
      </c>
      <c r="U96" s="101">
        <v>1680.3371820883929</v>
      </c>
      <c r="V96" s="101">
        <v>1972.1297468410021</v>
      </c>
      <c r="W96" s="101">
        <v>2048.2821975095421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2503</v>
      </c>
    </row>
    <row r="100" spans="1:105" ht="12" customHeight="1" x14ac:dyDescent="0.25">
      <c r="A100" s="121" t="s">
        <v>54</v>
      </c>
      <c r="B100" s="122">
        <v>444.93622977782144</v>
      </c>
      <c r="C100" s="122">
        <v>445.93285136357042</v>
      </c>
      <c r="D100" s="122">
        <v>486.31831538780796</v>
      </c>
      <c r="E100" s="122">
        <v>532.05713146261212</v>
      </c>
      <c r="F100" s="122">
        <v>579.68661733007366</v>
      </c>
      <c r="G100" s="122">
        <v>553.34087236988557</v>
      </c>
      <c r="H100" s="122">
        <v>571.08678760533405</v>
      </c>
      <c r="I100" s="122">
        <v>563.0138704990095</v>
      </c>
      <c r="J100" s="122">
        <v>552.60697444180232</v>
      </c>
      <c r="K100" s="122">
        <v>601.80941807063755</v>
      </c>
      <c r="L100" s="122">
        <v>571.18502434831294</v>
      </c>
      <c r="M100" s="122">
        <v>570.24694397053406</v>
      </c>
      <c r="N100" s="122">
        <v>602.34153612388582</v>
      </c>
      <c r="O100" s="122">
        <v>549.4280576229952</v>
      </c>
      <c r="P100" s="122">
        <v>552.1695616337613</v>
      </c>
      <c r="Q100" s="122">
        <v>479.76199266625349</v>
      </c>
      <c r="R100" s="122">
        <v>480.40048959932795</v>
      </c>
      <c r="S100" s="122">
        <v>492.2632174818886</v>
      </c>
      <c r="T100" s="122">
        <v>509.0992160673357</v>
      </c>
      <c r="U100" s="122">
        <v>491.28528642387732</v>
      </c>
      <c r="V100" s="122">
        <v>464.47083988199631</v>
      </c>
      <c r="W100" s="122">
        <v>488.22617902892785</v>
      </c>
      <c r="DA100" s="130" t="s">
        <v>2504</v>
      </c>
    </row>
    <row r="101" spans="1:105" ht="12" customHeight="1" x14ac:dyDescent="0.25">
      <c r="A101" s="97" t="s">
        <v>207</v>
      </c>
      <c r="B101" s="98">
        <v>444.93407008611393</v>
      </c>
      <c r="C101" s="98">
        <v>445.8547952897793</v>
      </c>
      <c r="D101" s="98">
        <v>486.12302107779607</v>
      </c>
      <c r="E101" s="98">
        <v>532.29947105713586</v>
      </c>
      <c r="F101" s="98">
        <v>582.28185298220012</v>
      </c>
      <c r="G101" s="98">
        <v>552.43920905956952</v>
      </c>
      <c r="H101" s="98">
        <v>566.48008748499478</v>
      </c>
      <c r="I101" s="98">
        <v>568.24965014536826</v>
      </c>
      <c r="J101" s="98">
        <v>537.56229749503518</v>
      </c>
      <c r="K101" s="98">
        <v>609.07700752266896</v>
      </c>
      <c r="L101" s="98">
        <v>562.44050427131128</v>
      </c>
      <c r="M101" s="98">
        <v>572.72289630969033</v>
      </c>
      <c r="N101" s="98">
        <v>608.74567957975285</v>
      </c>
      <c r="O101" s="98">
        <v>547.50171779142227</v>
      </c>
      <c r="P101" s="98">
        <v>552.84293223740281</v>
      </c>
      <c r="Q101" s="98">
        <v>472.04295944770473</v>
      </c>
      <c r="R101" s="98">
        <v>467.38906032284058</v>
      </c>
      <c r="S101" s="98">
        <v>495.02344437012437</v>
      </c>
      <c r="T101" s="98">
        <v>515.23363616499171</v>
      </c>
      <c r="U101" s="98">
        <v>498.48344102764361</v>
      </c>
      <c r="V101" s="98">
        <v>462.65123615126356</v>
      </c>
      <c r="W101" s="98">
        <v>487.91811325965216</v>
      </c>
      <c r="DA101" s="63" t="s">
        <v>2505</v>
      </c>
    </row>
    <row r="102" spans="1:105" ht="12" customHeight="1" x14ac:dyDescent="0.25">
      <c r="A102" s="97" t="s">
        <v>50</v>
      </c>
      <c r="B102" s="98">
        <v>451.68509072020561</v>
      </c>
      <c r="C102" s="98">
        <v>450.35802812282509</v>
      </c>
      <c r="D102" s="98">
        <v>487.39800947954387</v>
      </c>
      <c r="E102" s="98">
        <v>510.54992604510522</v>
      </c>
      <c r="F102" s="98">
        <v>550.53433105291685</v>
      </c>
      <c r="G102" s="98">
        <v>575.86282066862259</v>
      </c>
      <c r="H102" s="98">
        <v>600.40006938459737</v>
      </c>
      <c r="I102" s="98">
        <v>552.28921746877302</v>
      </c>
      <c r="J102" s="98">
        <v>572.88813903048936</v>
      </c>
      <c r="K102" s="98">
        <v>533.74072978897402</v>
      </c>
      <c r="L102" s="98">
        <v>537.2536937011871</v>
      </c>
      <c r="M102" s="98">
        <v>559.11879263006892</v>
      </c>
      <c r="N102" s="98">
        <v>563.31865563038787</v>
      </c>
      <c r="O102" s="98">
        <v>550.54415253925754</v>
      </c>
      <c r="P102" s="98">
        <v>597.21342190601354</v>
      </c>
      <c r="Q102" s="98">
        <v>478.42598581052351</v>
      </c>
      <c r="R102" s="98">
        <v>497.68705688417657</v>
      </c>
      <c r="S102" s="98">
        <v>567.70062475436021</v>
      </c>
      <c r="T102" s="98">
        <v>481.65336114367426</v>
      </c>
      <c r="U102" s="98">
        <v>451.28368594953844</v>
      </c>
      <c r="V102" s="98">
        <v>473.71767144985233</v>
      </c>
      <c r="W102" s="98">
        <v>492.59425282523506</v>
      </c>
      <c r="DA102" s="63" t="s">
        <v>2506</v>
      </c>
    </row>
    <row r="103" spans="1:105" ht="12" customHeight="1" x14ac:dyDescent="0.25">
      <c r="A103" s="109" t="s">
        <v>120</v>
      </c>
      <c r="B103" s="33">
        <v>417.24824510586876</v>
      </c>
      <c r="C103" s="33">
        <v>447.41570997183879</v>
      </c>
      <c r="D103" s="33">
        <v>505.76727917865827</v>
      </c>
      <c r="E103" s="33">
        <v>554.1468457178014</v>
      </c>
      <c r="F103" s="33">
        <v>526.5248325516726</v>
      </c>
      <c r="G103" s="33">
        <v>529.55103399371546</v>
      </c>
      <c r="H103" s="33">
        <v>583.94237031058549</v>
      </c>
      <c r="I103" s="33">
        <v>526.98980482092259</v>
      </c>
      <c r="J103" s="33">
        <v>679.338283347382</v>
      </c>
      <c r="K103" s="33">
        <v>608.31597577366324</v>
      </c>
      <c r="L103" s="33">
        <v>724.75922463828499</v>
      </c>
      <c r="M103" s="33">
        <v>544.28297744733538</v>
      </c>
      <c r="N103" s="33">
        <v>543.9946944684383</v>
      </c>
      <c r="O103" s="33">
        <v>574.35457835941213</v>
      </c>
      <c r="P103" s="33">
        <v>489.7777955987919</v>
      </c>
      <c r="Q103" s="33">
        <v>556.27834692491035</v>
      </c>
      <c r="R103" s="33">
        <v>593.24628616791779</v>
      </c>
      <c r="S103" s="33">
        <v>405.01267895266301</v>
      </c>
      <c r="T103" s="33">
        <v>429.90495011941778</v>
      </c>
      <c r="U103" s="33">
        <v>396.57997069213849</v>
      </c>
      <c r="V103" s="33">
        <v>488.05483262561336</v>
      </c>
      <c r="W103" s="33">
        <v>489.69601034172354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9406.7706382802571</v>
      </c>
      <c r="C124" s="117">
        <f t="shared" si="42"/>
        <v>10137.288992200194</v>
      </c>
      <c r="D124" s="117">
        <f t="shared" si="42"/>
        <v>10437.544848365927</v>
      </c>
      <c r="E124" s="117">
        <f t="shared" si="42"/>
        <v>10978.236272072072</v>
      </c>
      <c r="F124" s="117">
        <f t="shared" si="42"/>
        <v>10455.944083195114</v>
      </c>
      <c r="G124" s="117">
        <f t="shared" si="42"/>
        <v>10965.116337151947</v>
      </c>
      <c r="H124" s="117">
        <f t="shared" si="42"/>
        <v>11132.628228630314</v>
      </c>
      <c r="I124" s="117">
        <f t="shared" si="42"/>
        <v>11210.843383986323</v>
      </c>
      <c r="J124" s="117">
        <f t="shared" si="42"/>
        <v>10964.687579893158</v>
      </c>
      <c r="K124" s="117">
        <f t="shared" si="42"/>
        <v>10741.863218659119</v>
      </c>
      <c r="L124" s="117">
        <f t="shared" si="42"/>
        <v>12089.596067989734</v>
      </c>
      <c r="M124" s="117">
        <f t="shared" si="42"/>
        <v>10585.054256690029</v>
      </c>
      <c r="N124" s="117">
        <f t="shared" si="42"/>
        <v>11352.374663344563</v>
      </c>
      <c r="O124" s="117">
        <f t="shared" si="42"/>
        <v>11040.418941559039</v>
      </c>
      <c r="P124" s="117">
        <f t="shared" si="42"/>
        <v>10422.829657703367</v>
      </c>
      <c r="Q124" s="117">
        <f t="shared" si="42"/>
        <v>10358.546042583921</v>
      </c>
      <c r="R124" s="117">
        <f t="shared" ref="R124:V124" si="43">R125+R128+R130+R139</f>
        <v>11389.044136361295</v>
      </c>
      <c r="S124" s="117">
        <f t="shared" si="43"/>
        <v>11100.10518889882</v>
      </c>
      <c r="T124" s="117">
        <f t="shared" si="43"/>
        <v>10964.146335977523</v>
      </c>
      <c r="U124" s="117">
        <f t="shared" si="43"/>
        <v>10581.708915042476</v>
      </c>
      <c r="V124" s="117">
        <f t="shared" si="43"/>
        <v>10317.960391512201</v>
      </c>
      <c r="W124" s="117">
        <f t="shared" ref="W124" si="44">W125+W128+W130+W139</f>
        <v>12005.111020541844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7560.6828050009544</v>
      </c>
      <c r="C125" s="122">
        <f t="shared" si="45"/>
        <v>8293.267123905518</v>
      </c>
      <c r="D125" s="122">
        <f t="shared" si="45"/>
        <v>8494.926715990312</v>
      </c>
      <c r="E125" s="122">
        <f t="shared" si="45"/>
        <v>8975.7704138453955</v>
      </c>
      <c r="F125" s="122">
        <f t="shared" si="45"/>
        <v>8544.6251088977369</v>
      </c>
      <c r="G125" s="122">
        <f t="shared" si="45"/>
        <v>8933.6358290460521</v>
      </c>
      <c r="H125" s="122">
        <f t="shared" si="45"/>
        <v>8971.0040399274203</v>
      </c>
      <c r="I125" s="122">
        <f t="shared" si="45"/>
        <v>9053.3296596378532</v>
      </c>
      <c r="J125" s="122">
        <f t="shared" si="45"/>
        <v>8598.3260161104445</v>
      </c>
      <c r="K125" s="122">
        <f t="shared" si="45"/>
        <v>8563.2526404048367</v>
      </c>
      <c r="L125" s="122">
        <f t="shared" si="45"/>
        <v>9590.3312547526893</v>
      </c>
      <c r="M125" s="122">
        <f t="shared" si="45"/>
        <v>8293.9623358127901</v>
      </c>
      <c r="N125" s="122">
        <f t="shared" si="45"/>
        <v>8966.2549222805192</v>
      </c>
      <c r="O125" s="122">
        <f t="shared" si="45"/>
        <v>8639.1254532066268</v>
      </c>
      <c r="P125" s="122">
        <f t="shared" si="45"/>
        <v>8206.2854562415087</v>
      </c>
      <c r="Q125" s="122">
        <f t="shared" si="45"/>
        <v>8076.7806955710412</v>
      </c>
      <c r="R125" s="122">
        <f t="shared" ref="R125:V125" si="46">SUM(R126:R127)</f>
        <v>8872.664834397845</v>
      </c>
      <c r="S125" s="122">
        <f t="shared" si="46"/>
        <v>8832.7859413943024</v>
      </c>
      <c r="T125" s="122">
        <f t="shared" si="46"/>
        <v>8713.0375132383579</v>
      </c>
      <c r="U125" s="122">
        <f t="shared" si="46"/>
        <v>8405.9237163938196</v>
      </c>
      <c r="V125" s="122">
        <f t="shared" si="46"/>
        <v>7985.3099821694113</v>
      </c>
      <c r="W125" s="122">
        <f t="shared" ref="W125" si="47">SUM(W126:W127)</f>
        <v>9376.8225856430272</v>
      </c>
      <c r="DA125" s="130" t="s">
        <v>2527</v>
      </c>
    </row>
    <row r="126" spans="1:105" ht="12" customHeight="1" x14ac:dyDescent="0.25">
      <c r="A126" s="97" t="s">
        <v>203</v>
      </c>
      <c r="B126" s="98">
        <v>7525.9660512027767</v>
      </c>
      <c r="C126" s="98">
        <v>8255.8247412202181</v>
      </c>
      <c r="D126" s="98">
        <v>8457.7677050279271</v>
      </c>
      <c r="E126" s="98">
        <v>8937.217141095718</v>
      </c>
      <c r="F126" s="98">
        <v>8508.8908868528888</v>
      </c>
      <c r="G126" s="98">
        <v>8896.7719836611031</v>
      </c>
      <c r="H126" s="98">
        <v>8934.6754394204199</v>
      </c>
      <c r="I126" s="98">
        <v>9017.434181020104</v>
      </c>
      <c r="J126" s="98">
        <v>8564.4769997141393</v>
      </c>
      <c r="K126" s="98">
        <v>8529.7441036757646</v>
      </c>
      <c r="L126" s="98">
        <v>9554.5320456441841</v>
      </c>
      <c r="M126" s="98">
        <v>8262.7549583893597</v>
      </c>
      <c r="N126" s="98">
        <v>8932.7943890212518</v>
      </c>
      <c r="O126" s="98">
        <v>8607.1831398929917</v>
      </c>
      <c r="P126" s="98">
        <v>8176.2745877248572</v>
      </c>
      <c r="Q126" s="98">
        <v>8047.5071786071921</v>
      </c>
      <c r="R126" s="98">
        <v>8840.8379304022965</v>
      </c>
      <c r="S126" s="98">
        <v>8801.5044854585376</v>
      </c>
      <c r="T126" s="98">
        <v>8682.3453539982183</v>
      </c>
      <c r="U126" s="98">
        <v>8376.3665246359215</v>
      </c>
      <c r="V126" s="98">
        <v>7957.2479442129179</v>
      </c>
      <c r="W126" s="98">
        <v>9344.0543831740979</v>
      </c>
      <c r="DA126" s="63" t="s">
        <v>2528</v>
      </c>
    </row>
    <row r="127" spans="1:105" ht="12" customHeight="1" x14ac:dyDescent="0.25">
      <c r="A127" s="97" t="s">
        <v>53</v>
      </c>
      <c r="B127" s="98">
        <v>34.716753798178026</v>
      </c>
      <c r="C127" s="98">
        <v>37.442382685300778</v>
      </c>
      <c r="D127" s="98">
        <v>37.159010962384627</v>
      </c>
      <c r="E127" s="98">
        <v>38.553272749678079</v>
      </c>
      <c r="F127" s="98">
        <v>35.734222044848892</v>
      </c>
      <c r="G127" s="98">
        <v>36.863845384949528</v>
      </c>
      <c r="H127" s="98">
        <v>36.328600507000957</v>
      </c>
      <c r="I127" s="98">
        <v>35.895478617748296</v>
      </c>
      <c r="J127" s="98">
        <v>33.849016396305359</v>
      </c>
      <c r="K127" s="98">
        <v>33.508536729072674</v>
      </c>
      <c r="L127" s="98">
        <v>35.799209108505835</v>
      </c>
      <c r="M127" s="98">
        <v>31.207377423430131</v>
      </c>
      <c r="N127" s="98">
        <v>33.460533259267727</v>
      </c>
      <c r="O127" s="98">
        <v>31.942313313635676</v>
      </c>
      <c r="P127" s="98">
        <v>30.010868516651019</v>
      </c>
      <c r="Q127" s="98">
        <v>29.273516963848735</v>
      </c>
      <c r="R127" s="98">
        <v>31.826903995548157</v>
      </c>
      <c r="S127" s="98">
        <v>31.281455935763947</v>
      </c>
      <c r="T127" s="98">
        <v>30.692159240139123</v>
      </c>
      <c r="U127" s="98">
        <v>29.557191757898401</v>
      </c>
      <c r="V127" s="98">
        <v>28.062037956493349</v>
      </c>
      <c r="W127" s="98">
        <v>32.768202468929083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1.3311177957845111E-2</v>
      </c>
      <c r="C128" s="122">
        <f t="shared" si="48"/>
        <v>1.7548612104168224E-2</v>
      </c>
      <c r="D128" s="122">
        <f t="shared" si="48"/>
        <v>2.4341404766204909E-2</v>
      </c>
      <c r="E128" s="122">
        <f t="shared" si="48"/>
        <v>3.1544399781638525E-2</v>
      </c>
      <c r="F128" s="122">
        <f t="shared" si="48"/>
        <v>4.3590583671976352E-2</v>
      </c>
      <c r="G128" s="122">
        <f t="shared" si="48"/>
        <v>6.6079501131853638E-2</v>
      </c>
      <c r="H128" s="122">
        <f t="shared" si="48"/>
        <v>0.24806349425193838</v>
      </c>
      <c r="I128" s="122">
        <f t="shared" si="48"/>
        <v>0.30404354756214413</v>
      </c>
      <c r="J128" s="122">
        <f t="shared" si="48"/>
        <v>0.45526236703738704</v>
      </c>
      <c r="K128" s="122">
        <f t="shared" si="48"/>
        <v>0.5998794179769229</v>
      </c>
      <c r="L128" s="122">
        <f t="shared" si="48"/>
        <v>1.7760132383706158</v>
      </c>
      <c r="M128" s="122">
        <f t="shared" si="48"/>
        <v>1.0670035595553615</v>
      </c>
      <c r="N128" s="122">
        <f t="shared" si="48"/>
        <v>1.3277204750499596</v>
      </c>
      <c r="O128" s="122">
        <f t="shared" si="48"/>
        <v>1.3848733060366727</v>
      </c>
      <c r="P128" s="122">
        <f t="shared" si="48"/>
        <v>2.1191193505447909</v>
      </c>
      <c r="Q128" s="122">
        <f t="shared" si="48"/>
        <v>1.7373351056119843</v>
      </c>
      <c r="R128" s="122">
        <f t="shared" si="48"/>
        <v>1.8888509208634769</v>
      </c>
      <c r="S128" s="122">
        <f t="shared" si="48"/>
        <v>1.9652679147786591</v>
      </c>
      <c r="T128" s="122">
        <f t="shared" si="48"/>
        <v>2.8442153324666002</v>
      </c>
      <c r="U128" s="122">
        <f t="shared" si="48"/>
        <v>2.2053701745742349</v>
      </c>
      <c r="V128" s="122">
        <f t="shared" si="48"/>
        <v>2.5364661804289987</v>
      </c>
      <c r="W128" s="122">
        <f t="shared" si="48"/>
        <v>4.8244827657444631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1.3311177957845111E-2</v>
      </c>
      <c r="C129" s="98">
        <f>IF(RES_hhdet_tes!C129=0,0,RES_hhdet_tes!C129*1000*11630/RES_hhdet_num!C124)</f>
        <v>1.7548612104168224E-2</v>
      </c>
      <c r="D129" s="98">
        <f>IF(RES_hhdet_tes!D129=0,0,RES_hhdet_tes!D129*1000*11630/RES_hhdet_num!D124)</f>
        <v>2.4341404766204909E-2</v>
      </c>
      <c r="E129" s="98">
        <f>IF(RES_hhdet_tes!E129=0,0,RES_hhdet_tes!E129*1000*11630/RES_hhdet_num!E124)</f>
        <v>3.1544399781638525E-2</v>
      </c>
      <c r="F129" s="98">
        <f>IF(RES_hhdet_tes!F129=0,0,RES_hhdet_tes!F129*1000*11630/RES_hhdet_num!F124)</f>
        <v>4.3590583671976352E-2</v>
      </c>
      <c r="G129" s="98">
        <f>IF(RES_hhdet_tes!G129=0,0,RES_hhdet_tes!G129*1000*11630/RES_hhdet_num!G124)</f>
        <v>6.6079501131853638E-2</v>
      </c>
      <c r="H129" s="98">
        <f>IF(RES_hhdet_tes!H129=0,0,RES_hhdet_tes!H129*1000*11630/RES_hhdet_num!H124)</f>
        <v>0.24806349425193838</v>
      </c>
      <c r="I129" s="98">
        <f>IF(RES_hhdet_tes!I129=0,0,RES_hhdet_tes!I129*1000*11630/RES_hhdet_num!I124)</f>
        <v>0.30404354756214413</v>
      </c>
      <c r="J129" s="98">
        <f>IF(RES_hhdet_tes!J129=0,0,RES_hhdet_tes!J129*1000*11630/RES_hhdet_num!J124)</f>
        <v>0.45526236703738704</v>
      </c>
      <c r="K129" s="98">
        <f>IF(RES_hhdet_tes!K129=0,0,RES_hhdet_tes!K129*1000*11630/RES_hhdet_num!K124)</f>
        <v>0.5998794179769229</v>
      </c>
      <c r="L129" s="98">
        <f>IF(RES_hhdet_tes!L129=0,0,RES_hhdet_tes!L129*1000*11630/RES_hhdet_num!L124)</f>
        <v>1.7760132383706158</v>
      </c>
      <c r="M129" s="98">
        <f>IF(RES_hhdet_tes!M129=0,0,RES_hhdet_tes!M129*1000*11630/RES_hhdet_num!M124)</f>
        <v>1.0670035595553615</v>
      </c>
      <c r="N129" s="98">
        <f>IF(RES_hhdet_tes!N129=0,0,RES_hhdet_tes!N129*1000*11630/RES_hhdet_num!N124)</f>
        <v>1.3277204750499596</v>
      </c>
      <c r="O129" s="98">
        <f>IF(RES_hhdet_tes!O129=0,0,RES_hhdet_tes!O129*1000*11630/RES_hhdet_num!O124)</f>
        <v>1.3848733060366727</v>
      </c>
      <c r="P129" s="98">
        <f>IF(RES_hhdet_tes!P129=0,0,RES_hhdet_tes!P129*1000*11630/RES_hhdet_num!P124)</f>
        <v>2.1191193505447909</v>
      </c>
      <c r="Q129" s="98">
        <f>IF(RES_hhdet_tes!Q129=0,0,RES_hhdet_tes!Q129*1000*11630/RES_hhdet_num!Q124)</f>
        <v>1.7373351056119843</v>
      </c>
      <c r="R129" s="98">
        <f>IF(RES_hhdet_tes!R129=0,0,RES_hhdet_tes!R129*1000*11630/RES_hhdet_num!R124)</f>
        <v>1.8888509208634769</v>
      </c>
      <c r="S129" s="98">
        <f>IF(RES_hhdet_tes!S129=0,0,RES_hhdet_tes!S129*1000*11630/RES_hhdet_num!S124)</f>
        <v>1.9652679147786591</v>
      </c>
      <c r="T129" s="98">
        <f>IF(RES_hhdet_tes!T129=0,0,RES_hhdet_tes!T129*1000*11630/RES_hhdet_num!T124)</f>
        <v>2.8442153324666002</v>
      </c>
      <c r="U129" s="98">
        <f>IF(RES_hhdet_tes!U129=0,0,RES_hhdet_tes!U129*1000*11630/RES_hhdet_num!U124)</f>
        <v>2.2053701745742349</v>
      </c>
      <c r="V129" s="98">
        <f>IF(RES_hhdet_tes!V129=0,0,RES_hhdet_tes!V129*1000*11630/RES_hhdet_num!V124)</f>
        <v>2.5364661804289987</v>
      </c>
      <c r="W129" s="98">
        <f>IF(RES_hhdet_tes!W129=0,0,RES_hhdet_tes!W129*1000*11630/RES_hhdet_num!W124)</f>
        <v>4.8244827657444631</v>
      </c>
      <c r="DA129" s="63" t="s">
        <v>2531</v>
      </c>
    </row>
    <row r="130" spans="1:105" ht="12" customHeight="1" x14ac:dyDescent="0.25">
      <c r="A130" s="121" t="s">
        <v>55</v>
      </c>
      <c r="B130" s="122">
        <v>1400.9956560469366</v>
      </c>
      <c r="C130" s="122">
        <v>1394.2855002793308</v>
      </c>
      <c r="D130" s="122">
        <v>1450.6203521494078</v>
      </c>
      <c r="E130" s="122">
        <v>1479.9409883676533</v>
      </c>
      <c r="F130" s="122">
        <v>1367.6994757274547</v>
      </c>
      <c r="G130" s="122">
        <v>1470.0523874785758</v>
      </c>
      <c r="H130" s="122">
        <v>1566.8342410519695</v>
      </c>
      <c r="I130" s="122">
        <v>1615.0864373641489</v>
      </c>
      <c r="J130" s="122">
        <v>1745.0815510276932</v>
      </c>
      <c r="K130" s="122">
        <v>1609.5559020210096</v>
      </c>
      <c r="L130" s="122">
        <v>1879.5750517700981</v>
      </c>
      <c r="M130" s="122">
        <v>1737.3787482724276</v>
      </c>
      <c r="N130" s="122">
        <v>1829.8266762972278</v>
      </c>
      <c r="O130" s="122">
        <v>1839.180292118132</v>
      </c>
      <c r="P130" s="122">
        <v>1663.3842026675281</v>
      </c>
      <c r="Q130" s="122">
        <v>1767.3755849151109</v>
      </c>
      <c r="R130" s="122">
        <v>1973.2640485646184</v>
      </c>
      <c r="S130" s="122">
        <v>1778.5724927437848</v>
      </c>
      <c r="T130" s="122">
        <v>1792.0846846103564</v>
      </c>
      <c r="U130" s="122">
        <v>1750.6972868939588</v>
      </c>
      <c r="V130" s="122">
        <v>1849.1211591431911</v>
      </c>
      <c r="W130" s="122">
        <v>2132.3606930392598</v>
      </c>
      <c r="DA130" s="130" t="s">
        <v>2532</v>
      </c>
    </row>
    <row r="131" spans="1:105" ht="12" customHeight="1" x14ac:dyDescent="0.25">
      <c r="A131" s="97" t="s">
        <v>128</v>
      </c>
      <c r="B131" s="98">
        <v>1403.7852186340292</v>
      </c>
      <c r="C131" s="98">
        <v>1396.707689605073</v>
      </c>
      <c r="D131" s="98">
        <v>1453.1072935768275</v>
      </c>
      <c r="E131" s="98">
        <v>1477.9726230890287</v>
      </c>
      <c r="F131" s="98">
        <v>1368.2691230770995</v>
      </c>
      <c r="G131" s="98">
        <v>1472.0602886949589</v>
      </c>
      <c r="H131" s="98">
        <v>1565.5909644291621</v>
      </c>
      <c r="I131" s="98">
        <v>1615.5596740896997</v>
      </c>
      <c r="J131" s="98">
        <v>1709.2843959084464</v>
      </c>
      <c r="K131" s="98">
        <v>1581.4685520243879</v>
      </c>
      <c r="L131" s="98">
        <v>1880.2255280287752</v>
      </c>
      <c r="M131" s="98">
        <v>1747.921525403952</v>
      </c>
      <c r="N131" s="98">
        <v>1839.0485747310831</v>
      </c>
      <c r="O131" s="98">
        <v>1838.0464177933225</v>
      </c>
      <c r="P131" s="98">
        <v>1664.4273513450678</v>
      </c>
      <c r="Q131" s="98">
        <v>1765.8479498016279</v>
      </c>
      <c r="R131" s="98">
        <v>1972.9804310279355</v>
      </c>
      <c r="S131" s="98">
        <v>1780.0996526927229</v>
      </c>
      <c r="T131" s="98">
        <v>1793.5293572591474</v>
      </c>
      <c r="U131" s="98">
        <v>1754.9841042703667</v>
      </c>
      <c r="V131" s="98">
        <v>1842.1327905655269</v>
      </c>
      <c r="W131" s="98">
        <v>2137.1704237478698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1348.1052759597167</v>
      </c>
      <c r="C135" s="101">
        <v>1350.281252729736</v>
      </c>
      <c r="D135" s="101">
        <v>1400.508114308403</v>
      </c>
      <c r="E135" s="101">
        <v>1520.3985237178451</v>
      </c>
      <c r="F135" s="101">
        <v>1353.428782536711</v>
      </c>
      <c r="G135" s="101">
        <v>1403.417534963557</v>
      </c>
      <c r="H135" s="101">
        <v>1589.172084110807</v>
      </c>
      <c r="I135" s="101">
        <v>1607.7363911172083</v>
      </c>
      <c r="J135" s="101">
        <v>2215.1531755082701</v>
      </c>
      <c r="K135" s="101">
        <v>1946.8903132155106</v>
      </c>
      <c r="L135" s="101">
        <v>1869.9367305365652</v>
      </c>
      <c r="M135" s="101">
        <v>1586.7783424354404</v>
      </c>
      <c r="N135" s="101">
        <v>1655.3366964764434</v>
      </c>
      <c r="O135" s="101">
        <v>1864.668427090571</v>
      </c>
      <c r="P135" s="101">
        <v>1627.2124997595336</v>
      </c>
      <c r="Q135" s="101">
        <v>2009.2376256551227</v>
      </c>
      <c r="R135" s="101">
        <v>2235.603787309914</v>
      </c>
      <c r="S135" s="101">
        <v>1620.9407307528309</v>
      </c>
      <c r="T135" s="101">
        <v>1744.5919787390426</v>
      </c>
      <c r="U135" s="101">
        <v>1663.4829122603167</v>
      </c>
      <c r="V135" s="101">
        <v>1955.2175337916294</v>
      </c>
      <c r="W135" s="101">
        <v>2035.6572499974159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445.078866054407</v>
      </c>
      <c r="C139" s="122">
        <v>449.71881940323988</v>
      </c>
      <c r="D139" s="122">
        <v>491.97343882144133</v>
      </c>
      <c r="E139" s="122">
        <v>522.49332545924108</v>
      </c>
      <c r="F139" s="122">
        <v>543.57590798625029</v>
      </c>
      <c r="G139" s="122">
        <v>561.36204112618736</v>
      </c>
      <c r="H139" s="122">
        <v>594.54188415667272</v>
      </c>
      <c r="I139" s="122">
        <v>542.12324343676016</v>
      </c>
      <c r="J139" s="122">
        <v>620.82475038798327</v>
      </c>
      <c r="K139" s="122">
        <v>568.45479681529514</v>
      </c>
      <c r="L139" s="122">
        <v>617.91374822857711</v>
      </c>
      <c r="M139" s="122">
        <v>552.64616904525519</v>
      </c>
      <c r="N139" s="122">
        <v>554.96534429176688</v>
      </c>
      <c r="O139" s="122">
        <v>560.72832292824387</v>
      </c>
      <c r="P139" s="122">
        <v>551.04087944378364</v>
      </c>
      <c r="Q139" s="122">
        <v>512.65242699215719</v>
      </c>
      <c r="R139" s="122">
        <v>541.2264024779696</v>
      </c>
      <c r="S139" s="122">
        <v>486.78148684595487</v>
      </c>
      <c r="T139" s="122">
        <v>456.17992279634234</v>
      </c>
      <c r="U139" s="122">
        <v>422.8825415801245</v>
      </c>
      <c r="V139" s="122">
        <v>480.99278401916843</v>
      </c>
      <c r="W139" s="122">
        <v>491.10325909381396</v>
      </c>
      <c r="DA139" s="130" t="s">
        <v>2541</v>
      </c>
    </row>
    <row r="140" spans="1:105" ht="12" customHeight="1" x14ac:dyDescent="0.25">
      <c r="A140" s="97" t="s">
        <v>50</v>
      </c>
      <c r="B140" s="98">
        <v>451.68509072020578</v>
      </c>
      <c r="C140" s="98">
        <v>450.3580281228252</v>
      </c>
      <c r="D140" s="98">
        <v>487.39800947954404</v>
      </c>
      <c r="E140" s="98">
        <v>510.54992604510534</v>
      </c>
      <c r="F140" s="98">
        <v>550.53433105291708</v>
      </c>
      <c r="G140" s="98">
        <v>575.86282066862282</v>
      </c>
      <c r="H140" s="98">
        <v>600.40006938459737</v>
      </c>
      <c r="I140" s="98">
        <v>552.28921746877279</v>
      </c>
      <c r="J140" s="98">
        <v>572.88813903048901</v>
      </c>
      <c r="K140" s="98">
        <v>533.74072978897493</v>
      </c>
      <c r="L140" s="98">
        <v>537.25369370118733</v>
      </c>
      <c r="M140" s="98">
        <v>559.11879263006927</v>
      </c>
      <c r="N140" s="98">
        <v>563.31865563038741</v>
      </c>
      <c r="O140" s="98">
        <v>550.54415253925879</v>
      </c>
      <c r="P140" s="98">
        <v>597.21342190601399</v>
      </c>
      <c r="Q140" s="98">
        <v>478.42598581052431</v>
      </c>
      <c r="R140" s="98">
        <v>497.68705688417509</v>
      </c>
      <c r="S140" s="98">
        <v>567.70062475435714</v>
      </c>
      <c r="T140" s="98">
        <v>481.65336114367528</v>
      </c>
      <c r="U140" s="98">
        <v>451.28368594954009</v>
      </c>
      <c r="V140" s="98">
        <v>473.71767144985381</v>
      </c>
      <c r="W140" s="98">
        <v>492.59425282523728</v>
      </c>
      <c r="DA140" s="63" t="s">
        <v>2542</v>
      </c>
    </row>
    <row r="141" spans="1:105" ht="12" customHeight="1" x14ac:dyDescent="0.25">
      <c r="A141" s="109" t="s">
        <v>120</v>
      </c>
      <c r="B141" s="33">
        <v>417.2482451058687</v>
      </c>
      <c r="C141" s="33">
        <v>447.41570997183874</v>
      </c>
      <c r="D141" s="33">
        <v>505.7672791786585</v>
      </c>
      <c r="E141" s="33">
        <v>554.14684571780163</v>
      </c>
      <c r="F141" s="33">
        <v>526.52483255167283</v>
      </c>
      <c r="G141" s="33">
        <v>529.55103399371546</v>
      </c>
      <c r="H141" s="33">
        <v>583.94237031058526</v>
      </c>
      <c r="I141" s="33">
        <v>526.98980482092293</v>
      </c>
      <c r="J141" s="33">
        <v>679.33828334738291</v>
      </c>
      <c r="K141" s="33">
        <v>608.31597577366347</v>
      </c>
      <c r="L141" s="33">
        <v>724.75922463828431</v>
      </c>
      <c r="M141" s="33">
        <v>544.28297744733538</v>
      </c>
      <c r="N141" s="33">
        <v>543.99469446844114</v>
      </c>
      <c r="O141" s="33">
        <v>574.35457835941281</v>
      </c>
      <c r="P141" s="33">
        <v>489.77779559879355</v>
      </c>
      <c r="Q141" s="33">
        <v>556.27834692491342</v>
      </c>
      <c r="R141" s="33">
        <v>593.24628616791904</v>
      </c>
      <c r="S141" s="33">
        <v>405.01267895266557</v>
      </c>
      <c r="T141" s="33">
        <v>429.90495011941925</v>
      </c>
      <c r="U141" s="33">
        <v>396.57997069213815</v>
      </c>
      <c r="V141" s="33">
        <v>488.05483262561569</v>
      </c>
      <c r="W141" s="33">
        <v>489.69601034172553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9184.7630114281783</v>
      </c>
      <c r="S143" s="117">
        <f t="shared" si="50"/>
        <v>9107.1149443173617</v>
      </c>
      <c r="T143" s="117">
        <f t="shared" si="50"/>
        <v>10330.82643692821</v>
      </c>
      <c r="U143" s="117">
        <f t="shared" si="50"/>
        <v>10644.682200023457</v>
      </c>
      <c r="V143" s="117">
        <f t="shared" si="50"/>
        <v>11060.364586917611</v>
      </c>
      <c r="W143" s="117">
        <f t="shared" ref="W143" si="51">W144+W146+W148+W157</f>
        <v>12026.017276543267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6438.3971509993235</v>
      </c>
      <c r="S144" s="122">
        <f t="shared" si="52"/>
        <v>7008.5452865159423</v>
      </c>
      <c r="T144" s="122">
        <f t="shared" si="52"/>
        <v>8117.5737079540568</v>
      </c>
      <c r="U144" s="122">
        <f t="shared" si="52"/>
        <v>8545.7753216674791</v>
      </c>
      <c r="V144" s="122">
        <f t="shared" si="52"/>
        <v>8613.7572807133783</v>
      </c>
      <c r="W144" s="122">
        <f t="shared" si="52"/>
        <v>9473.7235385663935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6438.3971509993235</v>
      </c>
      <c r="S145" s="98">
        <v>7008.5452865159423</v>
      </c>
      <c r="T145" s="98">
        <v>8117.5737079540568</v>
      </c>
      <c r="U145" s="98">
        <v>8545.7753216674791</v>
      </c>
      <c r="V145" s="98">
        <v>8613.7572807133783</v>
      </c>
      <c r="W145" s="98">
        <v>9473.7235385663935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2.8618858276818684</v>
      </c>
      <c r="S146" s="122">
        <f t="shared" si="53"/>
        <v>4.2110392449698812</v>
      </c>
      <c r="T146" s="122">
        <f t="shared" si="53"/>
        <v>8.649487695872093</v>
      </c>
      <c r="U146" s="122">
        <f t="shared" si="53"/>
        <v>7.4215270165710265</v>
      </c>
      <c r="V146" s="122">
        <f t="shared" si="53"/>
        <v>9.1445440736579471</v>
      </c>
      <c r="W146" s="122">
        <f t="shared" si="53"/>
        <v>19.177179454089874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2.8618858276818684</v>
      </c>
      <c r="S147" s="98">
        <f>IF(RES_hhdet_tes!S147=0,0,RES_hhdet_tes!S147*1000*11630/RES_hhdet_num!S143)</f>
        <v>4.2110392449698812</v>
      </c>
      <c r="T147" s="98">
        <f>IF(RES_hhdet_tes!T147=0,0,RES_hhdet_tes!T147*1000*11630/RES_hhdet_num!T143)</f>
        <v>8.649487695872093</v>
      </c>
      <c r="U147" s="98">
        <f>IF(RES_hhdet_tes!U147=0,0,RES_hhdet_tes!U147*1000*11630/RES_hhdet_num!U143)</f>
        <v>7.4215270165710265</v>
      </c>
      <c r="V147" s="98">
        <f>IF(RES_hhdet_tes!V147=0,0,RES_hhdet_tes!V147*1000*11630/RES_hhdet_num!V143)</f>
        <v>9.1445440736579471</v>
      </c>
      <c r="W147" s="98">
        <f>IF(RES_hhdet_tes!W147=0,0,RES_hhdet_tes!W147*1000*11630/RES_hhdet_num!W143)</f>
        <v>19.177179454089874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2187.854762249809</v>
      </c>
      <c r="S148" s="122">
        <v>1626.0784051253488</v>
      </c>
      <c r="T148" s="122">
        <v>1748.5930659546634</v>
      </c>
      <c r="U148" s="122">
        <v>1669.3233491004244</v>
      </c>
      <c r="V148" s="122">
        <v>1956.8510514770578</v>
      </c>
      <c r="W148" s="122">
        <v>2041.9578837501299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1881.0094832522238</v>
      </c>
      <c r="T149" s="98">
        <v>1777.8482219863749</v>
      </c>
      <c r="U149" s="98">
        <v>1721.1944515791656</v>
      </c>
      <c r="V149" s="98">
        <v>1914.517987758132</v>
      </c>
      <c r="W149" s="98">
        <v>2077.5441488676697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2187.854762249809</v>
      </c>
      <c r="S153" s="101">
        <v>1621.9666135426573</v>
      </c>
      <c r="T153" s="101">
        <v>1747.082236300444</v>
      </c>
      <c r="U153" s="101">
        <v>1667.0957557424415</v>
      </c>
      <c r="V153" s="101">
        <v>1958.2466469842752</v>
      </c>
      <c r="W153" s="101">
        <v>2040.8608119931343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555.64921235136376</v>
      </c>
      <c r="S157" s="122">
        <v>468.28021343110078</v>
      </c>
      <c r="T157" s="122">
        <v>456.01017532361823</v>
      </c>
      <c r="U157" s="122">
        <v>422.16200223898159</v>
      </c>
      <c r="V157" s="122">
        <v>480.61171065351601</v>
      </c>
      <c r="W157" s="122">
        <v>491.15867477265397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497.68705688417685</v>
      </c>
      <c r="S158" s="98">
        <v>567.70062475435952</v>
      </c>
      <c r="T158" s="98">
        <v>481.65336114367381</v>
      </c>
      <c r="U158" s="98">
        <v>451.28368594953878</v>
      </c>
      <c r="V158" s="98">
        <v>473.71767144985262</v>
      </c>
      <c r="W158" s="98">
        <v>492.59425282523489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593.24628616791733</v>
      </c>
      <c r="S159" s="33">
        <v>405.01267895266335</v>
      </c>
      <c r="T159" s="33">
        <v>429.90495011941761</v>
      </c>
      <c r="U159" s="33">
        <v>396.57997069213855</v>
      </c>
      <c r="V159" s="33">
        <v>488.05483262561285</v>
      </c>
      <c r="W159" s="33">
        <v>489.69601034172251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9109.2557251110302</v>
      </c>
      <c r="C161" s="117">
        <f t="shared" si="54"/>
        <v>10079.315383145915</v>
      </c>
      <c r="D161" s="117">
        <f t="shared" si="54"/>
        <v>9239.180965105179</v>
      </c>
      <c r="E161" s="117">
        <f t="shared" si="54"/>
        <v>10362.434263439778</v>
      </c>
      <c r="F161" s="117">
        <f t="shared" si="54"/>
        <v>10559.559863907885</v>
      </c>
      <c r="G161" s="117">
        <f t="shared" si="54"/>
        <v>7688.1132187557014</v>
      </c>
      <c r="H161" s="117">
        <f t="shared" si="54"/>
        <v>10314.87724984705</v>
      </c>
      <c r="I161" s="117">
        <f t="shared" si="54"/>
        <v>13116.913413762064</v>
      </c>
      <c r="J161" s="117">
        <f t="shared" si="54"/>
        <v>11479.200028136254</v>
      </c>
      <c r="K161" s="117">
        <f t="shared" si="54"/>
        <v>12295.434242973235</v>
      </c>
      <c r="L161" s="117">
        <f t="shared" si="54"/>
        <v>8885.34211135234</v>
      </c>
      <c r="M161" s="117">
        <f t="shared" si="54"/>
        <v>5252.4241142515957</v>
      </c>
      <c r="N161" s="117">
        <f t="shared" si="54"/>
        <v>13036.642709264921</v>
      </c>
      <c r="O161" s="117">
        <f t="shared" si="54"/>
        <v>10099.257153943165</v>
      </c>
      <c r="P161" s="117">
        <f t="shared" si="54"/>
        <v>16482.924847798833</v>
      </c>
      <c r="Q161" s="117">
        <f t="shared" si="54"/>
        <v>13169.382925192987</v>
      </c>
      <c r="R161" s="117">
        <f t="shared" ref="R161:V161" si="55">R162+R164+R166+R175</f>
        <v>14675.605679924052</v>
      </c>
      <c r="S161" s="117">
        <f t="shared" si="55"/>
        <v>9562.1947740037795</v>
      </c>
      <c r="T161" s="117">
        <f t="shared" si="55"/>
        <v>9505.9856408092583</v>
      </c>
      <c r="U161" s="117">
        <f t="shared" si="55"/>
        <v>8910.9047988660168</v>
      </c>
      <c r="V161" s="117">
        <f t="shared" si="55"/>
        <v>11823.271353122185</v>
      </c>
      <c r="W161" s="117">
        <f t="shared" ref="W161" si="56">W162+W164+W166+W175</f>
        <v>11340.54823206221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7298.1422966250584</v>
      </c>
      <c r="C162" s="122">
        <f t="shared" si="57"/>
        <v>8281.9991586074284</v>
      </c>
      <c r="D162" s="122">
        <f t="shared" si="57"/>
        <v>7350.6050937550563</v>
      </c>
      <c r="E162" s="122">
        <f t="shared" si="57"/>
        <v>8321.1107563882288</v>
      </c>
      <c r="F162" s="122">
        <f t="shared" si="57"/>
        <v>8662.6263277128655</v>
      </c>
      <c r="G162" s="122">
        <f t="shared" si="57"/>
        <v>5723.6115575037638</v>
      </c>
      <c r="H162" s="122">
        <f t="shared" si="57"/>
        <v>8129.6702452076242</v>
      </c>
      <c r="I162" s="122">
        <f t="shared" si="57"/>
        <v>10969.093821298333</v>
      </c>
      <c r="J162" s="122">
        <f t="shared" si="57"/>
        <v>8641.0059175664355</v>
      </c>
      <c r="K162" s="122">
        <f t="shared" si="57"/>
        <v>9776.9179644963187</v>
      </c>
      <c r="L162" s="122">
        <f t="shared" si="57"/>
        <v>6426.0491550210227</v>
      </c>
      <c r="M162" s="122">
        <f t="shared" si="57"/>
        <v>3108.6931614294535</v>
      </c>
      <c r="N162" s="122">
        <f t="shared" si="57"/>
        <v>10822.385735596168</v>
      </c>
      <c r="O162" s="122">
        <f t="shared" si="57"/>
        <v>7678.8502101900231</v>
      </c>
      <c r="P162" s="122">
        <f t="shared" si="57"/>
        <v>14289.90863684191</v>
      </c>
      <c r="Q162" s="122">
        <f t="shared" si="57"/>
        <v>10658.438894458292</v>
      </c>
      <c r="R162" s="122">
        <f t="shared" si="57"/>
        <v>11913.400449276956</v>
      </c>
      <c r="S162" s="122">
        <f t="shared" si="57"/>
        <v>7405.2333678400191</v>
      </c>
      <c r="T162" s="122">
        <f t="shared" si="57"/>
        <v>7260.9774944298088</v>
      </c>
      <c r="U162" s="122">
        <f t="shared" si="57"/>
        <v>6783.9441134926128</v>
      </c>
      <c r="V162" s="122">
        <f t="shared" si="57"/>
        <v>9345.3606997375555</v>
      </c>
      <c r="W162" s="122">
        <f t="shared" si="57"/>
        <v>8766.1158626286506</v>
      </c>
      <c r="DA162" s="130" t="s">
        <v>2562</v>
      </c>
    </row>
    <row r="163" spans="1:105" ht="12" customHeight="1" x14ac:dyDescent="0.25">
      <c r="A163" s="97" t="s">
        <v>53</v>
      </c>
      <c r="B163" s="33">
        <v>7298.1422966250584</v>
      </c>
      <c r="C163" s="33">
        <v>8281.9991586074284</v>
      </c>
      <c r="D163" s="33">
        <v>7350.6050937550563</v>
      </c>
      <c r="E163" s="33">
        <v>8321.1107563882288</v>
      </c>
      <c r="F163" s="33">
        <v>8662.6263277128655</v>
      </c>
      <c r="G163" s="33">
        <v>5723.6115575037638</v>
      </c>
      <c r="H163" s="33">
        <v>8129.6702452076242</v>
      </c>
      <c r="I163" s="33">
        <v>10969.093821298333</v>
      </c>
      <c r="J163" s="33">
        <v>8641.0059175664355</v>
      </c>
      <c r="K163" s="33">
        <v>9776.9179644963187</v>
      </c>
      <c r="L163" s="33">
        <v>6426.0491550210227</v>
      </c>
      <c r="M163" s="33">
        <v>3108.6931614294535</v>
      </c>
      <c r="N163" s="33">
        <v>10822.385735596168</v>
      </c>
      <c r="O163" s="33">
        <v>7678.8502101900231</v>
      </c>
      <c r="P163" s="33">
        <v>14289.90863684191</v>
      </c>
      <c r="Q163" s="33">
        <v>10658.438894458292</v>
      </c>
      <c r="R163" s="33">
        <v>11913.400449276956</v>
      </c>
      <c r="S163" s="33">
        <v>7405.2333678400191</v>
      </c>
      <c r="T163" s="33">
        <v>7260.9774944298088</v>
      </c>
      <c r="U163" s="33">
        <v>6783.9441134926128</v>
      </c>
      <c r="V163" s="33">
        <v>9345.3606997375555</v>
      </c>
      <c r="W163" s="33">
        <v>8766.1158626286506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0.43656975790117425</v>
      </c>
      <c r="L164" s="122">
        <f t="shared" si="58"/>
        <v>1.991001257741583</v>
      </c>
      <c r="M164" s="122">
        <f t="shared" si="58"/>
        <v>1.5555898696304937</v>
      </c>
      <c r="N164" s="122">
        <f t="shared" si="58"/>
        <v>2.0864109357125904</v>
      </c>
      <c r="O164" s="122">
        <f t="shared" si="58"/>
        <v>2.6224080702821375</v>
      </c>
      <c r="P164" s="122">
        <f t="shared" si="58"/>
        <v>5.2501510526152755</v>
      </c>
      <c r="Q164" s="122">
        <f t="shared" si="58"/>
        <v>4.6834559745544455</v>
      </c>
      <c r="R164" s="122">
        <f t="shared" si="58"/>
        <v>5.0142617509132918</v>
      </c>
      <c r="S164" s="122">
        <f t="shared" si="58"/>
        <v>4.7431433998729595</v>
      </c>
      <c r="T164" s="122">
        <f t="shared" si="58"/>
        <v>6.3979870283534739</v>
      </c>
      <c r="U164" s="122">
        <f t="shared" si="58"/>
        <v>4.6308776211924982</v>
      </c>
      <c r="V164" s="122">
        <f t="shared" si="58"/>
        <v>4.7060544966723752</v>
      </c>
      <c r="W164" s="122">
        <f t="shared" si="58"/>
        <v>8.6779129745444212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</v>
      </c>
      <c r="C165" s="98">
        <f>IF(RES_hhdet_tes!C165=0,0,RES_hhdet_tes!C165*1000*11630/RES_hhdet_num!C161)</f>
        <v>0</v>
      </c>
      <c r="D165" s="98">
        <f>IF(RES_hhdet_tes!D165=0,0,RES_hhdet_tes!D165*1000*11630/RES_hhdet_num!D161)</f>
        <v>0</v>
      </c>
      <c r="E165" s="98">
        <f>IF(RES_hhdet_tes!E165=0,0,RES_hhdet_tes!E165*1000*11630/RES_hhdet_num!E161)</f>
        <v>0</v>
      </c>
      <c r="F165" s="98">
        <f>IF(RES_hhdet_tes!F165=0,0,RES_hhdet_tes!F165*1000*11630/RES_hhdet_num!F161)</f>
        <v>0</v>
      </c>
      <c r="G165" s="98">
        <f>IF(RES_hhdet_tes!G165=0,0,RES_hhdet_tes!G165*1000*11630/RES_hhdet_num!G161)</f>
        <v>0</v>
      </c>
      <c r="H165" s="98">
        <f>IF(RES_hhdet_tes!H165=0,0,RES_hhdet_tes!H165*1000*11630/RES_hhdet_num!H161)</f>
        <v>0</v>
      </c>
      <c r="I165" s="98">
        <f>IF(RES_hhdet_tes!I165=0,0,RES_hhdet_tes!I165*1000*11630/RES_hhdet_num!I161)</f>
        <v>0</v>
      </c>
      <c r="J165" s="98">
        <f>IF(RES_hhdet_tes!J165=0,0,RES_hhdet_tes!J165*1000*11630/RES_hhdet_num!J161)</f>
        <v>0</v>
      </c>
      <c r="K165" s="98">
        <f>IF(RES_hhdet_tes!K165=0,0,RES_hhdet_tes!K165*1000*11630/RES_hhdet_num!K161)</f>
        <v>0.43656975790117425</v>
      </c>
      <c r="L165" s="98">
        <f>IF(RES_hhdet_tes!L165=0,0,RES_hhdet_tes!L165*1000*11630/RES_hhdet_num!L161)</f>
        <v>1.991001257741583</v>
      </c>
      <c r="M165" s="98">
        <f>IF(RES_hhdet_tes!M165=0,0,RES_hhdet_tes!M165*1000*11630/RES_hhdet_num!M161)</f>
        <v>1.5555898696304937</v>
      </c>
      <c r="N165" s="98">
        <f>IF(RES_hhdet_tes!N165=0,0,RES_hhdet_tes!N165*1000*11630/RES_hhdet_num!N161)</f>
        <v>2.0864109357125904</v>
      </c>
      <c r="O165" s="98">
        <f>IF(RES_hhdet_tes!O165=0,0,RES_hhdet_tes!O165*1000*11630/RES_hhdet_num!O161)</f>
        <v>2.6224080702821375</v>
      </c>
      <c r="P165" s="98">
        <f>IF(RES_hhdet_tes!P165=0,0,RES_hhdet_tes!P165*1000*11630/RES_hhdet_num!P161)</f>
        <v>5.2501510526152755</v>
      </c>
      <c r="Q165" s="98">
        <f>IF(RES_hhdet_tes!Q165=0,0,RES_hhdet_tes!Q165*1000*11630/RES_hhdet_num!Q161)</f>
        <v>4.6834559745544455</v>
      </c>
      <c r="R165" s="98">
        <f>IF(RES_hhdet_tes!R165=0,0,RES_hhdet_tes!R165*1000*11630/RES_hhdet_num!R161)</f>
        <v>5.0142617509132918</v>
      </c>
      <c r="S165" s="98">
        <f>IF(RES_hhdet_tes!S165=0,0,RES_hhdet_tes!S165*1000*11630/RES_hhdet_num!S161)</f>
        <v>4.7431433998729595</v>
      </c>
      <c r="T165" s="98">
        <f>IF(RES_hhdet_tes!T165=0,0,RES_hhdet_tes!T165*1000*11630/RES_hhdet_num!T161)</f>
        <v>6.3979870283534739</v>
      </c>
      <c r="U165" s="98">
        <f>IF(RES_hhdet_tes!U165=0,0,RES_hhdet_tes!U165*1000*11630/RES_hhdet_num!U161)</f>
        <v>4.6308776211924982</v>
      </c>
      <c r="V165" s="98">
        <f>IF(RES_hhdet_tes!V165=0,0,RES_hhdet_tes!V165*1000*11630/RES_hhdet_num!V161)</f>
        <v>4.7060544966723752</v>
      </c>
      <c r="W165" s="98">
        <f>IF(RES_hhdet_tes!W165=0,0,RES_hhdet_tes!W165*1000*11630/RES_hhdet_num!W161)</f>
        <v>8.6779129745444212</v>
      </c>
      <c r="DA165" s="63" t="s">
        <v>2565</v>
      </c>
    </row>
    <row r="166" spans="1:105" ht="12" customHeight="1" x14ac:dyDescent="0.25">
      <c r="A166" s="121" t="s">
        <v>55</v>
      </c>
      <c r="B166" s="122">
        <v>1366.3157068886326</v>
      </c>
      <c r="C166" s="122">
        <v>1347.5943733131724</v>
      </c>
      <c r="D166" s="122">
        <v>1395.7061645133961</v>
      </c>
      <c r="E166" s="122">
        <v>1516.4795089826093</v>
      </c>
      <c r="F166" s="122">
        <v>1354.4023713091854</v>
      </c>
      <c r="G166" s="122">
        <v>1404.3082420898629</v>
      </c>
      <c r="H166" s="122">
        <v>1591.0654968745228</v>
      </c>
      <c r="I166" s="122">
        <v>1607.6444260022338</v>
      </c>
      <c r="J166" s="122">
        <v>2208.6709365406477</v>
      </c>
      <c r="K166" s="122">
        <v>1945.7264150191861</v>
      </c>
      <c r="L166" s="122">
        <v>1854.4368732667047</v>
      </c>
      <c r="M166" s="122">
        <v>1588.575134639407</v>
      </c>
      <c r="N166" s="122">
        <v>1656.0277360120722</v>
      </c>
      <c r="O166" s="122">
        <v>1858.0083109761586</v>
      </c>
      <c r="P166" s="122">
        <v>1632.8365391151926</v>
      </c>
      <c r="Q166" s="122">
        <v>1996.0546218256065</v>
      </c>
      <c r="R166" s="122">
        <v>2219.2837865338311</v>
      </c>
      <c r="S166" s="122">
        <v>1659.9914272989745</v>
      </c>
      <c r="T166" s="122">
        <v>1780.3956809445381</v>
      </c>
      <c r="U166" s="122">
        <v>1698.1866321734565</v>
      </c>
      <c r="V166" s="122">
        <v>1992.6151142158703</v>
      </c>
      <c r="W166" s="122">
        <v>2074.5930810386062</v>
      </c>
      <c r="DA166" s="130" t="s">
        <v>2566</v>
      </c>
    </row>
    <row r="167" spans="1:105" ht="12" customHeight="1" x14ac:dyDescent="0.25">
      <c r="A167" s="97" t="s">
        <v>124</v>
      </c>
      <c r="B167" s="98">
        <v>1507.4465465877297</v>
      </c>
      <c r="C167" s="98">
        <v>1316.3645707114224</v>
      </c>
      <c r="D167" s="98">
        <v>1328.6761517785142</v>
      </c>
      <c r="E167" s="98">
        <v>1416.350703825585</v>
      </c>
      <c r="F167" s="98">
        <v>1420.0133027186628</v>
      </c>
      <c r="G167" s="98">
        <v>1547.6853771338344</v>
      </c>
      <c r="H167" s="98">
        <v>1650.4444882884577</v>
      </c>
      <c r="I167" s="98">
        <v>1570.971714015204</v>
      </c>
      <c r="J167" s="98">
        <v>1739.2499620576134</v>
      </c>
      <c r="K167" s="98">
        <v>1715.2090398894263</v>
      </c>
      <c r="L167" s="98">
        <v>1369.7871365969181</v>
      </c>
      <c r="M167" s="98">
        <v>1734.0371237434201</v>
      </c>
      <c r="N167" s="98">
        <v>1783.6748960057364</v>
      </c>
      <c r="O167" s="98">
        <v>1790.705805512267</v>
      </c>
      <c r="P167" s="98">
        <v>1981.3938357692218</v>
      </c>
      <c r="Q167" s="98">
        <v>1643.9860560314492</v>
      </c>
      <c r="R167" s="98">
        <v>1759.6566564285069</v>
      </c>
      <c r="S167" s="98">
        <v>1930.7834286763259</v>
      </c>
      <c r="T167" s="98">
        <v>1805.282061206437</v>
      </c>
      <c r="U167" s="98">
        <v>1745.8964335884923</v>
      </c>
      <c r="V167" s="98">
        <v>1946.5189043465082</v>
      </c>
      <c r="W167" s="98">
        <v>2104.4095628874502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1348.1052759597167</v>
      </c>
      <c r="C171" s="101">
        <v>1350.3499441309739</v>
      </c>
      <c r="D171" s="101">
        <v>1400.2763926544108</v>
      </c>
      <c r="E171" s="101">
        <v>1519.8737057675933</v>
      </c>
      <c r="F171" s="101">
        <v>1352.0591237588469</v>
      </c>
      <c r="G171" s="101">
        <v>1400.9995389734636</v>
      </c>
      <c r="H171" s="101">
        <v>1589.6381172732263</v>
      </c>
      <c r="I171" s="101">
        <v>1608.3754435169255</v>
      </c>
      <c r="J171" s="101">
        <v>2216.6497633023992</v>
      </c>
      <c r="K171" s="101">
        <v>1949.2911166964502</v>
      </c>
      <c r="L171" s="101">
        <v>1870.2045873021946</v>
      </c>
      <c r="M171" s="101">
        <v>1585.7346641430283</v>
      </c>
      <c r="N171" s="101">
        <v>1652.583082509188</v>
      </c>
      <c r="O171" s="101">
        <v>1859.9650785412907</v>
      </c>
      <c r="P171" s="101">
        <v>1623.1580250617599</v>
      </c>
      <c r="Q171" s="101">
        <v>2005.4590116568272</v>
      </c>
      <c r="R171" s="101">
        <v>2230.7789550866801</v>
      </c>
      <c r="S171" s="101">
        <v>1652.9796723398963</v>
      </c>
      <c r="T171" s="101">
        <v>1779.3653530993001</v>
      </c>
      <c r="U171" s="101">
        <v>1696.186053449243</v>
      </c>
      <c r="V171" s="101">
        <v>1994.4066840164635</v>
      </c>
      <c r="W171" s="101">
        <v>2073.4894425241641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2574</v>
      </c>
    </row>
    <row r="175" spans="1:105" ht="12" customHeight="1" x14ac:dyDescent="0.25">
      <c r="A175" s="121" t="s">
        <v>54</v>
      </c>
      <c r="B175" s="122">
        <v>444.79772159733835</v>
      </c>
      <c r="C175" s="122">
        <v>449.72185122531448</v>
      </c>
      <c r="D175" s="122">
        <v>492.86970683672695</v>
      </c>
      <c r="E175" s="122">
        <v>524.8439980689401</v>
      </c>
      <c r="F175" s="122">
        <v>542.53116488583544</v>
      </c>
      <c r="G175" s="122">
        <v>560.19341916207497</v>
      </c>
      <c r="H175" s="122">
        <v>594.14150776490271</v>
      </c>
      <c r="I175" s="122">
        <v>540.17516646149613</v>
      </c>
      <c r="J175" s="122">
        <v>629.5231740291706</v>
      </c>
      <c r="K175" s="122">
        <v>572.35329369982867</v>
      </c>
      <c r="L175" s="122">
        <v>602.86508180687156</v>
      </c>
      <c r="M175" s="122">
        <v>553.60022831310437</v>
      </c>
      <c r="N175" s="122">
        <v>556.14282672096783</v>
      </c>
      <c r="O175" s="122">
        <v>559.77622470669962</v>
      </c>
      <c r="P175" s="122">
        <v>554.92952078911503</v>
      </c>
      <c r="Q175" s="122">
        <v>510.20595293453584</v>
      </c>
      <c r="R175" s="122">
        <v>537.90718236235034</v>
      </c>
      <c r="S175" s="122">
        <v>492.22683546491317</v>
      </c>
      <c r="T175" s="122">
        <v>458.21447840655776</v>
      </c>
      <c r="U175" s="122">
        <v>424.14317557875518</v>
      </c>
      <c r="V175" s="122">
        <v>480.58948467208836</v>
      </c>
      <c r="W175" s="122">
        <v>491.16137542040735</v>
      </c>
      <c r="DA175" s="130" t="s">
        <v>2575</v>
      </c>
    </row>
    <row r="176" spans="1:105" ht="12" customHeight="1" x14ac:dyDescent="0.25">
      <c r="A176" s="97" t="s">
        <v>50</v>
      </c>
      <c r="B176" s="98">
        <v>451.68509072020572</v>
      </c>
      <c r="C176" s="98">
        <v>450.35802812282503</v>
      </c>
      <c r="D176" s="98">
        <v>487.39800947954382</v>
      </c>
      <c r="E176" s="98">
        <v>510.54992604510528</v>
      </c>
      <c r="F176" s="98">
        <v>550.53433105291685</v>
      </c>
      <c r="G176" s="98">
        <v>575.86282066862248</v>
      </c>
      <c r="H176" s="98">
        <v>600.40006938459737</v>
      </c>
      <c r="I176" s="98">
        <v>552.28921746877279</v>
      </c>
      <c r="J176" s="98">
        <v>572.88813903048947</v>
      </c>
      <c r="K176" s="98">
        <v>533.74072978897425</v>
      </c>
      <c r="L176" s="98">
        <v>537.25369370118733</v>
      </c>
      <c r="M176" s="98">
        <v>559.11879263006892</v>
      </c>
      <c r="N176" s="98">
        <v>563.31865563038775</v>
      </c>
      <c r="O176" s="98">
        <v>550.5441525392572</v>
      </c>
      <c r="P176" s="98">
        <v>597.21342190601354</v>
      </c>
      <c r="Q176" s="98">
        <v>478.42598581052374</v>
      </c>
      <c r="R176" s="98">
        <v>497.6870568841764</v>
      </c>
      <c r="S176" s="98">
        <v>567.70062475435884</v>
      </c>
      <c r="T176" s="98">
        <v>481.653361143675</v>
      </c>
      <c r="U176" s="98">
        <v>451.28368594953963</v>
      </c>
      <c r="V176" s="98">
        <v>473.71767144985165</v>
      </c>
      <c r="W176" s="98">
        <v>492.59425282523461</v>
      </c>
      <c r="DA176" s="63" t="s">
        <v>2576</v>
      </c>
    </row>
    <row r="177" spans="1:105" ht="12" customHeight="1" x14ac:dyDescent="0.25">
      <c r="A177" s="109" t="s">
        <v>120</v>
      </c>
      <c r="B177" s="33">
        <v>417.24824510586876</v>
      </c>
      <c r="C177" s="33">
        <v>447.41570997183885</v>
      </c>
      <c r="D177" s="33">
        <v>505.76727917865838</v>
      </c>
      <c r="E177" s="33">
        <v>554.1468457178014</v>
      </c>
      <c r="F177" s="33">
        <v>526.52483255167272</v>
      </c>
      <c r="G177" s="33">
        <v>529.55103399371546</v>
      </c>
      <c r="H177" s="33">
        <v>583.94237031058526</v>
      </c>
      <c r="I177" s="33">
        <v>526.98980482092281</v>
      </c>
      <c r="J177" s="33">
        <v>679.33828334738223</v>
      </c>
      <c r="K177" s="33">
        <v>608.31597577366369</v>
      </c>
      <c r="L177" s="33">
        <v>724.7592246382851</v>
      </c>
      <c r="M177" s="33">
        <v>544.2829774473347</v>
      </c>
      <c r="N177" s="33">
        <v>543.99469446843852</v>
      </c>
      <c r="O177" s="33">
        <v>574.35457835941077</v>
      </c>
      <c r="P177" s="33">
        <v>489.77779559879167</v>
      </c>
      <c r="Q177" s="33">
        <v>556.27834692491228</v>
      </c>
      <c r="R177" s="33">
        <v>593.24628616791767</v>
      </c>
      <c r="S177" s="33">
        <v>405.01267895266471</v>
      </c>
      <c r="T177" s="33">
        <v>429.90495011941681</v>
      </c>
      <c r="U177" s="33">
        <v>396.57997069213764</v>
      </c>
      <c r="V177" s="33">
        <v>488.05483262561228</v>
      </c>
      <c r="W177" s="33">
        <v>489.69601034172365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3035.2026284216104</v>
      </c>
      <c r="C3" s="117">
        <f t="shared" si="0"/>
        <v>7715.7142994487976</v>
      </c>
      <c r="D3" s="117">
        <f t="shared" si="0"/>
        <v>5106.7020708028349</v>
      </c>
      <c r="E3" s="117">
        <f t="shared" si="0"/>
        <v>5112.1055980497185</v>
      </c>
      <c r="F3" s="117">
        <f t="shared" si="0"/>
        <v>5254.9877396108623</v>
      </c>
      <c r="G3" s="117">
        <f t="shared" si="0"/>
        <v>6341.7625863155936</v>
      </c>
      <c r="H3" s="117">
        <f t="shared" si="0"/>
        <v>5617.266906330643</v>
      </c>
      <c r="I3" s="117">
        <f t="shared" si="0"/>
        <v>5683.3774949209546</v>
      </c>
      <c r="J3" s="117">
        <f t="shared" si="0"/>
        <v>5551.2664422491107</v>
      </c>
      <c r="K3" s="117">
        <f t="shared" si="0"/>
        <v>5593.3209948185449</v>
      </c>
      <c r="L3" s="117">
        <f t="shared" si="0"/>
        <v>7473.6610915624688</v>
      </c>
      <c r="M3" s="117">
        <f t="shared" si="0"/>
        <v>6960.8658164010803</v>
      </c>
      <c r="N3" s="117">
        <f t="shared" si="0"/>
        <v>4422.3916553355311</v>
      </c>
      <c r="O3" s="117">
        <f t="shared" si="0"/>
        <v>4781.7156548902021</v>
      </c>
      <c r="P3" s="117">
        <f t="shared" si="0"/>
        <v>5149.6908588332635</v>
      </c>
      <c r="Q3" s="117">
        <f t="shared" si="0"/>
        <v>4910.1272519269269</v>
      </c>
      <c r="R3" s="117">
        <f t="shared" ref="R3:V3" si="1">R4+R7+R9+R19</f>
        <v>5316.2233392442195</v>
      </c>
      <c r="S3" s="117">
        <f t="shared" si="1"/>
        <v>5306.0512649072225</v>
      </c>
      <c r="T3" s="117">
        <f t="shared" si="1"/>
        <v>4945.2579844673128</v>
      </c>
      <c r="U3" s="117">
        <f t="shared" si="1"/>
        <v>5270.127995041672</v>
      </c>
      <c r="V3" s="117">
        <f t="shared" si="1"/>
        <v>3158.627516790878</v>
      </c>
      <c r="W3" s="117">
        <f t="shared" ref="W3" si="2">W4+W7+W9+W19</f>
        <v>5217.174147462275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2559.646458171615</v>
      </c>
      <c r="C4" s="122">
        <f t="shared" si="3"/>
        <v>6817.6036982822488</v>
      </c>
      <c r="D4" s="122">
        <f t="shared" si="3"/>
        <v>4429.751702183652</v>
      </c>
      <c r="E4" s="122">
        <f t="shared" si="3"/>
        <v>4428.7058665428121</v>
      </c>
      <c r="F4" s="122">
        <f t="shared" si="3"/>
        <v>4515.9522842622555</v>
      </c>
      <c r="G4" s="122">
        <f t="shared" si="3"/>
        <v>5475.6270135668892</v>
      </c>
      <c r="H4" s="122">
        <f t="shared" si="3"/>
        <v>4814.7766279762127</v>
      </c>
      <c r="I4" s="122">
        <f t="shared" si="3"/>
        <v>4870.4027169715755</v>
      </c>
      <c r="J4" s="122">
        <f t="shared" si="3"/>
        <v>4748.8039396029353</v>
      </c>
      <c r="K4" s="122">
        <f t="shared" si="3"/>
        <v>4806.4061803721397</v>
      </c>
      <c r="L4" s="122">
        <f t="shared" si="3"/>
        <v>6420.1953432313358</v>
      </c>
      <c r="M4" s="122">
        <f t="shared" si="3"/>
        <v>6137.1861008146943</v>
      </c>
      <c r="N4" s="122">
        <f t="shared" si="3"/>
        <v>3809.2720363397366</v>
      </c>
      <c r="O4" s="122">
        <f t="shared" si="3"/>
        <v>4111.1023799938648</v>
      </c>
      <c r="P4" s="122">
        <f t="shared" si="3"/>
        <v>4449.6256074684206</v>
      </c>
      <c r="Q4" s="122">
        <f t="shared" si="3"/>
        <v>4223.7100713331502</v>
      </c>
      <c r="R4" s="122">
        <f t="shared" ref="R4:V4" si="4">SUM(R5:R6)</f>
        <v>4538.5577966158598</v>
      </c>
      <c r="S4" s="122">
        <f t="shared" si="4"/>
        <v>4653.1872940408475</v>
      </c>
      <c r="T4" s="122">
        <f t="shared" si="4"/>
        <v>4336.2552672682687</v>
      </c>
      <c r="U4" s="122">
        <f t="shared" si="4"/>
        <v>4651.7744384149319</v>
      </c>
      <c r="V4" s="122">
        <f t="shared" si="4"/>
        <v>2702.1357693068057</v>
      </c>
      <c r="W4" s="122">
        <f t="shared" ref="W4" si="5">SUM(W5:W6)</f>
        <v>4503.4238927580345</v>
      </c>
      <c r="DA4" s="130" t="s">
        <v>2580</v>
      </c>
    </row>
    <row r="5" spans="1:105" ht="12" customHeight="1" x14ac:dyDescent="0.25">
      <c r="A5" s="97" t="s">
        <v>51</v>
      </c>
      <c r="B5" s="98">
        <v>2559.646458171615</v>
      </c>
      <c r="C5" s="98">
        <v>6817.6036982822488</v>
      </c>
      <c r="D5" s="98">
        <v>4429.751702183652</v>
      </c>
      <c r="E5" s="98">
        <v>4428.7058665428121</v>
      </c>
      <c r="F5" s="98">
        <v>4515.9522842622555</v>
      </c>
      <c r="G5" s="98">
        <v>5475.6270135668892</v>
      </c>
      <c r="H5" s="98">
        <v>4814.7766279762127</v>
      </c>
      <c r="I5" s="98">
        <v>4870.4027169715755</v>
      </c>
      <c r="J5" s="98">
        <v>4748.8039396029353</v>
      </c>
      <c r="K5" s="98">
        <v>4806.4061803721397</v>
      </c>
      <c r="L5" s="98">
        <v>6420.1953432313358</v>
      </c>
      <c r="M5" s="98">
        <v>6137.1861008146943</v>
      </c>
      <c r="N5" s="98">
        <v>3809.2720363397366</v>
      </c>
      <c r="O5" s="98">
        <v>4111.1023799938648</v>
      </c>
      <c r="P5" s="98">
        <v>4449.6256074684206</v>
      </c>
      <c r="Q5" s="98">
        <v>4223.7100713331502</v>
      </c>
      <c r="R5" s="98">
        <v>4538.5577966158598</v>
      </c>
      <c r="S5" s="98">
        <v>4653.1872940408475</v>
      </c>
      <c r="T5" s="98">
        <v>4336.2552672682687</v>
      </c>
      <c r="U5" s="98">
        <v>4651.7744384149319</v>
      </c>
      <c r="V5" s="98">
        <v>2702.1357693068057</v>
      </c>
      <c r="W5" s="98">
        <v>4503.4238927580345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334.39290179826509</v>
      </c>
      <c r="C9" s="122">
        <v>760.54956457861726</v>
      </c>
      <c r="D9" s="122">
        <v>535.00699445282623</v>
      </c>
      <c r="E9" s="122">
        <v>539.50875670346375</v>
      </c>
      <c r="F9" s="122">
        <v>587.70426295577772</v>
      </c>
      <c r="G9" s="122">
        <v>713.58862749827165</v>
      </c>
      <c r="H9" s="122">
        <v>654.07911491371556</v>
      </c>
      <c r="I9" s="122">
        <v>687.03663145848122</v>
      </c>
      <c r="J9" s="122">
        <v>683.76335085978064</v>
      </c>
      <c r="K9" s="122">
        <v>679.05060432259359</v>
      </c>
      <c r="L9" s="122">
        <v>936.24029685799655</v>
      </c>
      <c r="M9" s="122">
        <v>703.28961201002562</v>
      </c>
      <c r="N9" s="122">
        <v>492.09446004649305</v>
      </c>
      <c r="O9" s="122">
        <v>551.10341077806413</v>
      </c>
      <c r="P9" s="122">
        <v>569.30836557560804</v>
      </c>
      <c r="Q9" s="122">
        <v>583.85998426808032</v>
      </c>
      <c r="R9" s="122">
        <v>672.30932293526655</v>
      </c>
      <c r="S9" s="122">
        <v>539.42833621197167</v>
      </c>
      <c r="T9" s="122">
        <v>519.04051148679514</v>
      </c>
      <c r="U9" s="122">
        <v>537.9085756154584</v>
      </c>
      <c r="V9" s="122">
        <v>374.39931603262488</v>
      </c>
      <c r="W9" s="122">
        <v>630.58481423765784</v>
      </c>
      <c r="DA9" s="130" t="s">
        <v>2585</v>
      </c>
    </row>
    <row r="10" spans="1:105" ht="12" customHeight="1" x14ac:dyDescent="0.25">
      <c r="A10" s="97" t="s">
        <v>143</v>
      </c>
      <c r="B10" s="98">
        <v>497.7931359208618</v>
      </c>
      <c r="C10" s="98">
        <v>1149.9043625042129</v>
      </c>
      <c r="D10" s="98">
        <v>771.92878622742967</v>
      </c>
      <c r="E10" s="98">
        <v>743.79872983264352</v>
      </c>
      <c r="F10" s="98">
        <v>784.42782581603194</v>
      </c>
      <c r="G10" s="98">
        <v>944.68344616091247</v>
      </c>
      <c r="H10" s="98">
        <v>847.89998554824456</v>
      </c>
      <c r="I10" s="98">
        <v>891.91045339869856</v>
      </c>
      <c r="J10" s="98">
        <v>909.71707695427438</v>
      </c>
      <c r="K10" s="98">
        <v>876.3940420821491</v>
      </c>
      <c r="L10" s="98">
        <v>1231.4647606505721</v>
      </c>
      <c r="M10" s="98">
        <v>988.43743172686516</v>
      </c>
      <c r="N10" s="98">
        <v>798.0432383420399</v>
      </c>
      <c r="O10" s="98">
        <v>900.0437525769031</v>
      </c>
      <c r="P10" s="98">
        <v>914.24507167334991</v>
      </c>
      <c r="Q10" s="98">
        <v>948.48691160692204</v>
      </c>
      <c r="R10" s="98">
        <v>1093.4653945371283</v>
      </c>
      <c r="S10" s="98">
        <v>899.09774284606215</v>
      </c>
      <c r="T10" s="98">
        <v>865.51685539206767</v>
      </c>
      <c r="U10" s="98">
        <v>894.31866427714567</v>
      </c>
      <c r="V10" s="98">
        <v>583.77386437227642</v>
      </c>
      <c r="W10" s="98">
        <v>902.63847972963993</v>
      </c>
      <c r="DA10" s="63" t="s">
        <v>2586</v>
      </c>
    </row>
    <row r="11" spans="1:105" ht="12" customHeight="1" x14ac:dyDescent="0.25">
      <c r="A11" s="97" t="s">
        <v>124</v>
      </c>
      <c r="B11" s="98">
        <v>618.67609520959923</v>
      </c>
      <c r="C11" s="98">
        <v>539.61052650697764</v>
      </c>
      <c r="D11" s="98">
        <v>544.06754797810515</v>
      </c>
      <c r="E11" s="98">
        <v>579.22671589689423</v>
      </c>
      <c r="F11" s="98">
        <v>578.52149299314772</v>
      </c>
      <c r="G11" s="98">
        <v>624.97261577435108</v>
      </c>
      <c r="H11" s="98">
        <v>654.76036465738923</v>
      </c>
      <c r="I11" s="98">
        <v>610.29527409494813</v>
      </c>
      <c r="J11" s="98">
        <v>673.87114144560167</v>
      </c>
      <c r="K11" s="98">
        <v>662.27345705047628</v>
      </c>
      <c r="L11" s="98">
        <v>521.5102074281815</v>
      </c>
      <c r="M11" s="98">
        <v>656.89546574404596</v>
      </c>
      <c r="N11" s="98">
        <v>649.75549505924437</v>
      </c>
      <c r="O11" s="98">
        <v>645.56757360043912</v>
      </c>
      <c r="P11" s="98">
        <v>704.2245527107724</v>
      </c>
      <c r="Q11" s="98">
        <v>577.66242607208073</v>
      </c>
      <c r="R11" s="98">
        <v>611.71557475492023</v>
      </c>
      <c r="S11" s="98">
        <v>662.02729570015458</v>
      </c>
      <c r="T11" s="98">
        <v>601.5953818821614</v>
      </c>
      <c r="U11" s="98">
        <v>557.51401762456726</v>
      </c>
      <c r="V11" s="98">
        <v>536.25657334909738</v>
      </c>
      <c r="W11" s="98">
        <v>568.67919125433684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141.16326845173052</v>
      </c>
      <c r="C19" s="122">
        <v>137.56103658793219</v>
      </c>
      <c r="D19" s="122">
        <v>141.94337416635679</v>
      </c>
      <c r="E19" s="122">
        <v>143.89097480344304</v>
      </c>
      <c r="F19" s="122">
        <v>151.33119239282857</v>
      </c>
      <c r="G19" s="122">
        <v>152.54694525043348</v>
      </c>
      <c r="H19" s="122">
        <v>148.4111634407146</v>
      </c>
      <c r="I19" s="122">
        <v>125.93814649089865</v>
      </c>
      <c r="J19" s="122">
        <v>118.69915178639447</v>
      </c>
      <c r="K19" s="122">
        <v>107.86421012381194</v>
      </c>
      <c r="L19" s="122">
        <v>117.22545147313639</v>
      </c>
      <c r="M19" s="122">
        <v>120.39010357636052</v>
      </c>
      <c r="N19" s="122">
        <v>121.02515894930164</v>
      </c>
      <c r="O19" s="122">
        <v>119.50986411827283</v>
      </c>
      <c r="P19" s="122">
        <v>130.75688578923453</v>
      </c>
      <c r="Q19" s="122">
        <v>102.55719632569658</v>
      </c>
      <c r="R19" s="122">
        <v>105.35621969309345</v>
      </c>
      <c r="S19" s="122">
        <v>113.43563465440387</v>
      </c>
      <c r="T19" s="122">
        <v>89.962205712248874</v>
      </c>
      <c r="U19" s="122">
        <v>80.444981011282309</v>
      </c>
      <c r="V19" s="122">
        <v>82.092431451447496</v>
      </c>
      <c r="W19" s="122">
        <v>83.165440466582353</v>
      </c>
      <c r="DA19" s="130" t="s">
        <v>2595</v>
      </c>
    </row>
    <row r="20" spans="1:105" ht="12" customHeight="1" x14ac:dyDescent="0.25">
      <c r="A20" s="97" t="s">
        <v>51</v>
      </c>
      <c r="B20" s="98">
        <v>151.07478698858353</v>
      </c>
      <c r="C20" s="98">
        <v>376.06742378535887</v>
      </c>
      <c r="D20" s="98">
        <v>283.76771839629265</v>
      </c>
      <c r="E20" s="98">
        <v>265.89200079418737</v>
      </c>
      <c r="F20" s="98">
        <v>301.7362006639043</v>
      </c>
      <c r="G20" s="98">
        <v>353.50729102123671</v>
      </c>
      <c r="H20" s="98">
        <v>318.78284532052561</v>
      </c>
      <c r="I20" s="98">
        <v>333.95988962183111</v>
      </c>
      <c r="J20" s="98">
        <v>323.56750637852406</v>
      </c>
      <c r="K20" s="98">
        <v>335.27089462548781</v>
      </c>
      <c r="L20" s="98">
        <v>543.14735428195627</v>
      </c>
      <c r="M20" s="98">
        <v>496.15244422490571</v>
      </c>
      <c r="N20" s="98">
        <v>324.5417319041311</v>
      </c>
      <c r="O20" s="98">
        <v>297.26566656027228</v>
      </c>
      <c r="P20" s="98">
        <v>324.72145381896399</v>
      </c>
      <c r="Q20" s="98">
        <v>331.23888559573197</v>
      </c>
      <c r="R20" s="98">
        <v>348.38635315813724</v>
      </c>
      <c r="S20" s="98">
        <v>309.15629322268325</v>
      </c>
      <c r="T20" s="98">
        <v>282.10511756569832</v>
      </c>
      <c r="U20" s="98">
        <v>278.46798470425512</v>
      </c>
      <c r="V20" s="98">
        <v>233.49288327857656</v>
      </c>
      <c r="W20" s="98">
        <v>289.83402489626559</v>
      </c>
      <c r="DA20" s="63" t="s">
        <v>2596</v>
      </c>
    </row>
    <row r="21" spans="1:105" ht="12" customHeight="1" x14ac:dyDescent="0.25">
      <c r="A21" s="97" t="s">
        <v>50</v>
      </c>
      <c r="B21" s="98">
        <v>174.62142329306732</v>
      </c>
      <c r="C21" s="98">
        <v>173.91023858286388</v>
      </c>
      <c r="D21" s="98">
        <v>187.95860186202358</v>
      </c>
      <c r="E21" s="98">
        <v>196.58058611004842</v>
      </c>
      <c r="F21" s="98">
        <v>211.48162828610478</v>
      </c>
      <c r="G21" s="98">
        <v>220.58845250182605</v>
      </c>
      <c r="H21" s="98">
        <v>229.2513538262007</v>
      </c>
      <c r="I21" s="98">
        <v>210.54260048504869</v>
      </c>
      <c r="J21" s="98">
        <v>218.29347063433124</v>
      </c>
      <c r="K21" s="98">
        <v>203.19351013387225</v>
      </c>
      <c r="L21" s="98">
        <v>204.28785278037694</v>
      </c>
      <c r="M21" s="98">
        <v>212.41420547691993</v>
      </c>
      <c r="N21" s="98">
        <v>213.82928680650485</v>
      </c>
      <c r="O21" s="98">
        <v>208.85428016809624</v>
      </c>
      <c r="P21" s="98">
        <v>226.50692011044626</v>
      </c>
      <c r="Q21" s="98">
        <v>181.42281039811502</v>
      </c>
      <c r="R21" s="98">
        <v>188.65139952343546</v>
      </c>
      <c r="S21" s="98">
        <v>215.05887786100536</v>
      </c>
      <c r="T21" s="98">
        <v>182.26613861457642</v>
      </c>
      <c r="U21" s="98">
        <v>170.54110997744439</v>
      </c>
      <c r="V21" s="98">
        <v>178.56036527234966</v>
      </c>
      <c r="W21" s="98">
        <v>185.56068273582622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3941.7856496256582</v>
      </c>
      <c r="C24" s="117">
        <f t="shared" si="7"/>
        <v>3995.9353516129618</v>
      </c>
      <c r="D24" s="117">
        <f t="shared" si="7"/>
        <v>3631.4864042907061</v>
      </c>
      <c r="E24" s="117">
        <f t="shared" si="7"/>
        <v>3851.60357937047</v>
      </c>
      <c r="F24" s="117">
        <f t="shared" si="7"/>
        <v>3814.263005015493</v>
      </c>
      <c r="G24" s="117">
        <f t="shared" si="7"/>
        <v>4214.0242245463223</v>
      </c>
      <c r="H24" s="117">
        <f t="shared" si="7"/>
        <v>4365.0800535571725</v>
      </c>
      <c r="I24" s="117">
        <f t="shared" si="7"/>
        <v>3843.0383552913545</v>
      </c>
      <c r="J24" s="117">
        <f t="shared" si="7"/>
        <v>4042.9622536617753</v>
      </c>
      <c r="K24" s="117">
        <f t="shared" si="7"/>
        <v>3961.8884006002895</v>
      </c>
      <c r="L24" s="117">
        <f t="shared" si="7"/>
        <v>3494.5215954826349</v>
      </c>
      <c r="M24" s="117">
        <f t="shared" si="7"/>
        <v>3549.7303113495341</v>
      </c>
      <c r="N24" s="117">
        <f t="shared" si="7"/>
        <v>3481.7833499035983</v>
      </c>
      <c r="O24" s="117">
        <f t="shared" si="7"/>
        <v>3420.8817007915923</v>
      </c>
      <c r="P24" s="117">
        <f t="shared" si="7"/>
        <v>3750.5623928667324</v>
      </c>
      <c r="Q24" s="117">
        <f t="shared" si="7"/>
        <v>2903.2501246521742</v>
      </c>
      <c r="R24" s="117">
        <f t="shared" ref="R24:V24" si="8">R25+R28+R30+R39</f>
        <v>2961.7781221103887</v>
      </c>
      <c r="S24" s="117">
        <f t="shared" si="8"/>
        <v>3256.7820624528454</v>
      </c>
      <c r="T24" s="117">
        <f t="shared" si="8"/>
        <v>3001.9181182960015</v>
      </c>
      <c r="U24" s="117">
        <f t="shared" si="8"/>
        <v>2834.6411110581503</v>
      </c>
      <c r="V24" s="117">
        <f t="shared" si="8"/>
        <v>2932.2946593473248</v>
      </c>
      <c r="W24" s="117">
        <f t="shared" ref="W24" si="9">W25+W28+W30+W39</f>
        <v>3018.8902796694042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3725.5847632315449</v>
      </c>
      <c r="C25" s="122">
        <f t="shared" si="10"/>
        <v>3798.9905801830523</v>
      </c>
      <c r="D25" s="122">
        <f t="shared" si="10"/>
        <v>3438.9660221375375</v>
      </c>
      <c r="E25" s="122">
        <f t="shared" si="10"/>
        <v>3662.1077752418541</v>
      </c>
      <c r="F25" s="122">
        <f t="shared" si="10"/>
        <v>3624.9844018324461</v>
      </c>
      <c r="G25" s="122">
        <f t="shared" si="10"/>
        <v>4028.7261885173298</v>
      </c>
      <c r="H25" s="122">
        <f t="shared" si="10"/>
        <v>4190.0365145397027</v>
      </c>
      <c r="I25" s="122">
        <f t="shared" si="10"/>
        <v>3695.7775377074627</v>
      </c>
      <c r="J25" s="122">
        <f t="shared" si="10"/>
        <v>3896.1194935275275</v>
      </c>
      <c r="K25" s="122">
        <f t="shared" si="10"/>
        <v>3830.6309381558494</v>
      </c>
      <c r="L25" s="122">
        <f t="shared" si="10"/>
        <v>3356.4610909090934</v>
      </c>
      <c r="M25" s="122">
        <f t="shared" si="10"/>
        <v>3410.4839076277126</v>
      </c>
      <c r="N25" s="122">
        <f t="shared" si="10"/>
        <v>3340.3574393420163</v>
      </c>
      <c r="O25" s="122">
        <f t="shared" si="10"/>
        <v>3281.8730666666679</v>
      </c>
      <c r="P25" s="122">
        <f t="shared" si="10"/>
        <v>3601.6233266128979</v>
      </c>
      <c r="Q25" s="122">
        <f t="shared" si="10"/>
        <v>2786.5545989232851</v>
      </c>
      <c r="R25" s="122">
        <f t="shared" ref="R25:V25" si="11">SUM(R26:R27)</f>
        <v>2843.969872252746</v>
      </c>
      <c r="S25" s="122">
        <f t="shared" si="11"/>
        <v>3132.144398230078</v>
      </c>
      <c r="T25" s="122">
        <f t="shared" si="11"/>
        <v>2891.9041480891788</v>
      </c>
      <c r="U25" s="122">
        <f t="shared" si="11"/>
        <v>2738.4952629843306</v>
      </c>
      <c r="V25" s="122">
        <f t="shared" si="11"/>
        <v>2829.5617499999839</v>
      </c>
      <c r="W25" s="122">
        <f t="shared" ref="W25" si="12">SUM(W26:W27)</f>
        <v>2916.8730000000064</v>
      </c>
      <c r="DA25" s="130" t="s">
        <v>2600</v>
      </c>
    </row>
    <row r="26" spans="1:105" ht="12" customHeight="1" x14ac:dyDescent="0.25">
      <c r="A26" s="97" t="s">
        <v>74</v>
      </c>
      <c r="B26" s="98">
        <v>3725.5847632315449</v>
      </c>
      <c r="C26" s="98">
        <v>3798.9905801830523</v>
      </c>
      <c r="D26" s="98">
        <v>3438.9660221375375</v>
      </c>
      <c r="E26" s="98">
        <v>3662.1077752418541</v>
      </c>
      <c r="F26" s="98">
        <v>3624.9844018324461</v>
      </c>
      <c r="G26" s="98">
        <v>4028.7261885173298</v>
      </c>
      <c r="H26" s="98">
        <v>4190.0365145397027</v>
      </c>
      <c r="I26" s="98">
        <v>3695.7775377074627</v>
      </c>
      <c r="J26" s="98">
        <v>3896.1194935275275</v>
      </c>
      <c r="K26" s="98">
        <v>3830.6309381558494</v>
      </c>
      <c r="L26" s="98">
        <v>3356.4610909090934</v>
      </c>
      <c r="M26" s="98">
        <v>3410.4839076277126</v>
      </c>
      <c r="N26" s="98">
        <v>3340.3574393420163</v>
      </c>
      <c r="O26" s="98">
        <v>3281.8730666666679</v>
      </c>
      <c r="P26" s="98">
        <v>3601.6233266128979</v>
      </c>
      <c r="Q26" s="98">
        <v>2786.5545989232851</v>
      </c>
      <c r="R26" s="98">
        <v>2843.969872252746</v>
      </c>
      <c r="S26" s="98">
        <v>3132.144398230078</v>
      </c>
      <c r="T26" s="98">
        <v>2891.9041480891788</v>
      </c>
      <c r="U26" s="98">
        <v>2738.4952629843306</v>
      </c>
      <c r="V26" s="98">
        <v>2829.5617499999839</v>
      </c>
      <c r="W26" s="98">
        <v>2916.8730000000064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75.056560726875972</v>
      </c>
      <c r="C30" s="122">
        <v>60.875535278525213</v>
      </c>
      <c r="D30" s="122">
        <v>52.757008295126958</v>
      </c>
      <c r="E30" s="122">
        <v>48.284640488839699</v>
      </c>
      <c r="F30" s="122">
        <v>40.594790398526101</v>
      </c>
      <c r="G30" s="122">
        <v>35.105412370925592</v>
      </c>
      <c r="H30" s="122">
        <v>27.529935980966552</v>
      </c>
      <c r="I30" s="122">
        <v>20.355409521871461</v>
      </c>
      <c r="J30" s="122">
        <v>21.080804333785974</v>
      </c>
      <c r="K30" s="122">
        <v>17.059207385948049</v>
      </c>
      <c r="L30" s="122">
        <v>15.605099070535124</v>
      </c>
      <c r="M30" s="122">
        <v>14.367202842619696</v>
      </c>
      <c r="N30" s="122">
        <v>14.37745741112783</v>
      </c>
      <c r="O30" s="122">
        <v>14.853041075798792</v>
      </c>
      <c r="P30" s="122">
        <v>15.774425621828557</v>
      </c>
      <c r="Q30" s="122">
        <v>12.692034933762244</v>
      </c>
      <c r="R30" s="122">
        <v>12.990403196705763</v>
      </c>
      <c r="S30" s="122">
        <v>11.397288497385098</v>
      </c>
      <c r="T30" s="122">
        <v>15.360413346597277</v>
      </c>
      <c r="U30" s="122">
        <v>14.274607722165912</v>
      </c>
      <c r="V30" s="122">
        <v>13.048040533857098</v>
      </c>
      <c r="W30" s="122">
        <v>12.519541336562058</v>
      </c>
      <c r="DA30" s="130" t="s">
        <v>2605</v>
      </c>
    </row>
    <row r="31" spans="1:105" ht="12" customHeight="1" x14ac:dyDescent="0.25">
      <c r="A31" s="97" t="s">
        <v>141</v>
      </c>
      <c r="B31" s="98">
        <v>618.67609520959911</v>
      </c>
      <c r="C31" s="98">
        <v>538.63978090195076</v>
      </c>
      <c r="D31" s="98">
        <v>542.52696674627975</v>
      </c>
      <c r="E31" s="98">
        <v>576.21610125537018</v>
      </c>
      <c r="F31" s="98">
        <v>574.12632135058345</v>
      </c>
      <c r="G31" s="98">
        <v>619.78139539819961</v>
      </c>
      <c r="H31" s="98">
        <v>652.66092130486561</v>
      </c>
      <c r="I31" s="98">
        <v>613.94541622418762</v>
      </c>
      <c r="J31" s="98">
        <v>678.48959133555604</v>
      </c>
      <c r="K31" s="98">
        <v>666.58852860591992</v>
      </c>
      <c r="L31" s="98">
        <v>526.94427559109306</v>
      </c>
      <c r="M31" s="98">
        <v>662.28170522914661</v>
      </c>
      <c r="N31" s="98">
        <v>655.52219883860948</v>
      </c>
      <c r="O31" s="98">
        <v>630.19331421603454</v>
      </c>
      <c r="P31" s="98">
        <v>690.36309780237923</v>
      </c>
      <c r="Q31" s="98">
        <v>571.52617913850588</v>
      </c>
      <c r="R31" s="98">
        <v>610.12990498076101</v>
      </c>
      <c r="S31" s="98">
        <v>643.94680010225807</v>
      </c>
      <c r="T31" s="98">
        <v>535.9077545368383</v>
      </c>
      <c r="U31" s="98">
        <v>494.71711905677864</v>
      </c>
      <c r="V31" s="98">
        <v>521.92162135428384</v>
      </c>
      <c r="W31" s="98">
        <v>544.81590230142479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141.14432566723713</v>
      </c>
      <c r="C39" s="122">
        <v>136.06923615138442</v>
      </c>
      <c r="D39" s="122">
        <v>139.7633738580418</v>
      </c>
      <c r="E39" s="122">
        <v>141.21116363977612</v>
      </c>
      <c r="F39" s="122">
        <v>148.68381278452077</v>
      </c>
      <c r="G39" s="122">
        <v>150.19262365806671</v>
      </c>
      <c r="H39" s="122">
        <v>147.51360303650247</v>
      </c>
      <c r="I39" s="122">
        <v>126.90540806202014</v>
      </c>
      <c r="J39" s="122">
        <v>125.76195580046172</v>
      </c>
      <c r="K39" s="122">
        <v>114.19825505849219</v>
      </c>
      <c r="L39" s="122">
        <v>122.45540550300625</v>
      </c>
      <c r="M39" s="122">
        <v>124.87920087920141</v>
      </c>
      <c r="N39" s="122">
        <v>127.04845315045405</v>
      </c>
      <c r="O39" s="122">
        <v>124.15559304912519</v>
      </c>
      <c r="P39" s="122">
        <v>133.16464063200581</v>
      </c>
      <c r="Q39" s="122">
        <v>104.00349079512678</v>
      </c>
      <c r="R39" s="122">
        <v>104.81784666093705</v>
      </c>
      <c r="S39" s="122">
        <v>113.24037572538253</v>
      </c>
      <c r="T39" s="122">
        <v>94.653556860225095</v>
      </c>
      <c r="U39" s="122">
        <v>81.871240351653896</v>
      </c>
      <c r="V39" s="122">
        <v>89.684868813483689</v>
      </c>
      <c r="W39" s="122">
        <v>89.497738332835453</v>
      </c>
      <c r="DA39" s="130" t="s">
        <v>2614</v>
      </c>
    </row>
    <row r="40" spans="1:105" ht="12" customHeight="1" x14ac:dyDescent="0.25">
      <c r="A40" s="97" t="s">
        <v>50</v>
      </c>
      <c r="B40" s="98">
        <v>174.62142329306732</v>
      </c>
      <c r="C40" s="98">
        <v>173.88086786076332</v>
      </c>
      <c r="D40" s="98">
        <v>187.88944127142412</v>
      </c>
      <c r="E40" s="98">
        <v>196.44614829381774</v>
      </c>
      <c r="F40" s="98">
        <v>211.33808278058228</v>
      </c>
      <c r="G40" s="98">
        <v>220.48144532585954</v>
      </c>
      <c r="H40" s="98">
        <v>229.22977162506859</v>
      </c>
      <c r="I40" s="98">
        <v>210.57064159359155</v>
      </c>
      <c r="J40" s="98">
        <v>218.35592325794451</v>
      </c>
      <c r="K40" s="98">
        <v>203.29370462007211</v>
      </c>
      <c r="L40" s="98">
        <v>204.37384918432767</v>
      </c>
      <c r="M40" s="98">
        <v>212.44330720997476</v>
      </c>
      <c r="N40" s="98">
        <v>213.79895403288634</v>
      </c>
      <c r="O40" s="98">
        <v>208.80074255713581</v>
      </c>
      <c r="P40" s="98">
        <v>226.45598315477105</v>
      </c>
      <c r="Q40" s="98">
        <v>181.39575976708733</v>
      </c>
      <c r="R40" s="98">
        <v>188.64621104860859</v>
      </c>
      <c r="S40" s="98">
        <v>215.06155389862568</v>
      </c>
      <c r="T40" s="98">
        <v>182.05952131155087</v>
      </c>
      <c r="U40" s="98">
        <v>170.05105230574688</v>
      </c>
      <c r="V40" s="98">
        <v>177.36720467100443</v>
      </c>
      <c r="W40" s="98">
        <v>183.65226955453389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5054.7340254836681</v>
      </c>
      <c r="C43" s="117">
        <f t="shared" si="14"/>
        <v>5727.0652691259484</v>
      </c>
      <c r="D43" s="117">
        <f t="shared" si="14"/>
        <v>5960.0829878681607</v>
      </c>
      <c r="E43" s="117">
        <f t="shared" si="14"/>
        <v>5275.4711678774456</v>
      </c>
      <c r="F43" s="117">
        <f t="shared" si="14"/>
        <v>5009.1291296028858</v>
      </c>
      <c r="G43" s="117">
        <f t="shared" si="14"/>
        <v>5802.5948588623687</v>
      </c>
      <c r="H43" s="117">
        <f t="shared" si="14"/>
        <v>5805.6829629216736</v>
      </c>
      <c r="I43" s="117">
        <f t="shared" si="14"/>
        <v>4604.0323340799687</v>
      </c>
      <c r="J43" s="117">
        <f t="shared" si="14"/>
        <v>3297.347578520601</v>
      </c>
      <c r="K43" s="117">
        <f t="shared" si="14"/>
        <v>6127.4805873945179</v>
      </c>
      <c r="L43" s="117">
        <f t="shared" si="14"/>
        <v>5779.1695925915019</v>
      </c>
      <c r="M43" s="117">
        <f t="shared" si="14"/>
        <v>5184.8636701285177</v>
      </c>
      <c r="N43" s="117">
        <f t="shared" si="14"/>
        <v>5079.9901304266641</v>
      </c>
      <c r="O43" s="117">
        <f t="shared" si="14"/>
        <v>4922.580573861881</v>
      </c>
      <c r="P43" s="117">
        <f t="shared" si="14"/>
        <v>4763.8803367857145</v>
      </c>
      <c r="Q43" s="117">
        <f t="shared" si="14"/>
        <v>4372.4386027195105</v>
      </c>
      <c r="R43" s="117">
        <f t="shared" ref="R43:V43" si="15">R44+R47+R49+R58</f>
        <v>4472.0492652402281</v>
      </c>
      <c r="S43" s="117">
        <f t="shared" si="15"/>
        <v>4606.0449941918378</v>
      </c>
      <c r="T43" s="117">
        <f t="shared" si="15"/>
        <v>4717.7700683330741</v>
      </c>
      <c r="U43" s="117">
        <f t="shared" si="15"/>
        <v>4552.0954568253555</v>
      </c>
      <c r="V43" s="117">
        <f t="shared" si="15"/>
        <v>4487.7398637316364</v>
      </c>
      <c r="W43" s="117">
        <f t="shared" ref="W43" si="16">W44+W47+W49+W58</f>
        <v>4403.7218116039403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4235.7167395374117</v>
      </c>
      <c r="C44" s="122">
        <f t="shared" si="17"/>
        <v>4878.5505690743967</v>
      </c>
      <c r="D44" s="122">
        <f t="shared" si="17"/>
        <v>5060.7374702663001</v>
      </c>
      <c r="E44" s="122">
        <f t="shared" si="17"/>
        <v>4481.9195838035394</v>
      </c>
      <c r="F44" s="122">
        <f t="shared" si="17"/>
        <v>4246.1780317110079</v>
      </c>
      <c r="G44" s="122">
        <f t="shared" si="17"/>
        <v>4901.9135516720962</v>
      </c>
      <c r="H44" s="122">
        <f t="shared" si="17"/>
        <v>4875.7736482941264</v>
      </c>
      <c r="I44" s="122">
        <f t="shared" si="17"/>
        <v>3849.0322448497209</v>
      </c>
      <c r="J44" s="122">
        <f t="shared" si="17"/>
        <v>2696.2087796349442</v>
      </c>
      <c r="K44" s="122">
        <f t="shared" si="17"/>
        <v>5133.0380063862167</v>
      </c>
      <c r="L44" s="122">
        <f t="shared" si="17"/>
        <v>4700.742407176971</v>
      </c>
      <c r="M44" s="122">
        <f t="shared" si="17"/>
        <v>4202.2583121971838</v>
      </c>
      <c r="N44" s="122">
        <f t="shared" si="17"/>
        <v>4118.9055074598091</v>
      </c>
      <c r="O44" s="122">
        <f t="shared" si="17"/>
        <v>3958.1342368892811</v>
      </c>
      <c r="P44" s="122">
        <f t="shared" si="17"/>
        <v>3842.5036164623298</v>
      </c>
      <c r="Q44" s="122">
        <f t="shared" si="17"/>
        <v>3486.303162977898</v>
      </c>
      <c r="R44" s="122">
        <f t="shared" ref="R44:V44" si="18">SUM(R45:R46)</f>
        <v>3556.0813955423355</v>
      </c>
      <c r="S44" s="122">
        <f t="shared" si="18"/>
        <v>3736.9263137490907</v>
      </c>
      <c r="T44" s="122">
        <f t="shared" si="18"/>
        <v>3848.3415578235899</v>
      </c>
      <c r="U44" s="122">
        <f t="shared" si="18"/>
        <v>3725.2487133208474</v>
      </c>
      <c r="V44" s="122">
        <f t="shared" si="18"/>
        <v>3621.6752860967813</v>
      </c>
      <c r="W44" s="122">
        <f t="shared" ref="W44" si="19">SUM(W45:W46)</f>
        <v>3553.0596123464311</v>
      </c>
      <c r="DA44" s="130" t="s">
        <v>2618</v>
      </c>
    </row>
    <row r="45" spans="1:105" ht="12" customHeight="1" x14ac:dyDescent="0.25">
      <c r="A45" s="97" t="s">
        <v>216</v>
      </c>
      <c r="B45" s="98">
        <v>4235.7167395374117</v>
      </c>
      <c r="C45" s="98">
        <v>4878.5505690743967</v>
      </c>
      <c r="D45" s="98">
        <v>5060.7374702663001</v>
      </c>
      <c r="E45" s="98">
        <v>4481.9195838035394</v>
      </c>
      <c r="F45" s="98">
        <v>4246.1780317110079</v>
      </c>
      <c r="G45" s="98">
        <v>4901.9135516720962</v>
      </c>
      <c r="H45" s="98">
        <v>4875.7736482941264</v>
      </c>
      <c r="I45" s="98">
        <v>3849.0322448497209</v>
      </c>
      <c r="J45" s="98">
        <v>2696.2087796349442</v>
      </c>
      <c r="K45" s="98">
        <v>5133.0380063862167</v>
      </c>
      <c r="L45" s="98">
        <v>4700.742407176971</v>
      </c>
      <c r="M45" s="98">
        <v>4202.2583121971838</v>
      </c>
      <c r="N45" s="98">
        <v>4118.9055074598091</v>
      </c>
      <c r="O45" s="98">
        <v>3958.1342368892811</v>
      </c>
      <c r="P45" s="98">
        <v>3842.5036164623298</v>
      </c>
      <c r="Q45" s="98">
        <v>3486.303162977898</v>
      </c>
      <c r="R45" s="98">
        <v>3556.0813955423355</v>
      </c>
      <c r="S45" s="98">
        <v>3736.9263137490907</v>
      </c>
      <c r="T45" s="98">
        <v>3848.3415578235899</v>
      </c>
      <c r="U45" s="98">
        <v>3725.2487133208474</v>
      </c>
      <c r="V45" s="98">
        <v>3621.6752860967813</v>
      </c>
      <c r="W45" s="98">
        <v>3553.0596123464311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677.89881014546347</v>
      </c>
      <c r="C49" s="122">
        <v>713.44776425893531</v>
      </c>
      <c r="D49" s="122">
        <v>758.77257256024973</v>
      </c>
      <c r="E49" s="122">
        <v>651.16084701667819</v>
      </c>
      <c r="F49" s="122">
        <v>613.13810946546369</v>
      </c>
      <c r="G49" s="122">
        <v>749.77689943850362</v>
      </c>
      <c r="H49" s="122">
        <v>783.01837619566959</v>
      </c>
      <c r="I49" s="122">
        <v>639.89132970103003</v>
      </c>
      <c r="J49" s="122">
        <v>504.16990457558148</v>
      </c>
      <c r="K49" s="122">
        <v>898.65536455877702</v>
      </c>
      <c r="L49" s="122">
        <v>960.56905491373175</v>
      </c>
      <c r="M49" s="122">
        <v>859.59584081398407</v>
      </c>
      <c r="N49" s="122">
        <v>835.64571489295474</v>
      </c>
      <c r="O49" s="122">
        <v>840.99738846324931</v>
      </c>
      <c r="P49" s="122">
        <v>789.10985312032926</v>
      </c>
      <c r="Q49" s="122">
        <v>786.39560726041384</v>
      </c>
      <c r="R49" s="122">
        <v>817.04765039405891</v>
      </c>
      <c r="S49" s="122">
        <v>766.03648939135689</v>
      </c>
      <c r="T49" s="122">
        <v>781.19635215313508</v>
      </c>
      <c r="U49" s="122">
        <v>747.27410643883002</v>
      </c>
      <c r="V49" s="122">
        <v>779.97215650501778</v>
      </c>
      <c r="W49" s="122">
        <v>761.7431721145291</v>
      </c>
      <c r="DA49" s="130" t="s">
        <v>2623</v>
      </c>
    </row>
    <row r="50" spans="1:105" ht="12" customHeight="1" x14ac:dyDescent="0.25">
      <c r="A50" s="97" t="s">
        <v>138</v>
      </c>
      <c r="B50" s="98">
        <v>702.78605413436549</v>
      </c>
      <c r="C50" s="98">
        <v>739.50544053285535</v>
      </c>
      <c r="D50" s="98">
        <v>785.9091574951741</v>
      </c>
      <c r="E50" s="98">
        <v>673.47998487500479</v>
      </c>
      <c r="F50" s="98">
        <v>633.3387169066699</v>
      </c>
      <c r="G50" s="98">
        <v>773.14656903139212</v>
      </c>
      <c r="H50" s="98">
        <v>807.23543937697889</v>
      </c>
      <c r="I50" s="98">
        <v>658.9877865227179</v>
      </c>
      <c r="J50" s="98">
        <v>552.85761969913153</v>
      </c>
      <c r="K50" s="98">
        <v>925.51883914153552</v>
      </c>
      <c r="L50" s="98">
        <v>989.32549551169018</v>
      </c>
      <c r="M50" s="98">
        <v>883.81045778170107</v>
      </c>
      <c r="N50" s="98">
        <v>858.40256902399915</v>
      </c>
      <c r="O50" s="98">
        <v>863.03113573144105</v>
      </c>
      <c r="P50" s="98">
        <v>809.75786672118466</v>
      </c>
      <c r="Q50" s="98">
        <v>806.9849541439296</v>
      </c>
      <c r="R50" s="98">
        <v>838.6702171763842</v>
      </c>
      <c r="S50" s="98">
        <v>785.85171776690254</v>
      </c>
      <c r="T50" s="98">
        <v>802.95784327020601</v>
      </c>
      <c r="U50" s="98">
        <v>785.57126760612459</v>
      </c>
      <c r="V50" s="98">
        <v>824.19883290146072</v>
      </c>
      <c r="W50" s="98">
        <v>794.08204315401736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141.11847580079279</v>
      </c>
      <c r="C58" s="122">
        <v>135.06693579261645</v>
      </c>
      <c r="D58" s="122">
        <v>140.57294504161084</v>
      </c>
      <c r="E58" s="122">
        <v>142.39073705722799</v>
      </c>
      <c r="F58" s="122">
        <v>149.81298842641482</v>
      </c>
      <c r="G58" s="122">
        <v>150.9044077517693</v>
      </c>
      <c r="H58" s="122">
        <v>146.89093843187786</v>
      </c>
      <c r="I58" s="122">
        <v>115.10875952921781</v>
      </c>
      <c r="J58" s="122">
        <v>96.968894310075584</v>
      </c>
      <c r="K58" s="122">
        <v>95.787216449523754</v>
      </c>
      <c r="L58" s="122">
        <v>117.85813050079949</v>
      </c>
      <c r="M58" s="122">
        <v>123.00951711735013</v>
      </c>
      <c r="N58" s="122">
        <v>125.43890807390031</v>
      </c>
      <c r="O58" s="122">
        <v>123.44894850935128</v>
      </c>
      <c r="P58" s="122">
        <v>132.26686720305548</v>
      </c>
      <c r="Q58" s="122">
        <v>99.739832481198263</v>
      </c>
      <c r="R58" s="122">
        <v>98.920219303833946</v>
      </c>
      <c r="S58" s="122">
        <v>103.08219105139096</v>
      </c>
      <c r="T58" s="122">
        <v>88.232158356349004</v>
      </c>
      <c r="U58" s="122">
        <v>79.572637065678393</v>
      </c>
      <c r="V58" s="122">
        <v>86.09242112983712</v>
      </c>
      <c r="W58" s="122">
        <v>88.919027142979317</v>
      </c>
      <c r="DA58" s="130" t="s">
        <v>2632</v>
      </c>
    </row>
    <row r="59" spans="1:105" ht="12" customHeight="1" x14ac:dyDescent="0.25">
      <c r="A59" s="97" t="s">
        <v>50</v>
      </c>
      <c r="B59" s="98">
        <v>174.62142329306735</v>
      </c>
      <c r="C59" s="98">
        <v>173.82993921274175</v>
      </c>
      <c r="D59" s="98">
        <v>187.90000811286515</v>
      </c>
      <c r="E59" s="98">
        <v>196.49270536746286</v>
      </c>
      <c r="F59" s="98">
        <v>211.29597372088375</v>
      </c>
      <c r="G59" s="98">
        <v>220.3274987134659</v>
      </c>
      <c r="H59" s="98">
        <v>229.07880277409339</v>
      </c>
      <c r="I59" s="98">
        <v>210.42521681325195</v>
      </c>
      <c r="J59" s="98">
        <v>218.10449125194572</v>
      </c>
      <c r="K59" s="98">
        <v>202.88515609929789</v>
      </c>
      <c r="L59" s="98">
        <v>204.00720851386114</v>
      </c>
      <c r="M59" s="98">
        <v>212.21827379154257</v>
      </c>
      <c r="N59" s="98">
        <v>213.74510430522642</v>
      </c>
      <c r="O59" s="98">
        <v>208.84127381957802</v>
      </c>
      <c r="P59" s="98">
        <v>226.50525251176609</v>
      </c>
      <c r="Q59" s="98">
        <v>181.42616120090895</v>
      </c>
      <c r="R59" s="98">
        <v>188.61655191330775</v>
      </c>
      <c r="S59" s="98">
        <v>214.82967580124097</v>
      </c>
      <c r="T59" s="98">
        <v>181.70419873061101</v>
      </c>
      <c r="U59" s="98">
        <v>169.86943653719538</v>
      </c>
      <c r="V59" s="98">
        <v>177.76378225923352</v>
      </c>
      <c r="W59" s="98">
        <v>184.2912852537753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3638.0091226187283</v>
      </c>
      <c r="C62" s="117">
        <f t="shared" si="21"/>
        <v>3916.1934673366841</v>
      </c>
      <c r="D62" s="117">
        <f t="shared" si="21"/>
        <v>3901.1510685024077</v>
      </c>
      <c r="E62" s="117">
        <f t="shared" si="21"/>
        <v>3982.5026137463697</v>
      </c>
      <c r="F62" s="117">
        <f t="shared" si="21"/>
        <v>3946.3819577735126</v>
      </c>
      <c r="G62" s="117">
        <f t="shared" si="21"/>
        <v>3928.2085065878441</v>
      </c>
      <c r="H62" s="117">
        <f t="shared" si="21"/>
        <v>3844.7775876817805</v>
      </c>
      <c r="I62" s="117">
        <f t="shared" si="21"/>
        <v>3937.747192214706</v>
      </c>
      <c r="J62" s="117">
        <f t="shared" si="21"/>
        <v>3885.3935485774978</v>
      </c>
      <c r="K62" s="117">
        <f t="shared" si="21"/>
        <v>3475.9030837004393</v>
      </c>
      <c r="L62" s="117">
        <f t="shared" si="21"/>
        <v>4135.0584989743202</v>
      </c>
      <c r="M62" s="117">
        <f t="shared" si="21"/>
        <v>3549.6484800475264</v>
      </c>
      <c r="N62" s="117">
        <f t="shared" si="21"/>
        <v>3532.245624903202</v>
      </c>
      <c r="O62" s="117">
        <f t="shared" si="21"/>
        <v>3356.2573239100207</v>
      </c>
      <c r="P62" s="117">
        <f t="shared" si="21"/>
        <v>3237.3044436283508</v>
      </c>
      <c r="Q62" s="117">
        <f t="shared" si="21"/>
        <v>2982.3799660837035</v>
      </c>
      <c r="R62" s="117">
        <f t="shared" ref="R62:V62" si="22">R63+R66+R68+R77</f>
        <v>3087.0843180722859</v>
      </c>
      <c r="S62" s="117">
        <f t="shared" si="22"/>
        <v>3119.914103500108</v>
      </c>
      <c r="T62" s="117">
        <f t="shared" si="22"/>
        <v>3238.0037745364557</v>
      </c>
      <c r="U62" s="117">
        <f t="shared" si="22"/>
        <v>2984.4690158008907</v>
      </c>
      <c r="V62" s="117">
        <f t="shared" si="22"/>
        <v>2920.3977477446797</v>
      </c>
      <c r="W62" s="117">
        <f t="shared" ref="W62" si="23">W63+W66+W68+W77</f>
        <v>3088.4105650316196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2977.8768568609103</v>
      </c>
      <c r="C63" s="122">
        <f t="shared" si="24"/>
        <v>3254.8161294107631</v>
      </c>
      <c r="D63" s="122">
        <f t="shared" si="24"/>
        <v>3214.3539198356684</v>
      </c>
      <c r="E63" s="122">
        <f t="shared" si="24"/>
        <v>3292.0974250644485</v>
      </c>
      <c r="F63" s="122">
        <f t="shared" si="24"/>
        <v>3255.0594049487499</v>
      </c>
      <c r="G63" s="122">
        <f t="shared" si="24"/>
        <v>3220.1574468175277</v>
      </c>
      <c r="H63" s="122">
        <f t="shared" si="24"/>
        <v>3126.5615393858725</v>
      </c>
      <c r="I63" s="122">
        <f t="shared" si="24"/>
        <v>3198.6981837217409</v>
      </c>
      <c r="J63" s="122">
        <f t="shared" si="24"/>
        <v>3095.6015949705425</v>
      </c>
      <c r="K63" s="122">
        <f t="shared" si="24"/>
        <v>2811.0998949494569</v>
      </c>
      <c r="L63" s="122">
        <f t="shared" si="24"/>
        <v>3292.7708364381956</v>
      </c>
      <c r="M63" s="122">
        <f t="shared" si="24"/>
        <v>2786.0275589429975</v>
      </c>
      <c r="N63" s="122">
        <f t="shared" si="24"/>
        <v>2779.9730786236696</v>
      </c>
      <c r="O63" s="122">
        <f t="shared" si="24"/>
        <v>2615.6349595236707</v>
      </c>
      <c r="P63" s="122">
        <f t="shared" si="24"/>
        <v>2534.5663938359849</v>
      </c>
      <c r="Q63" s="122">
        <f t="shared" si="24"/>
        <v>2296.3953614494881</v>
      </c>
      <c r="R63" s="122">
        <f t="shared" ref="R63:V63" si="25">SUM(R64:R65)</f>
        <v>2371.3880905826882</v>
      </c>
      <c r="S63" s="122">
        <f t="shared" si="25"/>
        <v>2454.5214981741547</v>
      </c>
      <c r="T63" s="122">
        <f t="shared" si="25"/>
        <v>2554.1423021616242</v>
      </c>
      <c r="U63" s="122">
        <f t="shared" si="25"/>
        <v>2360.3413124000585</v>
      </c>
      <c r="V63" s="122">
        <f t="shared" si="25"/>
        <v>2270.8183760268666</v>
      </c>
      <c r="W63" s="122">
        <f t="shared" ref="W63" si="26">SUM(W64:W65)</f>
        <v>2410.7261467357116</v>
      </c>
      <c r="DA63" s="130" t="s">
        <v>2636</v>
      </c>
    </row>
    <row r="64" spans="1:105" ht="12" customHeight="1" x14ac:dyDescent="0.25">
      <c r="A64" s="97" t="s">
        <v>217</v>
      </c>
      <c r="B64" s="98">
        <v>2977.8768568609103</v>
      </c>
      <c r="C64" s="98">
        <v>3254.8161294107631</v>
      </c>
      <c r="D64" s="98">
        <v>3214.3539198356684</v>
      </c>
      <c r="E64" s="98">
        <v>3292.0974250644485</v>
      </c>
      <c r="F64" s="98">
        <v>3255.0594049487499</v>
      </c>
      <c r="G64" s="98">
        <v>3220.1574468175277</v>
      </c>
      <c r="H64" s="98">
        <v>3126.5615393858725</v>
      </c>
      <c r="I64" s="98">
        <v>3198.6981837217409</v>
      </c>
      <c r="J64" s="98">
        <v>3095.6015949705425</v>
      </c>
      <c r="K64" s="98">
        <v>2811.0998949494569</v>
      </c>
      <c r="L64" s="98">
        <v>3292.7708364381956</v>
      </c>
      <c r="M64" s="98">
        <v>2786.0275589429975</v>
      </c>
      <c r="N64" s="98">
        <v>2779.9730786236696</v>
      </c>
      <c r="O64" s="98">
        <v>2615.6349595236707</v>
      </c>
      <c r="P64" s="98">
        <v>2534.5663938359849</v>
      </c>
      <c r="Q64" s="98">
        <v>2296.3953614494881</v>
      </c>
      <c r="R64" s="98">
        <v>2371.3880905826882</v>
      </c>
      <c r="S64" s="98">
        <v>2454.5214981741547</v>
      </c>
      <c r="T64" s="98">
        <v>2554.1423021616242</v>
      </c>
      <c r="U64" s="98">
        <v>2360.3413124000585</v>
      </c>
      <c r="V64" s="98">
        <v>2270.8183760268666</v>
      </c>
      <c r="W64" s="98">
        <v>2410.7261467357116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516.78256359537011</v>
      </c>
      <c r="C68" s="122">
        <v>515.0965533642343</v>
      </c>
      <c r="D68" s="122">
        <v>524.51227839759906</v>
      </c>
      <c r="E68" s="122">
        <v>522.2682327369381</v>
      </c>
      <c r="F68" s="122">
        <v>510.66002345981764</v>
      </c>
      <c r="G68" s="122">
        <v>528.42301099740439</v>
      </c>
      <c r="H68" s="122">
        <v>533.70632214790248</v>
      </c>
      <c r="I68" s="122">
        <v>556.74379511014376</v>
      </c>
      <c r="J68" s="122">
        <v>597.25834803369173</v>
      </c>
      <c r="K68" s="122">
        <v>503.27585226778092</v>
      </c>
      <c r="L68" s="122">
        <v>624.65580239973895</v>
      </c>
      <c r="M68" s="122">
        <v>579.87206957904391</v>
      </c>
      <c r="N68" s="122">
        <v>574.23266167949885</v>
      </c>
      <c r="O68" s="122">
        <v>565.30889807558322</v>
      </c>
      <c r="P68" s="122">
        <v>528.6971370399483</v>
      </c>
      <c r="Q68" s="122">
        <v>525.12511493276622</v>
      </c>
      <c r="R68" s="122">
        <v>550.90238906984973</v>
      </c>
      <c r="S68" s="122">
        <v>508.17790517034888</v>
      </c>
      <c r="T68" s="122">
        <v>524.42325604009363</v>
      </c>
      <c r="U68" s="122">
        <v>479.62656083422746</v>
      </c>
      <c r="V68" s="122">
        <v>496.67700939052889</v>
      </c>
      <c r="W68" s="122">
        <v>524.9548720168516</v>
      </c>
      <c r="DA68" s="130" t="s">
        <v>2641</v>
      </c>
    </row>
    <row r="69" spans="1:105" ht="12" customHeight="1" x14ac:dyDescent="0.25">
      <c r="A69" s="97" t="s">
        <v>134</v>
      </c>
      <c r="B69" s="98">
        <v>535.68988014461149</v>
      </c>
      <c r="C69" s="98">
        <v>533.99199888595251</v>
      </c>
      <c r="D69" s="98">
        <v>543.38788159954277</v>
      </c>
      <c r="E69" s="98">
        <v>540.48677033927459</v>
      </c>
      <c r="F69" s="98">
        <v>527.76831606856615</v>
      </c>
      <c r="G69" s="98">
        <v>545.53150879333793</v>
      </c>
      <c r="H69" s="98">
        <v>550.56534721142111</v>
      </c>
      <c r="I69" s="98">
        <v>573.91179648935054</v>
      </c>
      <c r="J69" s="98">
        <v>621.86002933838131</v>
      </c>
      <c r="K69" s="98">
        <v>528.88963736005019</v>
      </c>
      <c r="L69" s="98">
        <v>650.96708428120462</v>
      </c>
      <c r="M69" s="98">
        <v>599.53047480440728</v>
      </c>
      <c r="N69" s="98">
        <v>595.54680968255479</v>
      </c>
      <c r="O69" s="98">
        <v>579.91034152895452</v>
      </c>
      <c r="P69" s="98">
        <v>542.3970502946255</v>
      </c>
      <c r="Q69" s="98">
        <v>538.68838313291803</v>
      </c>
      <c r="R69" s="98">
        <v>565.27077947301302</v>
      </c>
      <c r="S69" s="98">
        <v>520.68793182918967</v>
      </c>
      <c r="T69" s="98">
        <v>537.40889187845778</v>
      </c>
      <c r="U69" s="98">
        <v>492.03079337281252</v>
      </c>
      <c r="V69" s="98">
        <v>511.32184732118037</v>
      </c>
      <c r="W69" s="98">
        <v>541.4071346278289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143.34970216244795</v>
      </c>
      <c r="C77" s="122">
        <v>146.28078456168657</v>
      </c>
      <c r="D77" s="122">
        <v>162.2848702691405</v>
      </c>
      <c r="E77" s="122">
        <v>168.13695594498296</v>
      </c>
      <c r="F77" s="122">
        <v>180.6625293649451</v>
      </c>
      <c r="G77" s="122">
        <v>179.62804877291242</v>
      </c>
      <c r="H77" s="122">
        <v>184.50972614800563</v>
      </c>
      <c r="I77" s="122">
        <v>182.30521338282119</v>
      </c>
      <c r="J77" s="122">
        <v>192.53360557326371</v>
      </c>
      <c r="K77" s="122">
        <v>161.52733648320151</v>
      </c>
      <c r="L77" s="122">
        <v>217.63186013638537</v>
      </c>
      <c r="M77" s="122">
        <v>183.74885152548501</v>
      </c>
      <c r="N77" s="122">
        <v>178.03988460003356</v>
      </c>
      <c r="O77" s="122">
        <v>175.3134663107667</v>
      </c>
      <c r="P77" s="122">
        <v>174.04091275241748</v>
      </c>
      <c r="Q77" s="122">
        <v>160.85948970144915</v>
      </c>
      <c r="R77" s="122">
        <v>164.79383841974797</v>
      </c>
      <c r="S77" s="122">
        <v>157.21470015560439</v>
      </c>
      <c r="T77" s="122">
        <v>159.43821633473786</v>
      </c>
      <c r="U77" s="122">
        <v>144.50114256660461</v>
      </c>
      <c r="V77" s="122">
        <v>152.90236232728435</v>
      </c>
      <c r="W77" s="122">
        <v>152.72954627905639</v>
      </c>
      <c r="DA77" s="130" t="s">
        <v>2650</v>
      </c>
    </row>
    <row r="78" spans="1:105" ht="12" customHeight="1" x14ac:dyDescent="0.25">
      <c r="A78" s="97" t="s">
        <v>192</v>
      </c>
      <c r="B78" s="98">
        <v>150.84078282266572</v>
      </c>
      <c r="C78" s="98">
        <v>152.57414873697644</v>
      </c>
      <c r="D78" s="98">
        <v>170.86871771050576</v>
      </c>
      <c r="E78" s="98">
        <v>179.11628113518623</v>
      </c>
      <c r="F78" s="98">
        <v>194.29509178720815</v>
      </c>
      <c r="G78" s="98">
        <v>192.56129400956507</v>
      </c>
      <c r="H78" s="98">
        <v>197.18229482163235</v>
      </c>
      <c r="I78" s="98">
        <v>194.53311098554838</v>
      </c>
      <c r="J78" s="98">
        <v>205.72374978302724</v>
      </c>
      <c r="K78" s="98">
        <v>172.87887469832737</v>
      </c>
      <c r="L78" s="98">
        <v>229.45092825219854</v>
      </c>
      <c r="M78" s="98">
        <v>192.59207319660047</v>
      </c>
      <c r="N78" s="98">
        <v>188.70144870454806</v>
      </c>
      <c r="O78" s="98">
        <v>185.4000016464372</v>
      </c>
      <c r="P78" s="98">
        <v>183.88799072301802</v>
      </c>
      <c r="Q78" s="98">
        <v>169.64374557942423</v>
      </c>
      <c r="R78" s="98">
        <v>173.57726635582591</v>
      </c>
      <c r="S78" s="98">
        <v>165.19811288302969</v>
      </c>
      <c r="T78" s="98">
        <v>167.39221709620611</v>
      </c>
      <c r="U78" s="98">
        <v>150.03802017433239</v>
      </c>
      <c r="V78" s="98">
        <v>161.38116869383714</v>
      </c>
      <c r="W78" s="98">
        <v>161.47434863852678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6.6314074672293861</v>
      </c>
      <c r="C81" s="117">
        <f t="shared" si="28"/>
        <v>7.015611319021243</v>
      </c>
      <c r="D81" s="117">
        <f t="shared" si="28"/>
        <v>7.7768223353658543</v>
      </c>
      <c r="E81" s="117">
        <f t="shared" si="28"/>
        <v>9.2622673520930636</v>
      </c>
      <c r="F81" s="117">
        <f t="shared" si="28"/>
        <v>14.519547321740532</v>
      </c>
      <c r="G81" s="117">
        <f t="shared" si="28"/>
        <v>22.02940634960127</v>
      </c>
      <c r="H81" s="117">
        <f t="shared" si="28"/>
        <v>30.45346930360186</v>
      </c>
      <c r="I81" s="117">
        <f t="shared" si="28"/>
        <v>29.474061182218136</v>
      </c>
      <c r="J81" s="117">
        <f t="shared" si="28"/>
        <v>28.745068595193239</v>
      </c>
      <c r="K81" s="117">
        <f t="shared" si="28"/>
        <v>24.476658834474293</v>
      </c>
      <c r="L81" s="117">
        <f t="shared" si="28"/>
        <v>22.289218384952498</v>
      </c>
      <c r="M81" s="117">
        <f t="shared" si="28"/>
        <v>18.207616361988581</v>
      </c>
      <c r="N81" s="117">
        <f t="shared" si="28"/>
        <v>18.157079511790613</v>
      </c>
      <c r="O81" s="117">
        <f t="shared" si="28"/>
        <v>20.452951867672144</v>
      </c>
      <c r="P81" s="117">
        <f t="shared" si="28"/>
        <v>23.713438517032998</v>
      </c>
      <c r="Q81" s="117">
        <f t="shared" si="28"/>
        <v>20.344021794190191</v>
      </c>
      <c r="R81" s="117">
        <f t="shared" ref="R81:V81" si="29">R82+R85+R87+R100</f>
        <v>19.816394835364868</v>
      </c>
      <c r="S81" s="117">
        <f t="shared" si="29"/>
        <v>14.143284951428797</v>
      </c>
      <c r="T81" s="117">
        <f t="shared" si="29"/>
        <v>10.919533365109078</v>
      </c>
      <c r="U81" s="117">
        <f t="shared" si="29"/>
        <v>10.31324350005894</v>
      </c>
      <c r="V81" s="117">
        <f t="shared" si="29"/>
        <v>11.335654498979412</v>
      </c>
      <c r="W81" s="117">
        <f t="shared" ref="W81" si="30">W82+W85+W87+W100</f>
        <v>12.1216311751758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4.5178279304845779</v>
      </c>
      <c r="C87" s="122">
        <v>4.3372088619388114</v>
      </c>
      <c r="D87" s="122">
        <v>4.3231740822168714</v>
      </c>
      <c r="E87" s="122">
        <v>4.720606359367852</v>
      </c>
      <c r="F87" s="122">
        <v>5.1008527643252872</v>
      </c>
      <c r="G87" s="122">
        <v>5.8570775327915063</v>
      </c>
      <c r="H87" s="122">
        <v>6.5130026469528035</v>
      </c>
      <c r="I87" s="122">
        <v>5.7980080772307074</v>
      </c>
      <c r="J87" s="122">
        <v>5.774316698398346</v>
      </c>
      <c r="K87" s="122">
        <v>5.0226929630937374</v>
      </c>
      <c r="L87" s="122">
        <v>4.2425952221321683</v>
      </c>
      <c r="M87" s="122">
        <v>4.2988410906615471</v>
      </c>
      <c r="N87" s="122">
        <v>4.1967986315060273</v>
      </c>
      <c r="O87" s="122">
        <v>4.2306053968169897</v>
      </c>
      <c r="P87" s="122">
        <v>4.72797428988539</v>
      </c>
      <c r="Q87" s="122">
        <v>3.7600274823891788</v>
      </c>
      <c r="R87" s="122">
        <v>3.8354150307748731</v>
      </c>
      <c r="S87" s="122">
        <v>3.9460903004125436</v>
      </c>
      <c r="T87" s="122">
        <v>3.3261445806069196</v>
      </c>
      <c r="U87" s="122">
        <v>3.1056713023907125</v>
      </c>
      <c r="V87" s="122">
        <v>3.4534232823163595</v>
      </c>
      <c r="W87" s="122">
        <v>3.7273286220659045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618.67609520959911</v>
      </c>
      <c r="C92" s="101">
        <v>535.52761824001084</v>
      </c>
      <c r="D92" s="101">
        <v>537.24286774818995</v>
      </c>
      <c r="E92" s="101">
        <v>568.06708379489851</v>
      </c>
      <c r="F92" s="101">
        <v>563.90558636881258</v>
      </c>
      <c r="G92" s="101">
        <v>608.93256328561483</v>
      </c>
      <c r="H92" s="101">
        <v>645.4276329065483</v>
      </c>
      <c r="I92" s="101">
        <v>611.282733346707</v>
      </c>
      <c r="J92" s="101">
        <v>675.30228042175361</v>
      </c>
      <c r="K92" s="101">
        <v>661.79699775323172</v>
      </c>
      <c r="L92" s="101">
        <v>524.02728805759</v>
      </c>
      <c r="M92" s="101">
        <v>659.68294563814288</v>
      </c>
      <c r="N92" s="101">
        <v>661.37155738281342</v>
      </c>
      <c r="O92" s="101">
        <v>639.21539590975647</v>
      </c>
      <c r="P92" s="101">
        <v>680.81987298531749</v>
      </c>
      <c r="Q92" s="101">
        <v>554.87747165986059</v>
      </c>
      <c r="R92" s="101">
        <v>578.26372633913195</v>
      </c>
      <c r="S92" s="101">
        <v>604.96105110684653</v>
      </c>
      <c r="T92" s="101">
        <v>536.74004843177704</v>
      </c>
      <c r="U92" s="101">
        <v>499.84516982734681</v>
      </c>
      <c r="V92" s="101">
        <v>525.31464445624067</v>
      </c>
      <c r="W92" s="101">
        <v>543.3715971348953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2.1135795367448083</v>
      </c>
      <c r="C100" s="122">
        <v>2.6784024570824316</v>
      </c>
      <c r="D100" s="122">
        <v>3.4536482531489829</v>
      </c>
      <c r="E100" s="122">
        <v>4.5416609927252116</v>
      </c>
      <c r="F100" s="122">
        <v>9.418694557415245</v>
      </c>
      <c r="G100" s="122">
        <v>16.172328816809763</v>
      </c>
      <c r="H100" s="122">
        <v>23.940466656649058</v>
      </c>
      <c r="I100" s="122">
        <v>23.676053104987428</v>
      </c>
      <c r="J100" s="122">
        <v>22.970751896794894</v>
      </c>
      <c r="K100" s="122">
        <v>19.453965871380554</v>
      </c>
      <c r="L100" s="122">
        <v>18.046623162820332</v>
      </c>
      <c r="M100" s="122">
        <v>13.908775271327034</v>
      </c>
      <c r="N100" s="122">
        <v>13.960280880284586</v>
      </c>
      <c r="O100" s="122">
        <v>16.222346470855154</v>
      </c>
      <c r="P100" s="122">
        <v>18.98546422714761</v>
      </c>
      <c r="Q100" s="122">
        <v>16.58399431180101</v>
      </c>
      <c r="R100" s="122">
        <v>15.980979804589996</v>
      </c>
      <c r="S100" s="122">
        <v>10.197194651016252</v>
      </c>
      <c r="T100" s="122">
        <v>7.5933887845021584</v>
      </c>
      <c r="U100" s="122">
        <v>7.2075721976682274</v>
      </c>
      <c r="V100" s="122">
        <v>7.8822312166630519</v>
      </c>
      <c r="W100" s="122">
        <v>8.3943025531098954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174.62142329306735</v>
      </c>
      <c r="C102" s="98">
        <v>173.4504936598027</v>
      </c>
      <c r="D102" s="98">
        <v>187.21739561278781</v>
      </c>
      <c r="E102" s="98">
        <v>195.62670326981919</v>
      </c>
      <c r="F102" s="98">
        <v>210.30966164030994</v>
      </c>
      <c r="G102" s="98">
        <v>219.64901864265207</v>
      </c>
      <c r="H102" s="98">
        <v>228.78877153058986</v>
      </c>
      <c r="I102" s="98">
        <v>210.3748321093766</v>
      </c>
      <c r="J102" s="98">
        <v>218.20080668248673</v>
      </c>
      <c r="K102" s="98">
        <v>203.25108889391805</v>
      </c>
      <c r="L102" s="98">
        <v>204.50533908569585</v>
      </c>
      <c r="M102" s="98">
        <v>212.68033531794552</v>
      </c>
      <c r="N102" s="98">
        <v>214.04156346362109</v>
      </c>
      <c r="O102" s="98">
        <v>208.84930201463871</v>
      </c>
      <c r="P102" s="98">
        <v>226.44412699344795</v>
      </c>
      <c r="Q102" s="98">
        <v>181.37317747160503</v>
      </c>
      <c r="R102" s="98">
        <v>188.66393757807552</v>
      </c>
      <c r="S102" s="98">
        <v>214.61514288183213</v>
      </c>
      <c r="T102" s="98">
        <v>181.41733332175139</v>
      </c>
      <c r="U102" s="98">
        <v>169.09147751752064</v>
      </c>
      <c r="V102" s="98">
        <v>177.43435691381043</v>
      </c>
      <c r="W102" s="98">
        <v>184.35003193389676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141.12275832663173</v>
      </c>
      <c r="C124" s="117">
        <f t="shared" si="42"/>
        <v>136.10564138606469</v>
      </c>
      <c r="D124" s="117">
        <f t="shared" si="42"/>
        <v>141.125258833365</v>
      </c>
      <c r="E124" s="117">
        <f t="shared" si="42"/>
        <v>142.68118301032337</v>
      </c>
      <c r="F124" s="117">
        <f t="shared" si="42"/>
        <v>150.1697777802807</v>
      </c>
      <c r="G124" s="117">
        <f t="shared" si="42"/>
        <v>151.52719908386774</v>
      </c>
      <c r="H124" s="117">
        <f t="shared" si="42"/>
        <v>147.66352303248226</v>
      </c>
      <c r="I124" s="117">
        <f t="shared" si="42"/>
        <v>125.95619180449167</v>
      </c>
      <c r="J124" s="117">
        <f t="shared" si="42"/>
        <v>120.00800058257708</v>
      </c>
      <c r="K124" s="117">
        <f t="shared" si="42"/>
        <v>108.60422811349724</v>
      </c>
      <c r="L124" s="117">
        <f t="shared" si="42"/>
        <v>116.40894163842601</v>
      </c>
      <c r="M124" s="117">
        <f t="shared" si="42"/>
        <v>119.72653514012977</v>
      </c>
      <c r="N124" s="117">
        <f t="shared" si="42"/>
        <v>121.38090932655267</v>
      </c>
      <c r="O124" s="117">
        <f t="shared" si="42"/>
        <v>119.50741188413231</v>
      </c>
      <c r="P124" s="117">
        <f t="shared" si="42"/>
        <v>129.1474622084871</v>
      </c>
      <c r="Q124" s="117">
        <f t="shared" si="42"/>
        <v>101.65762256551825</v>
      </c>
      <c r="R124" s="117">
        <f t="shared" ref="R124:V124" si="43">R125+R128+R130+R139</f>
        <v>102.68415219357249</v>
      </c>
      <c r="S124" s="117">
        <f t="shared" si="43"/>
        <v>107.9973481725841</v>
      </c>
      <c r="T124" s="117">
        <f t="shared" si="43"/>
        <v>92.302757487010012</v>
      </c>
      <c r="U124" s="117">
        <f t="shared" si="43"/>
        <v>81.654560751245427</v>
      </c>
      <c r="V124" s="117">
        <f t="shared" si="43"/>
        <v>87.483523830422101</v>
      </c>
      <c r="W124" s="117">
        <f t="shared" ref="W124" si="44">W125+W128+W130+W139</f>
        <v>89.333122167562166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141.12275832663173</v>
      </c>
      <c r="C139" s="122">
        <v>136.10564138606469</v>
      </c>
      <c r="D139" s="122">
        <v>141.125258833365</v>
      </c>
      <c r="E139" s="122">
        <v>142.68118301032337</v>
      </c>
      <c r="F139" s="122">
        <v>150.1697777802807</v>
      </c>
      <c r="G139" s="122">
        <v>151.52719908386774</v>
      </c>
      <c r="H139" s="122">
        <v>147.66352303248226</v>
      </c>
      <c r="I139" s="122">
        <v>125.95619180449167</v>
      </c>
      <c r="J139" s="122">
        <v>120.00800058257708</v>
      </c>
      <c r="K139" s="122">
        <v>108.60422811349724</v>
      </c>
      <c r="L139" s="122">
        <v>116.40894163842601</v>
      </c>
      <c r="M139" s="122">
        <v>119.72653514012977</v>
      </c>
      <c r="N139" s="122">
        <v>121.38090932655267</v>
      </c>
      <c r="O139" s="122">
        <v>119.50741188413231</v>
      </c>
      <c r="P139" s="122">
        <v>129.1474622084871</v>
      </c>
      <c r="Q139" s="122">
        <v>101.65762256551825</v>
      </c>
      <c r="R139" s="122">
        <v>102.68415219357249</v>
      </c>
      <c r="S139" s="122">
        <v>107.9973481725841</v>
      </c>
      <c r="T139" s="122">
        <v>92.302757487010012</v>
      </c>
      <c r="U139" s="122">
        <v>81.654560751245427</v>
      </c>
      <c r="V139" s="122">
        <v>87.483523830422101</v>
      </c>
      <c r="W139" s="122">
        <v>89.333122167562166</v>
      </c>
      <c r="DA139" s="130" t="s">
        <v>2709</v>
      </c>
    </row>
    <row r="140" spans="1:105" ht="12" customHeight="1" x14ac:dyDescent="0.25">
      <c r="A140" s="97" t="s">
        <v>50</v>
      </c>
      <c r="B140" s="98">
        <v>174.62142329306738</v>
      </c>
      <c r="C140" s="98">
        <v>173.88062140765197</v>
      </c>
      <c r="D140" s="98">
        <v>187.93663502934768</v>
      </c>
      <c r="E140" s="98">
        <v>196.51716534826988</v>
      </c>
      <c r="F140" s="98">
        <v>211.4530000398872</v>
      </c>
      <c r="G140" s="98">
        <v>220.59959592587086</v>
      </c>
      <c r="H140" s="98">
        <v>229.27483859781776</v>
      </c>
      <c r="I140" s="98">
        <v>210.56798477239445</v>
      </c>
      <c r="J140" s="98">
        <v>218.32332342778255</v>
      </c>
      <c r="K140" s="98">
        <v>203.18483392074816</v>
      </c>
      <c r="L140" s="98">
        <v>204.28867127738837</v>
      </c>
      <c r="M140" s="98">
        <v>212.38790562324166</v>
      </c>
      <c r="N140" s="98">
        <v>213.80319446902061</v>
      </c>
      <c r="O140" s="98">
        <v>208.82643658042991</v>
      </c>
      <c r="P140" s="98">
        <v>226.48286076267357</v>
      </c>
      <c r="Q140" s="98">
        <v>181.41247116851272</v>
      </c>
      <c r="R140" s="98">
        <v>188.62822727087857</v>
      </c>
      <c r="S140" s="98">
        <v>214.87248229370019</v>
      </c>
      <c r="T140" s="98">
        <v>181.78976213760848</v>
      </c>
      <c r="U140" s="98">
        <v>169.82400160908122</v>
      </c>
      <c r="V140" s="98">
        <v>177.60644981051061</v>
      </c>
      <c r="W140" s="98">
        <v>183.98243343015591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74.026153990908014</v>
      </c>
      <c r="S143" s="117">
        <f t="shared" si="50"/>
        <v>91.307170652981029</v>
      </c>
      <c r="T143" s="117">
        <f t="shared" si="50"/>
        <v>114.1945120107878</v>
      </c>
      <c r="U143" s="117">
        <f t="shared" si="50"/>
        <v>97.563781283941594</v>
      </c>
      <c r="V143" s="117">
        <f t="shared" si="50"/>
        <v>107.67568727355031</v>
      </c>
      <c r="W143" s="117">
        <f t="shared" ref="W143" si="51">W144+W146+W148+W157</f>
        <v>108.77176434529662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8.0349182029073276</v>
      </c>
      <c r="T148" s="122">
        <v>22.929822839999598</v>
      </c>
      <c r="U148" s="122">
        <v>18.497737523851086</v>
      </c>
      <c r="V148" s="122">
        <v>15.908321975268061</v>
      </c>
      <c r="W148" s="122">
        <v>16.1295673342192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506.19984678316166</v>
      </c>
      <c r="T149" s="98">
        <v>466.93457419635547</v>
      </c>
      <c r="U149" s="98">
        <v>449.23076843638353</v>
      </c>
      <c r="V149" s="98">
        <v>498.46075522506595</v>
      </c>
      <c r="W149" s="98">
        <v>539.33240773795444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74.026153990908014</v>
      </c>
      <c r="S157" s="122">
        <v>83.272252450073708</v>
      </c>
      <c r="T157" s="122">
        <v>91.264689170788202</v>
      </c>
      <c r="U157" s="122">
        <v>79.066043760090508</v>
      </c>
      <c r="V157" s="122">
        <v>91.767365298282243</v>
      </c>
      <c r="W157" s="122">
        <v>92.642197011077414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188.14980806022456</v>
      </c>
      <c r="S158" s="98">
        <v>214.12864915733238</v>
      </c>
      <c r="T158" s="98">
        <v>180.91407410846512</v>
      </c>
      <c r="U158" s="98">
        <v>169.07204326057089</v>
      </c>
      <c r="V158" s="98">
        <v>176.76500692701907</v>
      </c>
      <c r="W158" s="98">
        <v>183.56879778120896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210.40297808697954</v>
      </c>
      <c r="C161" s="117">
        <f t="shared" si="54"/>
        <v>180.00990495553506</v>
      </c>
      <c r="D161" s="117">
        <f t="shared" si="54"/>
        <v>166.4580213111019</v>
      </c>
      <c r="E161" s="117">
        <f t="shared" si="54"/>
        <v>150.70005861414504</v>
      </c>
      <c r="F161" s="117">
        <f t="shared" si="54"/>
        <v>160.17112748140511</v>
      </c>
      <c r="G161" s="117">
        <f t="shared" si="54"/>
        <v>159.25020304370551</v>
      </c>
      <c r="H161" s="117">
        <f t="shared" si="54"/>
        <v>156.76940006193013</v>
      </c>
      <c r="I161" s="117">
        <f t="shared" si="54"/>
        <v>121.46097948650232</v>
      </c>
      <c r="J161" s="117">
        <f t="shared" si="54"/>
        <v>113.26652577169887</v>
      </c>
      <c r="K161" s="117">
        <f t="shared" si="54"/>
        <v>107.99629567949636</v>
      </c>
      <c r="L161" s="117">
        <f t="shared" si="54"/>
        <v>148.80467078258312</v>
      </c>
      <c r="M161" s="117">
        <f t="shared" si="54"/>
        <v>145.63040272171281</v>
      </c>
      <c r="N161" s="117">
        <f t="shared" si="54"/>
        <v>150.89819099377024</v>
      </c>
      <c r="O161" s="117">
        <f t="shared" si="54"/>
        <v>145.26766916161176</v>
      </c>
      <c r="P161" s="117">
        <f t="shared" si="54"/>
        <v>155.68314607506605</v>
      </c>
      <c r="Q161" s="117">
        <f t="shared" si="54"/>
        <v>121.98648997733311</v>
      </c>
      <c r="R161" s="117">
        <f t="shared" ref="R161:V161" si="55">R162+R164+R166+R175</f>
        <v>123.90553074274489</v>
      </c>
      <c r="S161" s="117">
        <f t="shared" si="55"/>
        <v>131.03755753767967</v>
      </c>
      <c r="T161" s="117">
        <f t="shared" si="55"/>
        <v>120.22953077765135</v>
      </c>
      <c r="U161" s="117">
        <f t="shared" si="55"/>
        <v>104.93420188234116</v>
      </c>
      <c r="V161" s="117">
        <f t="shared" si="55"/>
        <v>111.42355896988187</v>
      </c>
      <c r="W161" s="117">
        <f t="shared" ref="W161" si="56">W162+W164+W166+W175</f>
        <v>112.23750928293806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70.705839452525638</v>
      </c>
      <c r="C166" s="122">
        <v>43.804338893304561</v>
      </c>
      <c r="D166" s="122">
        <v>34.806788265716577</v>
      </c>
      <c r="E166" s="122">
        <v>19.058660680832009</v>
      </c>
      <c r="F166" s="122">
        <v>19.761500439555817</v>
      </c>
      <c r="G166" s="122">
        <v>13.822097701366243</v>
      </c>
      <c r="H166" s="122">
        <v>14.970008558837016</v>
      </c>
      <c r="I166" s="122">
        <v>11.840751261577728</v>
      </c>
      <c r="J166" s="122">
        <v>11.210289340358313</v>
      </c>
      <c r="K166" s="122">
        <v>10.073261379891948</v>
      </c>
      <c r="L166" s="122">
        <v>16.183553017087387</v>
      </c>
      <c r="M166" s="122">
        <v>12.401711777376804</v>
      </c>
      <c r="N166" s="122">
        <v>16.60626870062999</v>
      </c>
      <c r="O166" s="122">
        <v>17.462357730628217</v>
      </c>
      <c r="P166" s="122">
        <v>18.375336183584555</v>
      </c>
      <c r="Q166" s="122">
        <v>14.648039713021404</v>
      </c>
      <c r="R166" s="122">
        <v>14.652362652689204</v>
      </c>
      <c r="S166" s="122">
        <v>15.79289719877057</v>
      </c>
      <c r="T166" s="122">
        <v>20.765835336753206</v>
      </c>
      <c r="U166" s="122">
        <v>19.409457046516422</v>
      </c>
      <c r="V166" s="122">
        <v>19.214916829585601</v>
      </c>
      <c r="W166" s="122">
        <v>19.447115077528547</v>
      </c>
      <c r="DA166" s="130" t="s">
        <v>2734</v>
      </c>
    </row>
    <row r="167" spans="1:105" ht="12" customHeight="1" x14ac:dyDescent="0.25">
      <c r="A167" s="97" t="s">
        <v>124</v>
      </c>
      <c r="B167" s="98">
        <v>618.67609520959934</v>
      </c>
      <c r="C167" s="98">
        <v>540.25351301742296</v>
      </c>
      <c r="D167" s="98">
        <v>545.30634949622629</v>
      </c>
      <c r="E167" s="98">
        <v>581.28915076537623</v>
      </c>
      <c r="F167" s="98">
        <v>573.08351274711879</v>
      </c>
      <c r="G167" s="98">
        <v>612.77966476057009</v>
      </c>
      <c r="H167" s="98">
        <v>637.72236460645695</v>
      </c>
      <c r="I167" s="98">
        <v>605.85177288406032</v>
      </c>
      <c r="J167" s="98">
        <v>670.74897886477243</v>
      </c>
      <c r="K167" s="98">
        <v>661.47749727957125</v>
      </c>
      <c r="L167" s="98">
        <v>513.61486680545761</v>
      </c>
      <c r="M167" s="98">
        <v>647.49989911356784</v>
      </c>
      <c r="N167" s="98">
        <v>631.97818809756018</v>
      </c>
      <c r="O167" s="98">
        <v>618.07555651828818</v>
      </c>
      <c r="P167" s="98">
        <v>680.13575414646073</v>
      </c>
      <c r="Q167" s="98">
        <v>563.02113206810441</v>
      </c>
      <c r="R167" s="98">
        <v>600.51792559380908</v>
      </c>
      <c r="S167" s="98">
        <v>625.71013831185371</v>
      </c>
      <c r="T167" s="98">
        <v>522.34062731679217</v>
      </c>
      <c r="U167" s="98">
        <v>482.2861886918401</v>
      </c>
      <c r="V167" s="98">
        <v>513.60527689572655</v>
      </c>
      <c r="W167" s="98">
        <v>544.84066208943614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139.69713863445389</v>
      </c>
      <c r="C175" s="122">
        <v>136.2055660622305</v>
      </c>
      <c r="D175" s="122">
        <v>131.65123304538531</v>
      </c>
      <c r="E175" s="122">
        <v>131.64139793331302</v>
      </c>
      <c r="F175" s="122">
        <v>140.40962704184929</v>
      </c>
      <c r="G175" s="122">
        <v>145.42810534233928</v>
      </c>
      <c r="H175" s="122">
        <v>141.79939150309312</v>
      </c>
      <c r="I175" s="122">
        <v>109.6202282249246</v>
      </c>
      <c r="J175" s="122">
        <v>102.05623643134055</v>
      </c>
      <c r="K175" s="122">
        <v>97.92303429960441</v>
      </c>
      <c r="L175" s="122">
        <v>132.62111776549574</v>
      </c>
      <c r="M175" s="122">
        <v>133.22869094433602</v>
      </c>
      <c r="N175" s="122">
        <v>134.29192229314026</v>
      </c>
      <c r="O175" s="122">
        <v>127.80531143098355</v>
      </c>
      <c r="P175" s="122">
        <v>137.3078098914815</v>
      </c>
      <c r="Q175" s="122">
        <v>107.3384502643117</v>
      </c>
      <c r="R175" s="122">
        <v>109.25316809005568</v>
      </c>
      <c r="S175" s="122">
        <v>115.24466033890911</v>
      </c>
      <c r="T175" s="122">
        <v>99.46369544089815</v>
      </c>
      <c r="U175" s="122">
        <v>85.524744835824734</v>
      </c>
      <c r="V175" s="122">
        <v>92.208642140296263</v>
      </c>
      <c r="W175" s="122">
        <v>92.790394205409513</v>
      </c>
      <c r="DA175" s="130" t="s">
        <v>2743</v>
      </c>
    </row>
    <row r="176" spans="1:105" ht="12" customHeight="1" x14ac:dyDescent="0.25">
      <c r="A176" s="97" t="s">
        <v>50</v>
      </c>
      <c r="B176" s="98">
        <v>174.62142329306738</v>
      </c>
      <c r="C176" s="98">
        <v>173.77951532077685</v>
      </c>
      <c r="D176" s="98">
        <v>187.50327130706393</v>
      </c>
      <c r="E176" s="98">
        <v>195.85671399834374</v>
      </c>
      <c r="F176" s="98">
        <v>210.61444056277395</v>
      </c>
      <c r="G176" s="98">
        <v>219.79475011967187</v>
      </c>
      <c r="H176" s="98">
        <v>228.81265447090024</v>
      </c>
      <c r="I176" s="98">
        <v>210.33381290657408</v>
      </c>
      <c r="J176" s="98">
        <v>218.08445761220986</v>
      </c>
      <c r="K176" s="98">
        <v>203.06145007391652</v>
      </c>
      <c r="L176" s="98">
        <v>204.00646431784165</v>
      </c>
      <c r="M176" s="98">
        <v>212.13942442501013</v>
      </c>
      <c r="N176" s="98">
        <v>213.61735588743213</v>
      </c>
      <c r="O176" s="98">
        <v>208.74091545194037</v>
      </c>
      <c r="P176" s="98">
        <v>226.4214878342973</v>
      </c>
      <c r="Q176" s="98">
        <v>181.37871874384311</v>
      </c>
      <c r="R176" s="98">
        <v>188.65770895340097</v>
      </c>
      <c r="S176" s="98">
        <v>214.97561640142661</v>
      </c>
      <c r="T176" s="98">
        <v>181.81469297053619</v>
      </c>
      <c r="U176" s="98">
        <v>169.73792808950265</v>
      </c>
      <c r="V176" s="98">
        <v>177.08620849205309</v>
      </c>
      <c r="W176" s="98">
        <v>183.52359180649842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158.08411218332063</v>
      </c>
      <c r="C3" s="118">
        <f t="shared" si="0"/>
        <v>377.01315355653651</v>
      </c>
      <c r="D3" s="118">
        <f t="shared" si="0"/>
        <v>255.12167592328788</v>
      </c>
      <c r="E3" s="118">
        <f t="shared" si="0"/>
        <v>249.35364772136214</v>
      </c>
      <c r="F3" s="118">
        <f t="shared" si="0"/>
        <v>253.61889630335321</v>
      </c>
      <c r="G3" s="118">
        <f t="shared" si="0"/>
        <v>302.74637083441587</v>
      </c>
      <c r="H3" s="118">
        <f t="shared" si="0"/>
        <v>270.50825027297117</v>
      </c>
      <c r="I3" s="118">
        <f t="shared" si="0"/>
        <v>272.54655243436252</v>
      </c>
      <c r="J3" s="118">
        <f t="shared" si="0"/>
        <v>271.80140855300721</v>
      </c>
      <c r="K3" s="118">
        <f t="shared" si="0"/>
        <v>269.14364318860351</v>
      </c>
      <c r="L3" s="118">
        <f t="shared" si="0"/>
        <v>352.1715032975049</v>
      </c>
      <c r="M3" s="118">
        <f t="shared" si="0"/>
        <v>326.50769771262088</v>
      </c>
      <c r="N3" s="118">
        <f t="shared" si="0"/>
        <v>217.66081537002873</v>
      </c>
      <c r="O3" s="118">
        <f t="shared" si="0"/>
        <v>229.28552931658953</v>
      </c>
      <c r="P3" s="118">
        <f t="shared" si="0"/>
        <v>240.95363999367623</v>
      </c>
      <c r="Q3" s="118">
        <f t="shared" si="0"/>
        <v>232.45501657924697</v>
      </c>
      <c r="R3" s="118">
        <f t="shared" ref="R3:V3" si="1">R4+R7+R9+R19</f>
        <v>250.42194067905891</v>
      </c>
      <c r="S3" s="118">
        <f t="shared" si="1"/>
        <v>242.37845963959552</v>
      </c>
      <c r="T3" s="118">
        <f t="shared" si="1"/>
        <v>226.33377378803195</v>
      </c>
      <c r="U3" s="118">
        <f t="shared" si="1"/>
        <v>236.63431394765516</v>
      </c>
      <c r="V3" s="118">
        <f t="shared" si="1"/>
        <v>149.54972264426254</v>
      </c>
      <c r="W3" s="118">
        <f t="shared" ref="W3" si="2">W4+W7+W9+W19</f>
        <v>230.45754795688509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119.42201597007772</v>
      </c>
      <c r="C4" s="123">
        <f t="shared" si="3"/>
        <v>319.28825236850412</v>
      </c>
      <c r="D4" s="123">
        <f t="shared" si="3"/>
        <v>207.41101732948187</v>
      </c>
      <c r="E4" s="123">
        <f t="shared" si="3"/>
        <v>201.74033022703105</v>
      </c>
      <c r="F4" s="123">
        <f t="shared" si="3"/>
        <v>205.39085577030056</v>
      </c>
      <c r="G4" s="123">
        <f t="shared" si="3"/>
        <v>248.62467524114663</v>
      </c>
      <c r="H4" s="123">
        <f t="shared" si="3"/>
        <v>218.20112069878073</v>
      </c>
      <c r="I4" s="123">
        <f t="shared" si="3"/>
        <v>220.23609742656348</v>
      </c>
      <c r="J4" s="123">
        <f t="shared" si="3"/>
        <v>214.1159972951771</v>
      </c>
      <c r="K4" s="123">
        <f t="shared" si="3"/>
        <v>215.74044987020221</v>
      </c>
      <c r="L4" s="123">
        <f t="shared" si="3"/>
        <v>286.42765998577926</v>
      </c>
      <c r="M4" s="123">
        <f t="shared" si="3"/>
        <v>272.37836232430334</v>
      </c>
      <c r="N4" s="123">
        <f t="shared" si="3"/>
        <v>169.01855219540118</v>
      </c>
      <c r="O4" s="123">
        <f t="shared" si="3"/>
        <v>176.94227588707204</v>
      </c>
      <c r="P4" s="123">
        <f t="shared" si="3"/>
        <v>190.5640656393077</v>
      </c>
      <c r="Q4" s="123">
        <f t="shared" si="3"/>
        <v>179.80836541411543</v>
      </c>
      <c r="R4" s="123">
        <f t="shared" ref="R4:V4" si="4">SUM(R5:R6)</f>
        <v>192.13252924872691</v>
      </c>
      <c r="S4" s="123">
        <f t="shared" si="4"/>
        <v>195.14685098437815</v>
      </c>
      <c r="T4" s="123">
        <f t="shared" si="4"/>
        <v>180.43171990857536</v>
      </c>
      <c r="U4" s="123">
        <f t="shared" si="4"/>
        <v>192.11241390636121</v>
      </c>
      <c r="V4" s="123">
        <f t="shared" si="4"/>
        <v>110.68500985326148</v>
      </c>
      <c r="W4" s="123">
        <f t="shared" ref="W4" si="5">SUM(W5:W6)</f>
        <v>183.19661890668235</v>
      </c>
      <c r="DA4" s="130" t="s">
        <v>2748</v>
      </c>
    </row>
    <row r="5" spans="1:105" ht="12" customHeight="1" x14ac:dyDescent="0.25">
      <c r="A5" s="97" t="s">
        <v>51</v>
      </c>
      <c r="B5" s="99">
        <v>118.77729948024003</v>
      </c>
      <c r="C5" s="99">
        <v>317.588933464663</v>
      </c>
      <c r="D5" s="99">
        <v>206.33757565882095</v>
      </c>
      <c r="E5" s="99">
        <v>200.71260566145418</v>
      </c>
      <c r="F5" s="99">
        <v>204.3669799729764</v>
      </c>
      <c r="G5" s="99">
        <v>247.39332637576808</v>
      </c>
      <c r="H5" s="99">
        <v>217.13336860061821</v>
      </c>
      <c r="I5" s="99">
        <v>219.17197680658742</v>
      </c>
      <c r="J5" s="99">
        <v>213.07644503827501</v>
      </c>
      <c r="K5" s="99">
        <v>214.68803182172118</v>
      </c>
      <c r="L5" s="99">
        <v>285.07916828663923</v>
      </c>
      <c r="M5" s="99">
        <v>271.06865781561595</v>
      </c>
      <c r="N5" s="99">
        <v>168.20198519640334</v>
      </c>
      <c r="O5" s="99">
        <v>176.08663821402158</v>
      </c>
      <c r="P5" s="99">
        <v>189.6516881096795</v>
      </c>
      <c r="Q5" s="99">
        <v>178.95289469531011</v>
      </c>
      <c r="R5" s="99">
        <v>191.22592792344255</v>
      </c>
      <c r="S5" s="99">
        <v>194.23527882025655</v>
      </c>
      <c r="T5" s="99">
        <v>179.59167135415996</v>
      </c>
      <c r="U5" s="99">
        <v>191.21841990728643</v>
      </c>
      <c r="V5" s="99">
        <v>110.16864752324955</v>
      </c>
      <c r="W5" s="99">
        <v>182.34460913384171</v>
      </c>
      <c r="DA5" s="63" t="s">
        <v>2749</v>
      </c>
    </row>
    <row r="6" spans="1:105" ht="12" customHeight="1" x14ac:dyDescent="0.25">
      <c r="A6" s="97" t="s">
        <v>53</v>
      </c>
      <c r="B6" s="99">
        <v>0.64471648983768959</v>
      </c>
      <c r="C6" s="99">
        <v>1.6993189038411072</v>
      </c>
      <c r="D6" s="99">
        <v>1.0734416706609018</v>
      </c>
      <c r="E6" s="99">
        <v>1.0277245655768839</v>
      </c>
      <c r="F6" s="99">
        <v>1.0238757973241657</v>
      </c>
      <c r="G6" s="99">
        <v>1.2313488653785487</v>
      </c>
      <c r="H6" s="99">
        <v>1.0677520981625028</v>
      </c>
      <c r="I6" s="99">
        <v>1.0641206199760609</v>
      </c>
      <c r="J6" s="99">
        <v>1.0395522569020801</v>
      </c>
      <c r="K6" s="99">
        <v>1.0524180484810299</v>
      </c>
      <c r="L6" s="99">
        <v>1.3484916991399987</v>
      </c>
      <c r="M6" s="99">
        <v>1.3097045086874053</v>
      </c>
      <c r="N6" s="99">
        <v>0.81656699899784679</v>
      </c>
      <c r="O6" s="99">
        <v>0.85563767305047722</v>
      </c>
      <c r="P6" s="99">
        <v>0.91237752962819452</v>
      </c>
      <c r="Q6" s="99">
        <v>0.85547071880532966</v>
      </c>
      <c r="R6" s="99">
        <v>0.90660132528435389</v>
      </c>
      <c r="S6" s="99">
        <v>0.91157216412158937</v>
      </c>
      <c r="T6" s="99">
        <v>0.84004855441539383</v>
      </c>
      <c r="U6" s="99">
        <v>0.89399399907479127</v>
      </c>
      <c r="V6" s="99">
        <v>0.51636233001193665</v>
      </c>
      <c r="W6" s="99">
        <v>0.85200977284061996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1.0728829271889562E-4</v>
      </c>
      <c r="C7" s="123">
        <f t="shared" si="6"/>
        <v>1.4475343151093453E-4</v>
      </c>
      <c r="D7" s="123">
        <f t="shared" si="6"/>
        <v>9.2418149890834887E-5</v>
      </c>
      <c r="E7" s="123">
        <f t="shared" si="6"/>
        <v>8.7630776383639642E-5</v>
      </c>
      <c r="F7" s="123">
        <f t="shared" si="6"/>
        <v>1.3375834289647151E-4</v>
      </c>
      <c r="G7" s="123">
        <f t="shared" si="6"/>
        <v>1.6563709189454997E-4</v>
      </c>
      <c r="H7" s="123">
        <f t="shared" si="6"/>
        <v>9.5804290704539689E-4</v>
      </c>
      <c r="I7" s="123">
        <f t="shared" si="6"/>
        <v>1.4197164302203022E-3</v>
      </c>
      <c r="J7" s="123">
        <f t="shared" si="6"/>
        <v>2.2477230136756809E-3</v>
      </c>
      <c r="K7" s="123">
        <f t="shared" si="6"/>
        <v>2.9259668392619819E-3</v>
      </c>
      <c r="L7" s="123">
        <f t="shared" si="6"/>
        <v>8.7043458840651011E-3</v>
      </c>
      <c r="M7" s="123">
        <f t="shared" si="6"/>
        <v>5.0123877364309476E-3</v>
      </c>
      <c r="N7" s="123">
        <f t="shared" si="6"/>
        <v>5.6893724026121683E-3</v>
      </c>
      <c r="O7" s="123">
        <f t="shared" si="6"/>
        <v>5.6935605883700283E-3</v>
      </c>
      <c r="P7" s="123">
        <f t="shared" si="6"/>
        <v>7.438140308003229E-3</v>
      </c>
      <c r="Q7" s="123">
        <f t="shared" si="6"/>
        <v>4.7567396101970355E-3</v>
      </c>
      <c r="R7" s="123">
        <f t="shared" si="6"/>
        <v>4.5008275813045503E-3</v>
      </c>
      <c r="S7" s="123">
        <f t="shared" si="6"/>
        <v>4.4631105757894389E-3</v>
      </c>
      <c r="T7" s="123">
        <f t="shared" si="6"/>
        <v>6.0252000016296423E-3</v>
      </c>
      <c r="U7" s="123">
        <f t="shared" si="6"/>
        <v>4.2979112476236895E-3</v>
      </c>
      <c r="V7" s="123">
        <f t="shared" si="6"/>
        <v>5.7476131002514516E-3</v>
      </c>
      <c r="W7" s="123">
        <f t="shared" si="6"/>
        <v>1.1484643026839445E-2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1.0728829271889562E-4</v>
      </c>
      <c r="C8" s="99">
        <f>RES_hhdet_fech!C8/RES_summary!C$19</f>
        <v>1.4475343151093453E-4</v>
      </c>
      <c r="D8" s="99">
        <f>RES_hhdet_fech!D8/RES_summary!D$19</f>
        <v>9.2418149890834887E-5</v>
      </c>
      <c r="E8" s="99">
        <f>RES_hhdet_fech!E8/RES_summary!E$19</f>
        <v>8.7630776383639642E-5</v>
      </c>
      <c r="F8" s="99">
        <f>RES_hhdet_fech!F8/RES_summary!F$19</f>
        <v>1.3375834289647151E-4</v>
      </c>
      <c r="G8" s="99">
        <f>RES_hhdet_fech!G8/RES_summary!G$19</f>
        <v>1.6563709189454997E-4</v>
      </c>
      <c r="H8" s="99">
        <f>RES_hhdet_fech!H8/RES_summary!H$19</f>
        <v>9.5804290704539689E-4</v>
      </c>
      <c r="I8" s="99">
        <f>RES_hhdet_fech!I8/RES_summary!I$19</f>
        <v>1.4197164302203022E-3</v>
      </c>
      <c r="J8" s="99">
        <f>RES_hhdet_fech!J8/RES_summary!J$19</f>
        <v>2.2477230136756809E-3</v>
      </c>
      <c r="K8" s="99">
        <f>RES_hhdet_fech!K8/RES_summary!K$19</f>
        <v>2.9259668392619819E-3</v>
      </c>
      <c r="L8" s="99">
        <f>RES_hhdet_fech!L8/RES_summary!L$19</f>
        <v>8.7043458840651011E-3</v>
      </c>
      <c r="M8" s="99">
        <f>RES_hhdet_fech!M8/RES_summary!M$19</f>
        <v>5.0123877364309476E-3</v>
      </c>
      <c r="N8" s="99">
        <f>RES_hhdet_fech!N8/RES_summary!N$19</f>
        <v>5.6893724026121683E-3</v>
      </c>
      <c r="O8" s="99">
        <f>RES_hhdet_fech!O8/RES_summary!O$19</f>
        <v>5.6935605883700283E-3</v>
      </c>
      <c r="P8" s="99">
        <f>RES_hhdet_fech!P8/RES_summary!P$19</f>
        <v>7.438140308003229E-3</v>
      </c>
      <c r="Q8" s="99">
        <f>RES_hhdet_fech!Q8/RES_summary!Q$19</f>
        <v>4.7567396101970355E-3</v>
      </c>
      <c r="R8" s="99">
        <f>RES_hhdet_fech!R8/RES_summary!R$19</f>
        <v>4.5008275813045503E-3</v>
      </c>
      <c r="S8" s="99">
        <f>RES_hhdet_fech!S8/RES_summary!S$19</f>
        <v>4.4631105757894389E-3</v>
      </c>
      <c r="T8" s="99">
        <f>RES_hhdet_fech!T8/RES_summary!T$19</f>
        <v>6.0252000016296423E-3</v>
      </c>
      <c r="U8" s="99">
        <f>RES_hhdet_fech!U8/RES_summary!U$19</f>
        <v>4.2979112476236895E-3</v>
      </c>
      <c r="V8" s="99">
        <f>RES_hhdet_fech!V8/RES_summary!V$19</f>
        <v>5.7476131002514516E-3</v>
      </c>
      <c r="W8" s="99">
        <f>RES_hhdet_fech!W8/RES_summary!W$19</f>
        <v>1.1484643026839445E-2</v>
      </c>
      <c r="DA8" s="63" t="s">
        <v>2752</v>
      </c>
    </row>
    <row r="9" spans="1:105" ht="12" customHeight="1" x14ac:dyDescent="0.25">
      <c r="A9" s="121" t="s">
        <v>55</v>
      </c>
      <c r="B9" s="123">
        <v>27.473568322992044</v>
      </c>
      <c r="C9" s="123">
        <v>46.470517825276303</v>
      </c>
      <c r="D9" s="123">
        <v>35.558058292193877</v>
      </c>
      <c r="E9" s="123">
        <v>34.844174274344226</v>
      </c>
      <c r="F9" s="123">
        <v>34.960993898396801</v>
      </c>
      <c r="G9" s="123">
        <v>40.527823678120228</v>
      </c>
      <c r="H9" s="123">
        <v>38.17407530100337</v>
      </c>
      <c r="I9" s="123">
        <v>39.605003446993521</v>
      </c>
      <c r="J9" s="123">
        <v>43.546744102088432</v>
      </c>
      <c r="K9" s="123">
        <v>40.544791153168141</v>
      </c>
      <c r="L9" s="123">
        <v>51.812483702276651</v>
      </c>
      <c r="M9" s="123">
        <v>41.518321067298125</v>
      </c>
      <c r="N9" s="123">
        <v>36.060532421693374</v>
      </c>
      <c r="O9" s="123">
        <v>39.746723767456871</v>
      </c>
      <c r="P9" s="123">
        <v>37.882744004828467</v>
      </c>
      <c r="Q9" s="123">
        <v>41.40515006918956</v>
      </c>
      <c r="R9" s="123">
        <v>46.592947872129741</v>
      </c>
      <c r="S9" s="123">
        <v>36.476859664652352</v>
      </c>
      <c r="T9" s="123">
        <v>36.248476441653281</v>
      </c>
      <c r="U9" s="123">
        <v>35.719401833944239</v>
      </c>
      <c r="V9" s="123">
        <v>29.109561596502626</v>
      </c>
      <c r="W9" s="123">
        <v>37.396095913163506</v>
      </c>
      <c r="DA9" s="130" t="s">
        <v>2753</v>
      </c>
    </row>
    <row r="10" spans="1:105" ht="12" customHeight="1" x14ac:dyDescent="0.25">
      <c r="A10" s="97" t="s">
        <v>143</v>
      </c>
      <c r="B10" s="99">
        <v>23.099488679665079</v>
      </c>
      <c r="C10" s="99">
        <v>53.566753985141524</v>
      </c>
      <c r="D10" s="99">
        <v>35.956397793787815</v>
      </c>
      <c r="E10" s="99">
        <v>33.709572423903197</v>
      </c>
      <c r="F10" s="99">
        <v>35.498857312434929</v>
      </c>
      <c r="G10" s="99">
        <v>42.681574098969094</v>
      </c>
      <c r="H10" s="99">
        <v>38.23798990564832</v>
      </c>
      <c r="I10" s="99">
        <v>40.136676280314511</v>
      </c>
      <c r="J10" s="99">
        <v>40.81854783085344</v>
      </c>
      <c r="K10" s="99">
        <v>39.145945002161987</v>
      </c>
      <c r="L10" s="99">
        <v>54.681350172731129</v>
      </c>
      <c r="M10" s="99">
        <v>43.657533526211367</v>
      </c>
      <c r="N10" s="99">
        <v>35.238348871161016</v>
      </c>
      <c r="O10" s="99">
        <v>38.55065235252934</v>
      </c>
      <c r="P10" s="99">
        <v>38.966901147320023</v>
      </c>
      <c r="Q10" s="99">
        <v>40.186110207867387</v>
      </c>
      <c r="R10" s="99">
        <v>46.071669480214311</v>
      </c>
      <c r="S10" s="99">
        <v>37.53051182616661</v>
      </c>
      <c r="T10" s="99">
        <v>35.846510194724132</v>
      </c>
      <c r="U10" s="99">
        <v>36.762358996697515</v>
      </c>
      <c r="V10" s="99">
        <v>23.801016154644721</v>
      </c>
      <c r="W10" s="99">
        <v>36.548027610757643</v>
      </c>
      <c r="DA10" s="63" t="s">
        <v>2754</v>
      </c>
    </row>
    <row r="11" spans="1:105" ht="12" customHeight="1" x14ac:dyDescent="0.25">
      <c r="A11" s="97" t="s">
        <v>124</v>
      </c>
      <c r="B11" s="99">
        <v>41.831141677729867</v>
      </c>
      <c r="C11" s="99">
        <v>36.51708491298082</v>
      </c>
      <c r="D11" s="99">
        <v>36.815766087786244</v>
      </c>
      <c r="E11" s="99">
        <v>39.165158409443954</v>
      </c>
      <c r="F11" s="99">
        <v>39.060191859446718</v>
      </c>
      <c r="G11" s="99">
        <v>42.127782756136241</v>
      </c>
      <c r="H11" s="99">
        <v>44.054096562865141</v>
      </c>
      <c r="I11" s="99">
        <v>40.974498783028601</v>
      </c>
      <c r="J11" s="99">
        <v>45.110906271780138</v>
      </c>
      <c r="K11" s="99">
        <v>44.134499488248586</v>
      </c>
      <c r="L11" s="99">
        <v>34.629021252968258</v>
      </c>
      <c r="M11" s="99">
        <v>43.454299093899465</v>
      </c>
      <c r="N11" s="99">
        <v>42.804810709075802</v>
      </c>
      <c r="O11" s="99">
        <v>42.335878071207581</v>
      </c>
      <c r="P11" s="99">
        <v>45.956099219935858</v>
      </c>
      <c r="Q11" s="99">
        <v>37.472917106532968</v>
      </c>
      <c r="R11" s="99">
        <v>39.461827941155747</v>
      </c>
      <c r="S11" s="99">
        <v>42.31089672014636</v>
      </c>
      <c r="T11" s="99">
        <v>38.148248190676028</v>
      </c>
      <c r="U11" s="99">
        <v>35.08856621953344</v>
      </c>
      <c r="V11" s="99">
        <v>33.475127058046596</v>
      </c>
      <c r="W11" s="99">
        <v>35.2546324844404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33.391498779109519</v>
      </c>
      <c r="C15" s="102">
        <v>33.401558089143343</v>
      </c>
      <c r="D15" s="102">
        <v>34.506118074933205</v>
      </c>
      <c r="E15" s="102">
        <v>37.319042149776188</v>
      </c>
      <c r="F15" s="102">
        <v>32.942296736288149</v>
      </c>
      <c r="G15" s="102">
        <v>33.695634015285236</v>
      </c>
      <c r="H15" s="102">
        <v>37.67247168427857</v>
      </c>
      <c r="I15" s="102">
        <v>37.769970712696683</v>
      </c>
      <c r="J15" s="102">
        <v>51.762696286759152</v>
      </c>
      <c r="K15" s="102">
        <v>45.268142509757219</v>
      </c>
      <c r="L15" s="102">
        <v>43.138270422226839</v>
      </c>
      <c r="M15" s="102">
        <v>36.189414826192383</v>
      </c>
      <c r="N15" s="102">
        <v>37.197174194101116</v>
      </c>
      <c r="O15" s="102">
        <v>41.562017636518142</v>
      </c>
      <c r="P15" s="102">
        <v>35.894276062742954</v>
      </c>
      <c r="Q15" s="102">
        <v>43.452727607221718</v>
      </c>
      <c r="R15" s="102">
        <v>47.596904469074715</v>
      </c>
      <c r="S15" s="102">
        <v>34.77032932487603</v>
      </c>
      <c r="T15" s="102">
        <v>36.811408118499465</v>
      </c>
      <c r="U15" s="102">
        <v>34.160675310921967</v>
      </c>
      <c r="V15" s="102">
        <v>38.464481869500013</v>
      </c>
      <c r="W15" s="102">
        <v>39.416827807645362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11.188420601958148</v>
      </c>
      <c r="C19" s="123">
        <v>11.25423860932456</v>
      </c>
      <c r="D19" s="123">
        <v>12.152507883462233</v>
      </c>
      <c r="E19" s="123">
        <v>12.769055589210454</v>
      </c>
      <c r="F19" s="123">
        <v>13.266912876312984</v>
      </c>
      <c r="G19" s="123">
        <v>13.593706278057063</v>
      </c>
      <c r="H19" s="123">
        <v>14.132096230279995</v>
      </c>
      <c r="I19" s="123">
        <v>12.704031844375322</v>
      </c>
      <c r="J19" s="123">
        <v>14.136419432728015</v>
      </c>
      <c r="K19" s="123">
        <v>12.85547619839388</v>
      </c>
      <c r="L19" s="123">
        <v>13.922655263564955</v>
      </c>
      <c r="M19" s="123">
        <v>12.606001933282995</v>
      </c>
      <c r="N19" s="123">
        <v>12.576041380531564</v>
      </c>
      <c r="O19" s="123">
        <v>12.590836101472229</v>
      </c>
      <c r="P19" s="123">
        <v>12.49939220923204</v>
      </c>
      <c r="Q19" s="123">
        <v>11.236744356331805</v>
      </c>
      <c r="R19" s="123">
        <v>11.691962730620967</v>
      </c>
      <c r="S19" s="123">
        <v>10.750285879989223</v>
      </c>
      <c r="T19" s="123">
        <v>9.6475522378016638</v>
      </c>
      <c r="U19" s="123">
        <v>8.7982002961020846</v>
      </c>
      <c r="V19" s="123">
        <v>9.7494035813981874</v>
      </c>
      <c r="W19" s="123">
        <v>9.8533484940123834</v>
      </c>
      <c r="DA19" s="130" t="s">
        <v>2763</v>
      </c>
    </row>
    <row r="20" spans="1:105" ht="12" customHeight="1" x14ac:dyDescent="0.25">
      <c r="A20" s="97" t="s">
        <v>51</v>
      </c>
      <c r="B20" s="99">
        <v>7.0104428526720239</v>
      </c>
      <c r="C20" s="99">
        <v>17.518597049119791</v>
      </c>
      <c r="D20" s="99">
        <v>13.217883755259413</v>
      </c>
      <c r="E20" s="99">
        <v>12.050444963417597</v>
      </c>
      <c r="F20" s="99">
        <v>13.654908687387946</v>
      </c>
      <c r="G20" s="99">
        <v>15.97174979361149</v>
      </c>
      <c r="H20" s="99">
        <v>14.376241808258094</v>
      </c>
      <c r="I20" s="99">
        <v>15.028459336118104</v>
      </c>
      <c r="J20" s="99">
        <v>14.518311319207671</v>
      </c>
      <c r="K20" s="99">
        <v>14.97556506734532</v>
      </c>
      <c r="L20" s="99">
        <v>24.117645607003674</v>
      </c>
      <c r="M20" s="99">
        <v>21.914176125460671</v>
      </c>
      <c r="N20" s="99">
        <v>14.330445046872253</v>
      </c>
      <c r="O20" s="99">
        <v>12.732475876975546</v>
      </c>
      <c r="P20" s="99">
        <v>13.840259229637432</v>
      </c>
      <c r="Q20" s="99">
        <v>14.034144487170085</v>
      </c>
      <c r="R20" s="99">
        <v>14.678782697931931</v>
      </c>
      <c r="S20" s="99">
        <v>12.904930538697062</v>
      </c>
      <c r="T20" s="99">
        <v>11.683751633261762</v>
      </c>
      <c r="U20" s="99">
        <v>11.446859415663784</v>
      </c>
      <c r="V20" s="99">
        <v>9.5197271170810822</v>
      </c>
      <c r="W20" s="99">
        <v>11.735442463763045</v>
      </c>
      <c r="DA20" s="63" t="s">
        <v>2764</v>
      </c>
    </row>
    <row r="21" spans="1:105" ht="12" customHeight="1" x14ac:dyDescent="0.25">
      <c r="A21" s="97" t="s">
        <v>50</v>
      </c>
      <c r="B21" s="99">
        <v>11.80684619027414</v>
      </c>
      <c r="C21" s="99">
        <v>11.769034586253705</v>
      </c>
      <c r="D21" s="99">
        <v>12.718714700142488</v>
      </c>
      <c r="E21" s="99">
        <v>13.292048836697429</v>
      </c>
      <c r="F21" s="99">
        <v>14.278662202963803</v>
      </c>
      <c r="G21" s="99">
        <v>14.86929534343701</v>
      </c>
      <c r="H21" s="99">
        <v>15.424668052275381</v>
      </c>
      <c r="I21" s="99">
        <v>14.135579765292691</v>
      </c>
      <c r="J21" s="99">
        <v>14.613203753468404</v>
      </c>
      <c r="K21" s="99">
        <v>13.540998470568812</v>
      </c>
      <c r="L21" s="99">
        <v>13.565004663171704</v>
      </c>
      <c r="M21" s="99">
        <v>14.051414415126457</v>
      </c>
      <c r="N21" s="99">
        <v>14.086717565927723</v>
      </c>
      <c r="O21" s="99">
        <v>13.696520242695685</v>
      </c>
      <c r="P21" s="99">
        <v>14.781328561364319</v>
      </c>
      <c r="Q21" s="99">
        <v>11.768883743244363</v>
      </c>
      <c r="R21" s="99">
        <v>12.169919119412063</v>
      </c>
      <c r="S21" s="99">
        <v>13.744650755380395</v>
      </c>
      <c r="T21" s="99">
        <v>11.557824581151753</v>
      </c>
      <c r="U21" s="99">
        <v>10.733439593308983</v>
      </c>
      <c r="V21" s="99">
        <v>11.146401204357709</v>
      </c>
      <c r="W21" s="99">
        <v>11.503627658652277</v>
      </c>
      <c r="DA21" s="63" t="s">
        <v>2765</v>
      </c>
    </row>
    <row r="22" spans="1:105" ht="12" customHeight="1" x14ac:dyDescent="0.25">
      <c r="A22" s="109" t="s">
        <v>120</v>
      </c>
      <c r="B22" s="110">
        <v>8.6609173003797935</v>
      </c>
      <c r="C22" s="110">
        <v>9.2568080813515543</v>
      </c>
      <c r="D22" s="110">
        <v>10.41550840460692</v>
      </c>
      <c r="E22" s="110">
        <v>11.365720649956767</v>
      </c>
      <c r="F22" s="110">
        <v>10.746200133208678</v>
      </c>
      <c r="G22" s="110">
        <v>10.747884454015795</v>
      </c>
      <c r="H22" s="110">
        <v>11.780133714046446</v>
      </c>
      <c r="I22" s="110">
        <v>10.581698031977492</v>
      </c>
      <c r="J22" s="110">
        <v>13.571889132776091</v>
      </c>
      <c r="K22" s="110">
        <v>12.076864455263586</v>
      </c>
      <c r="L22" s="110">
        <v>14.321392233896603</v>
      </c>
      <c r="M22" s="110">
        <v>10.691900532783283</v>
      </c>
      <c r="N22" s="110">
        <v>10.616735854364196</v>
      </c>
      <c r="O22" s="110">
        <v>11.128866482722904</v>
      </c>
      <c r="P22" s="110">
        <v>9.4103489259982585</v>
      </c>
      <c r="Q22" s="110">
        <v>10.534812732955311</v>
      </c>
      <c r="R22" s="110">
        <v>11.074629900700147</v>
      </c>
      <c r="S22" s="110">
        <v>7.4378011732366636</v>
      </c>
      <c r="T22" s="110">
        <v>7.8030855838850961</v>
      </c>
      <c r="U22" s="110">
        <v>7.0844079576748342</v>
      </c>
      <c r="V22" s="110">
        <v>8.5892030264184438</v>
      </c>
      <c r="W22" s="110">
        <v>8.5339495246686585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300.33270688482224</v>
      </c>
      <c r="C24" s="118">
        <f t="shared" si="7"/>
        <v>304.80463528098613</v>
      </c>
      <c r="D24" s="118">
        <f t="shared" si="7"/>
        <v>281.88645875693749</v>
      </c>
      <c r="E24" s="118">
        <f t="shared" si="7"/>
        <v>300.16087121853457</v>
      </c>
      <c r="F24" s="118">
        <f t="shared" si="7"/>
        <v>293.62858627071432</v>
      </c>
      <c r="G24" s="118">
        <f t="shared" si="7"/>
        <v>321.98162646857537</v>
      </c>
      <c r="H24" s="118">
        <f t="shared" si="7"/>
        <v>336.97245291086665</v>
      </c>
      <c r="I24" s="118">
        <f t="shared" si="7"/>
        <v>301.47943251278701</v>
      </c>
      <c r="J24" s="118">
        <f t="shared" si="7"/>
        <v>329.56191652435206</v>
      </c>
      <c r="K24" s="118">
        <f t="shared" si="7"/>
        <v>316.30301965224425</v>
      </c>
      <c r="L24" s="118">
        <f t="shared" si="7"/>
        <v>282.11716635520656</v>
      </c>
      <c r="M24" s="118">
        <f t="shared" si="7"/>
        <v>277.1952295582189</v>
      </c>
      <c r="N24" s="118">
        <f t="shared" si="7"/>
        <v>272.64929091680193</v>
      </c>
      <c r="O24" s="118">
        <f t="shared" si="7"/>
        <v>271.64651928597141</v>
      </c>
      <c r="P24" s="118">
        <f t="shared" si="7"/>
        <v>286.0510265427622</v>
      </c>
      <c r="Q24" s="118">
        <f t="shared" si="7"/>
        <v>237.10072505508859</v>
      </c>
      <c r="R24" s="118">
        <f t="shared" ref="R24:V24" si="8">R25+R28+R30+R39</f>
        <v>244.24432817874418</v>
      </c>
      <c r="S24" s="118">
        <f t="shared" si="8"/>
        <v>247.53115311076027</v>
      </c>
      <c r="T24" s="118">
        <f t="shared" si="8"/>
        <v>231.04238876959747</v>
      </c>
      <c r="U24" s="118">
        <f t="shared" si="8"/>
        <v>216.09655817250169</v>
      </c>
      <c r="V24" s="118">
        <f t="shared" si="8"/>
        <v>225.72482867119354</v>
      </c>
      <c r="W24" s="118">
        <f t="shared" ref="W24" si="9">W25+W28+W30+W39</f>
        <v>230.44137237110945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254.71359480078792</v>
      </c>
      <c r="C25" s="123">
        <f t="shared" si="10"/>
        <v>259.93460371476647</v>
      </c>
      <c r="D25" s="123">
        <f t="shared" si="10"/>
        <v>235.23032256850988</v>
      </c>
      <c r="E25" s="123">
        <f t="shared" si="10"/>
        <v>250.28288419891408</v>
      </c>
      <c r="F25" s="123">
        <f t="shared" si="10"/>
        <v>247.34540985080963</v>
      </c>
      <c r="G25" s="123">
        <f t="shared" si="10"/>
        <v>274.44910561220667</v>
      </c>
      <c r="H25" s="123">
        <f t="shared" si="10"/>
        <v>284.88848694619622</v>
      </c>
      <c r="I25" s="123">
        <f t="shared" si="10"/>
        <v>250.7200619421678</v>
      </c>
      <c r="J25" s="123">
        <f t="shared" si="10"/>
        <v>263.54710337979816</v>
      </c>
      <c r="K25" s="123">
        <f t="shared" si="10"/>
        <v>257.95580016707311</v>
      </c>
      <c r="L25" s="123">
        <f t="shared" si="10"/>
        <v>225.14246097433409</v>
      </c>
      <c r="M25" s="123">
        <f t="shared" si="10"/>
        <v>227.98850092523412</v>
      </c>
      <c r="N25" s="123">
        <f t="shared" si="10"/>
        <v>222.45143722244984</v>
      </c>
      <c r="O25" s="123">
        <f t="shared" si="10"/>
        <v>217.63271312867164</v>
      </c>
      <c r="P25" s="123">
        <f t="shared" si="10"/>
        <v>237.66218111280483</v>
      </c>
      <c r="Q25" s="123">
        <f t="shared" si="10"/>
        <v>182.79667884954159</v>
      </c>
      <c r="R25" s="123">
        <f t="shared" ref="R25:V25" si="11">SUM(R26:R27)</f>
        <v>185.53486667703527</v>
      </c>
      <c r="S25" s="123">
        <f t="shared" si="11"/>
        <v>202.43859116150793</v>
      </c>
      <c r="T25" s="123">
        <f t="shared" si="11"/>
        <v>185.46881200334218</v>
      </c>
      <c r="U25" s="123">
        <f t="shared" si="11"/>
        <v>174.35170675935686</v>
      </c>
      <c r="V25" s="123">
        <f t="shared" si="11"/>
        <v>178.72800261437024</v>
      </c>
      <c r="W25" s="123">
        <f t="shared" ref="W25" si="12">SUM(W26:W27)</f>
        <v>183.0098463096466</v>
      </c>
      <c r="DA25" s="130" t="s">
        <v>2768</v>
      </c>
    </row>
    <row r="26" spans="1:105" ht="12" customHeight="1" x14ac:dyDescent="0.25">
      <c r="A26" s="97" t="s">
        <v>74</v>
      </c>
      <c r="B26" s="99">
        <v>251.90154471756682</v>
      </c>
      <c r="C26" s="99">
        <v>257.08924267689372</v>
      </c>
      <c r="D26" s="99">
        <v>232.70670916758186</v>
      </c>
      <c r="E26" s="99">
        <v>247.61812118371702</v>
      </c>
      <c r="F26" s="99">
        <v>244.74905070597632</v>
      </c>
      <c r="G26" s="99">
        <v>271.56598124467814</v>
      </c>
      <c r="H26" s="99">
        <v>281.91729856777579</v>
      </c>
      <c r="I26" s="99">
        <v>248.13010791490964</v>
      </c>
      <c r="J26" s="99">
        <v>260.81764077199881</v>
      </c>
      <c r="K26" s="99">
        <v>255.27669481524026</v>
      </c>
      <c r="L26" s="99">
        <v>222.87380150245374</v>
      </c>
      <c r="M26" s="99">
        <v>225.60695804030803</v>
      </c>
      <c r="N26" s="99">
        <v>220.05718917182995</v>
      </c>
      <c r="O26" s="99">
        <v>215.22298157059359</v>
      </c>
      <c r="P26" s="99">
        <v>235.03378050869529</v>
      </c>
      <c r="Q26" s="99">
        <v>180.76358230239279</v>
      </c>
      <c r="R26" s="99">
        <v>183.46475780616188</v>
      </c>
      <c r="S26" s="99">
        <v>200.17881287801239</v>
      </c>
      <c r="T26" s="99">
        <v>183.38085781143988</v>
      </c>
      <c r="U26" s="99">
        <v>172.35418184913107</v>
      </c>
      <c r="V26" s="99">
        <v>176.6317539163785</v>
      </c>
      <c r="W26" s="99">
        <v>180.82828983414669</v>
      </c>
      <c r="DA26" s="63" t="s">
        <v>2769</v>
      </c>
    </row>
    <row r="27" spans="1:105" ht="12" customHeight="1" x14ac:dyDescent="0.25">
      <c r="A27" s="97" t="s">
        <v>53</v>
      </c>
      <c r="B27" s="99">
        <v>2.8120500832211093</v>
      </c>
      <c r="C27" s="99">
        <v>2.845361037872733</v>
      </c>
      <c r="D27" s="99">
        <v>2.5236134009280229</v>
      </c>
      <c r="E27" s="99">
        <v>2.6647630151970612</v>
      </c>
      <c r="F27" s="99">
        <v>2.5963591448333108</v>
      </c>
      <c r="G27" s="99">
        <v>2.8831243675285085</v>
      </c>
      <c r="H27" s="99">
        <v>2.9711883784204334</v>
      </c>
      <c r="I27" s="99">
        <v>2.5899540272581598</v>
      </c>
      <c r="J27" s="99">
        <v>2.7294626077993676</v>
      </c>
      <c r="K27" s="99">
        <v>2.6791053518328671</v>
      </c>
      <c r="L27" s="99">
        <v>2.2686594718803512</v>
      </c>
      <c r="M27" s="99">
        <v>2.3815428849260845</v>
      </c>
      <c r="N27" s="99">
        <v>2.3942480506198813</v>
      </c>
      <c r="O27" s="99">
        <v>2.4097315580780512</v>
      </c>
      <c r="P27" s="99">
        <v>2.628400604109534</v>
      </c>
      <c r="Q27" s="99">
        <v>2.0330965471488085</v>
      </c>
      <c r="R27" s="99">
        <v>2.070108870873387</v>
      </c>
      <c r="S27" s="99">
        <v>2.2597782834955424</v>
      </c>
      <c r="T27" s="99">
        <v>2.0879541919023041</v>
      </c>
      <c r="U27" s="99">
        <v>1.9975249102257879</v>
      </c>
      <c r="V27" s="99">
        <v>2.0962486979917534</v>
      </c>
      <c r="W27" s="99">
        <v>2.1815564754999301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4.2768389263380389E-4</v>
      </c>
      <c r="J28" s="123">
        <f t="shared" si="13"/>
        <v>4.5843967839256542E-4</v>
      </c>
      <c r="K28" s="123">
        <f t="shared" si="13"/>
        <v>5.14170109836344E-4</v>
      </c>
      <c r="L28" s="123">
        <f t="shared" si="13"/>
        <v>1.3004442649606463E-3</v>
      </c>
      <c r="M28" s="123">
        <f t="shared" si="13"/>
        <v>1.1777519352432896E-3</v>
      </c>
      <c r="N28" s="123">
        <f t="shared" si="13"/>
        <v>2.256450975517273E-3</v>
      </c>
      <c r="O28" s="123">
        <f t="shared" si="13"/>
        <v>3.2492534837000957E-3</v>
      </c>
      <c r="P28" s="123">
        <f t="shared" si="13"/>
        <v>5.3627361793902482E-3</v>
      </c>
      <c r="Q28" s="123">
        <f t="shared" si="13"/>
        <v>5.1872330320797654E-3</v>
      </c>
      <c r="R28" s="123">
        <f t="shared" si="13"/>
        <v>7.0959573819209896E-3</v>
      </c>
      <c r="S28" s="123">
        <f t="shared" si="13"/>
        <v>8.993238599999431E-3</v>
      </c>
      <c r="T28" s="123">
        <f t="shared" si="13"/>
        <v>1.3204282915670393E-2</v>
      </c>
      <c r="U28" s="123">
        <f t="shared" si="13"/>
        <v>9.4350935040306751E-3</v>
      </c>
      <c r="V28" s="123">
        <f t="shared" si="13"/>
        <v>9.147487047035753E-3</v>
      </c>
      <c r="W28" s="123">
        <f t="shared" si="13"/>
        <v>1.5984942647911383E-2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4.2768389263380389E-4</v>
      </c>
      <c r="J29" s="99">
        <f>RES_hhdet_fech!J29/RES_summary!J$19</f>
        <v>4.5843967839256542E-4</v>
      </c>
      <c r="K29" s="99">
        <f>RES_hhdet_fech!K29/RES_summary!K$19</f>
        <v>5.14170109836344E-4</v>
      </c>
      <c r="L29" s="99">
        <f>RES_hhdet_fech!L29/RES_summary!L$19</f>
        <v>1.3004442649606463E-3</v>
      </c>
      <c r="M29" s="99">
        <f>RES_hhdet_fech!M29/RES_summary!M$19</f>
        <v>1.1777519352432896E-3</v>
      </c>
      <c r="N29" s="99">
        <f>RES_hhdet_fech!N29/RES_summary!N$19</f>
        <v>2.256450975517273E-3</v>
      </c>
      <c r="O29" s="99">
        <f>RES_hhdet_fech!O29/RES_summary!O$19</f>
        <v>3.2492534837000957E-3</v>
      </c>
      <c r="P29" s="99">
        <f>RES_hhdet_fech!P29/RES_summary!P$19</f>
        <v>5.3627361793902482E-3</v>
      </c>
      <c r="Q29" s="99">
        <f>RES_hhdet_fech!Q29/RES_summary!Q$19</f>
        <v>5.1872330320797654E-3</v>
      </c>
      <c r="R29" s="99">
        <f>RES_hhdet_fech!R29/RES_summary!R$19</f>
        <v>7.0959573819209896E-3</v>
      </c>
      <c r="S29" s="99">
        <f>RES_hhdet_fech!S29/RES_summary!S$19</f>
        <v>8.993238599999431E-3</v>
      </c>
      <c r="T29" s="99">
        <f>RES_hhdet_fech!T29/RES_summary!T$19</f>
        <v>1.3204282915670393E-2</v>
      </c>
      <c r="U29" s="99">
        <f>RES_hhdet_fech!U29/RES_summary!U$19</f>
        <v>9.4350935040306751E-3</v>
      </c>
      <c r="V29" s="99">
        <f>RES_hhdet_fech!V29/RES_summary!V$19</f>
        <v>9.147487047035753E-3</v>
      </c>
      <c r="W29" s="99">
        <f>RES_hhdet_fech!W29/RES_summary!W$19</f>
        <v>1.5984942647911383E-2</v>
      </c>
      <c r="DA29" s="63" t="s">
        <v>2772</v>
      </c>
    </row>
    <row r="30" spans="1:105" ht="12" customHeight="1" x14ac:dyDescent="0.25">
      <c r="A30" s="121" t="s">
        <v>55</v>
      </c>
      <c r="B30" s="123">
        <v>34.415379570105387</v>
      </c>
      <c r="C30" s="123">
        <v>33.649979305551334</v>
      </c>
      <c r="D30" s="123">
        <v>34.533430179092129</v>
      </c>
      <c r="E30" s="123">
        <v>37.138082583900136</v>
      </c>
      <c r="F30" s="123">
        <v>33.061710691632136</v>
      </c>
      <c r="G30" s="123">
        <v>33.983866376378927</v>
      </c>
      <c r="H30" s="123">
        <v>37.959106278276671</v>
      </c>
      <c r="I30" s="123">
        <v>38.032341698652786</v>
      </c>
      <c r="J30" s="123">
        <v>51.833253966407163</v>
      </c>
      <c r="K30" s="123">
        <v>45.436339487405668</v>
      </c>
      <c r="L30" s="123">
        <v>43.095110587738191</v>
      </c>
      <c r="M30" s="123">
        <v>36.537209441901204</v>
      </c>
      <c r="N30" s="123">
        <v>37.524239732013271</v>
      </c>
      <c r="O30" s="123">
        <v>41.374308414954584</v>
      </c>
      <c r="P30" s="123">
        <v>35.832695286595715</v>
      </c>
      <c r="Q30" s="123">
        <v>43.06285329954359</v>
      </c>
      <c r="R30" s="123">
        <v>47.01168628470851</v>
      </c>
      <c r="S30" s="123">
        <v>34.319481311954803</v>
      </c>
      <c r="T30" s="123">
        <v>35.818970237065194</v>
      </c>
      <c r="U30" s="123">
        <v>32.954306772195743</v>
      </c>
      <c r="V30" s="123">
        <v>37.23497272960185</v>
      </c>
      <c r="W30" s="123">
        <v>37.651978579241735</v>
      </c>
      <c r="DA30" s="130" t="s">
        <v>2773</v>
      </c>
    </row>
    <row r="31" spans="1:105" ht="12" customHeight="1" x14ac:dyDescent="0.25">
      <c r="A31" s="97" t="s">
        <v>141</v>
      </c>
      <c r="B31" s="99">
        <v>41.83114167772986</v>
      </c>
      <c r="C31" s="99">
        <v>36.451391606519323</v>
      </c>
      <c r="D31" s="99">
        <v>36.711518594104817</v>
      </c>
      <c r="E31" s="99">
        <v>38.961591833336527</v>
      </c>
      <c r="F31" s="99">
        <v>38.76344186883609</v>
      </c>
      <c r="G31" s="99">
        <v>41.777856057388384</v>
      </c>
      <c r="H31" s="99">
        <v>43.912840180877609</v>
      </c>
      <c r="I31" s="99">
        <v>41.219564983900298</v>
      </c>
      <c r="J31" s="99">
        <v>45.420078823166897</v>
      </c>
      <c r="K31" s="99">
        <v>44.42205974198977</v>
      </c>
      <c r="L31" s="99">
        <v>34.989851125947219</v>
      </c>
      <c r="M31" s="99">
        <v>43.810604280618662</v>
      </c>
      <c r="N31" s="99">
        <v>43.184711557268763</v>
      </c>
      <c r="O31" s="99">
        <v>41.327644700526967</v>
      </c>
      <c r="P31" s="99">
        <v>45.051532069229864</v>
      </c>
      <c r="Q31" s="99">
        <v>37.074859240366024</v>
      </c>
      <c r="R31" s="99">
        <v>39.359536238309325</v>
      </c>
      <c r="S31" s="99">
        <v>41.155352248097664</v>
      </c>
      <c r="T31" s="99">
        <v>33.982877267804042</v>
      </c>
      <c r="U31" s="99">
        <v>31.136283291894138</v>
      </c>
      <c r="V31" s="99">
        <v>32.580286112041087</v>
      </c>
      <c r="W31" s="99">
        <v>33.775254489178636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33.391498779109504</v>
      </c>
      <c r="C35" s="102">
        <v>33.293030297919465</v>
      </c>
      <c r="D35" s="102">
        <v>34.298810993910308</v>
      </c>
      <c r="E35" s="102">
        <v>36.971304327477846</v>
      </c>
      <c r="F35" s="102">
        <v>32.627883319453574</v>
      </c>
      <c r="G35" s="102">
        <v>33.515895688836913</v>
      </c>
      <c r="H35" s="102">
        <v>37.696911766991356</v>
      </c>
      <c r="I35" s="102">
        <v>37.923045324933014</v>
      </c>
      <c r="J35" s="102">
        <v>52.038902100454052</v>
      </c>
      <c r="K35" s="102">
        <v>45.462978482689081</v>
      </c>
      <c r="L35" s="102">
        <v>43.342467689836845</v>
      </c>
      <c r="M35" s="102">
        <v>36.375925293117049</v>
      </c>
      <c r="N35" s="102">
        <v>37.3973055355114</v>
      </c>
      <c r="O35" s="102">
        <v>41.375434780475253</v>
      </c>
      <c r="P35" s="102">
        <v>35.61712413762077</v>
      </c>
      <c r="Q35" s="102">
        <v>43.19885041169286</v>
      </c>
      <c r="R35" s="102">
        <v>47.178154110279294</v>
      </c>
      <c r="S35" s="102">
        <v>34.19631246625854</v>
      </c>
      <c r="T35" s="102">
        <v>35.873150029600779</v>
      </c>
      <c r="U35" s="102">
        <v>33.008322749963604</v>
      </c>
      <c r="V35" s="102">
        <v>37.354323668513672</v>
      </c>
      <c r="W35" s="102">
        <v>37.743158626777692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11.203732513928946</v>
      </c>
      <c r="C39" s="123">
        <v>11.220052260668355</v>
      </c>
      <c r="D39" s="123">
        <v>12.122706009335504</v>
      </c>
      <c r="E39" s="123">
        <v>12.739904435720366</v>
      </c>
      <c r="F39" s="123">
        <v>13.22146572827258</v>
      </c>
      <c r="G39" s="123">
        <v>13.548654479989798</v>
      </c>
      <c r="H39" s="123">
        <v>14.124859686393705</v>
      </c>
      <c r="I39" s="123">
        <v>12.726601188073801</v>
      </c>
      <c r="J39" s="123">
        <v>14.181100738468379</v>
      </c>
      <c r="K39" s="123">
        <v>12.910365827655623</v>
      </c>
      <c r="L39" s="123">
        <v>13.878294348869296</v>
      </c>
      <c r="M39" s="123">
        <v>12.668341439148334</v>
      </c>
      <c r="N39" s="123">
        <v>12.671357511363269</v>
      </c>
      <c r="O39" s="123">
        <v>12.63624848886151</v>
      </c>
      <c r="P39" s="123">
        <v>12.550787407182245</v>
      </c>
      <c r="Q39" s="123">
        <v>11.236005672971357</v>
      </c>
      <c r="R39" s="123">
        <v>11.690679259618497</v>
      </c>
      <c r="S39" s="123">
        <v>10.764087398697546</v>
      </c>
      <c r="T39" s="123">
        <v>9.7414022462744079</v>
      </c>
      <c r="U39" s="123">
        <v>8.7811095474450429</v>
      </c>
      <c r="V39" s="123">
        <v>9.7527058401743876</v>
      </c>
      <c r="W39" s="123">
        <v>9.7635625395732077</v>
      </c>
      <c r="DA39" s="130" t="s">
        <v>2782</v>
      </c>
    </row>
    <row r="40" spans="1:105" ht="12" customHeight="1" x14ac:dyDescent="0.25">
      <c r="A40" s="97" t="s">
        <v>50</v>
      </c>
      <c r="B40" s="99">
        <v>11.806846190274142</v>
      </c>
      <c r="C40" s="99">
        <v>11.767046980193008</v>
      </c>
      <c r="D40" s="99">
        <v>12.714034766308052</v>
      </c>
      <c r="E40" s="99">
        <v>13.282958651068228</v>
      </c>
      <c r="F40" s="99">
        <v>14.268970402306126</v>
      </c>
      <c r="G40" s="99">
        <v>14.862082267297859</v>
      </c>
      <c r="H40" s="99">
        <v>15.423215941817825</v>
      </c>
      <c r="I40" s="99">
        <v>14.137462411966576</v>
      </c>
      <c r="J40" s="99">
        <v>14.617384514858783</v>
      </c>
      <c r="K40" s="99">
        <v>13.547675521344194</v>
      </c>
      <c r="L40" s="99">
        <v>13.57071494699294</v>
      </c>
      <c r="M40" s="99">
        <v>14.053339524186061</v>
      </c>
      <c r="N40" s="99">
        <v>14.084719293280711</v>
      </c>
      <c r="O40" s="99">
        <v>13.69300928294099</v>
      </c>
      <c r="P40" s="99">
        <v>14.778004531010705</v>
      </c>
      <c r="Q40" s="99">
        <v>11.767128970892159</v>
      </c>
      <c r="R40" s="99">
        <v>12.169584410424186</v>
      </c>
      <c r="S40" s="99">
        <v>13.744821783904605</v>
      </c>
      <c r="T40" s="99">
        <v>11.544722605316025</v>
      </c>
      <c r="U40" s="99">
        <v>10.702596564217064</v>
      </c>
      <c r="V40" s="99">
        <v>11.071919688017047</v>
      </c>
      <c r="W40" s="99">
        <v>11.385317711023418</v>
      </c>
      <c r="DA40" s="63" t="s">
        <v>2783</v>
      </c>
    </row>
    <row r="41" spans="1:105" ht="12" customHeight="1" x14ac:dyDescent="0.25">
      <c r="A41" s="109" t="s">
        <v>120</v>
      </c>
      <c r="B41" s="110">
        <v>8.6609173003797917</v>
      </c>
      <c r="C41" s="110">
        <v>9.2516327479473883</v>
      </c>
      <c r="D41" s="110">
        <v>10.405422495935776</v>
      </c>
      <c r="E41" s="110">
        <v>11.351557572784362</v>
      </c>
      <c r="F41" s="110">
        <v>10.735649696026018</v>
      </c>
      <c r="G41" s="110">
        <v>10.742131896732479</v>
      </c>
      <c r="H41" s="110">
        <v>11.781073718809916</v>
      </c>
      <c r="I41" s="110">
        <v>10.586573463541956</v>
      </c>
      <c r="J41" s="110">
        <v>13.588536206356043</v>
      </c>
      <c r="K41" s="110">
        <v>12.0934929647964</v>
      </c>
      <c r="L41" s="110">
        <v>14.338077990849417</v>
      </c>
      <c r="M41" s="110">
        <v>10.69313194605548</v>
      </c>
      <c r="N41" s="110">
        <v>10.601450982778088</v>
      </c>
      <c r="O41" s="110">
        <v>11.086215629771509</v>
      </c>
      <c r="P41" s="110">
        <v>9.3716438780633151</v>
      </c>
      <c r="Q41" s="110">
        <v>10.522256383021009</v>
      </c>
      <c r="R41" s="110">
        <v>11.091862772753268</v>
      </c>
      <c r="S41" s="110">
        <v>7.4490650450560505</v>
      </c>
      <c r="T41" s="110">
        <v>7.7885528359026415</v>
      </c>
      <c r="U41" s="110">
        <v>6.9970898053228456</v>
      </c>
      <c r="V41" s="110">
        <v>8.4033631279438072</v>
      </c>
      <c r="W41" s="110">
        <v>8.2220178248253255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307.4783726761699</v>
      </c>
      <c r="C43" s="118">
        <f t="shared" si="14"/>
        <v>346.9193671975076</v>
      </c>
      <c r="D43" s="118">
        <f t="shared" si="14"/>
        <v>361.36207781237101</v>
      </c>
      <c r="E43" s="118">
        <f t="shared" si="14"/>
        <v>322.19196352582719</v>
      </c>
      <c r="F43" s="118">
        <f t="shared" si="14"/>
        <v>305.60852384236023</v>
      </c>
      <c r="G43" s="118">
        <f t="shared" si="14"/>
        <v>355.7113514389992</v>
      </c>
      <c r="H43" s="118">
        <f t="shared" si="14"/>
        <v>357.12532496969374</v>
      </c>
      <c r="I43" s="118">
        <f t="shared" si="14"/>
        <v>284.253110037478</v>
      </c>
      <c r="J43" s="118">
        <f t="shared" si="14"/>
        <v>210.94287776525326</v>
      </c>
      <c r="K43" s="118">
        <f t="shared" si="14"/>
        <v>364.76097529370458</v>
      </c>
      <c r="L43" s="118">
        <f t="shared" si="14"/>
        <v>342.14183737471274</v>
      </c>
      <c r="M43" s="118">
        <f t="shared" si="14"/>
        <v>304.9652724968762</v>
      </c>
      <c r="N43" s="118">
        <f t="shared" si="14"/>
        <v>297.64619991947393</v>
      </c>
      <c r="O43" s="118">
        <f t="shared" si="14"/>
        <v>287.54739431294644</v>
      </c>
      <c r="P43" s="118">
        <f t="shared" si="14"/>
        <v>276.44649260001927</v>
      </c>
      <c r="Q43" s="118">
        <f t="shared" si="14"/>
        <v>252.9922352759213</v>
      </c>
      <c r="R43" s="118">
        <f t="shared" ref="R43:V43" si="15">R44+R47+R49+R58</f>
        <v>257.59386691994723</v>
      </c>
      <c r="S43" s="118">
        <f t="shared" si="15"/>
        <v>260.84591484984122</v>
      </c>
      <c r="T43" s="118">
        <f t="shared" si="15"/>
        <v>264.95000714275585</v>
      </c>
      <c r="U43" s="118">
        <f t="shared" si="15"/>
        <v>254.28455279301025</v>
      </c>
      <c r="V43" s="118">
        <f t="shared" si="15"/>
        <v>249.92755557107532</v>
      </c>
      <c r="W43" s="118">
        <f t="shared" ref="W43" si="16">W44+W47+W49+W58</f>
        <v>243.15089080322912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254.73130785775845</v>
      </c>
      <c r="C44" s="123">
        <f t="shared" si="17"/>
        <v>292.23334207498169</v>
      </c>
      <c r="D44" s="123">
        <f t="shared" si="17"/>
        <v>303.04519329719028</v>
      </c>
      <c r="E44" s="123">
        <f t="shared" si="17"/>
        <v>269.43735786607778</v>
      </c>
      <c r="F44" s="123">
        <f t="shared" si="17"/>
        <v>254.87467508858089</v>
      </c>
      <c r="G44" s="123">
        <f t="shared" si="17"/>
        <v>296.2671893012282</v>
      </c>
      <c r="H44" s="123">
        <f t="shared" si="17"/>
        <v>294.9802553520658</v>
      </c>
      <c r="I44" s="123">
        <f t="shared" si="17"/>
        <v>232.39015032410194</v>
      </c>
      <c r="J44" s="123">
        <f t="shared" si="17"/>
        <v>162.35529354374484</v>
      </c>
      <c r="K44" s="123">
        <f t="shared" si="17"/>
        <v>298.92195617021315</v>
      </c>
      <c r="L44" s="123">
        <f t="shared" si="17"/>
        <v>272.00065888355306</v>
      </c>
      <c r="M44" s="123">
        <f t="shared" si="17"/>
        <v>242.28895001814377</v>
      </c>
      <c r="N44" s="123">
        <f t="shared" si="17"/>
        <v>236.50389749279003</v>
      </c>
      <c r="O44" s="123">
        <f t="shared" si="17"/>
        <v>226.24368481081677</v>
      </c>
      <c r="P44" s="123">
        <f t="shared" si="17"/>
        <v>218.55206072443042</v>
      </c>
      <c r="Q44" s="123">
        <f t="shared" si="17"/>
        <v>196.77069532314354</v>
      </c>
      <c r="R44" s="123">
        <f t="shared" ref="R44:V44" si="18">SUM(R45:R46)</f>
        <v>199.46204759406385</v>
      </c>
      <c r="S44" s="123">
        <f t="shared" si="18"/>
        <v>207.50757440794814</v>
      </c>
      <c r="T44" s="123">
        <f t="shared" si="18"/>
        <v>211.90035586525025</v>
      </c>
      <c r="U44" s="123">
        <f t="shared" si="18"/>
        <v>203.62672348616147</v>
      </c>
      <c r="V44" s="123">
        <f t="shared" si="18"/>
        <v>196.40302486482764</v>
      </c>
      <c r="W44" s="123">
        <f t="shared" ref="W44" si="19">SUM(W45:W46)</f>
        <v>191.25783024804937</v>
      </c>
      <c r="DA44" s="130" t="s">
        <v>2786</v>
      </c>
    </row>
    <row r="45" spans="1:105" ht="12" customHeight="1" x14ac:dyDescent="0.25">
      <c r="A45" s="97" t="s">
        <v>216</v>
      </c>
      <c r="B45" s="99">
        <v>252.18979061905964</v>
      </c>
      <c r="C45" s="99">
        <v>289.32977966621576</v>
      </c>
      <c r="D45" s="99">
        <v>300.11068991235641</v>
      </c>
      <c r="E45" s="99">
        <v>266.85455095735881</v>
      </c>
      <c r="F45" s="99">
        <v>252.44822646171846</v>
      </c>
      <c r="G45" s="99">
        <v>293.40489368005382</v>
      </c>
      <c r="H45" s="99">
        <v>292.11447979208225</v>
      </c>
      <c r="I45" s="99">
        <v>230.10752640354292</v>
      </c>
      <c r="J45" s="99">
        <v>160.71775016247338</v>
      </c>
      <c r="K45" s="99">
        <v>295.83038711178796</v>
      </c>
      <c r="L45" s="99">
        <v>269.27019550038648</v>
      </c>
      <c r="M45" s="99">
        <v>239.80799540686749</v>
      </c>
      <c r="N45" s="99">
        <v>234.08246242717115</v>
      </c>
      <c r="O45" s="99">
        <v>223.92460219377634</v>
      </c>
      <c r="P45" s="99">
        <v>216.317028967754</v>
      </c>
      <c r="Q45" s="99">
        <v>194.74696756626287</v>
      </c>
      <c r="R45" s="99">
        <v>197.40510829563755</v>
      </c>
      <c r="S45" s="99">
        <v>205.35696146986859</v>
      </c>
      <c r="T45" s="99">
        <v>209.67308134749968</v>
      </c>
      <c r="U45" s="99">
        <v>201.45015087462272</v>
      </c>
      <c r="V45" s="99">
        <v>194.2690730736339</v>
      </c>
      <c r="W45" s="99">
        <v>189.15348630049698</v>
      </c>
      <c r="DA45" s="63" t="s">
        <v>2787</v>
      </c>
    </row>
    <row r="46" spans="1:105" ht="12" customHeight="1" x14ac:dyDescent="0.25">
      <c r="A46" s="97" t="s">
        <v>53</v>
      </c>
      <c r="B46" s="99">
        <v>2.5415172386988183</v>
      </c>
      <c r="C46" s="99">
        <v>2.9035624087659335</v>
      </c>
      <c r="D46" s="99">
        <v>2.934503384833854</v>
      </c>
      <c r="E46" s="99">
        <v>2.5828069087189691</v>
      </c>
      <c r="F46" s="99">
        <v>2.4264486268624208</v>
      </c>
      <c r="G46" s="99">
        <v>2.862295621174364</v>
      </c>
      <c r="H46" s="99">
        <v>2.8657755599835211</v>
      </c>
      <c r="I46" s="99">
        <v>2.2826239205590149</v>
      </c>
      <c r="J46" s="99">
        <v>1.6375433812714602</v>
      </c>
      <c r="K46" s="99">
        <v>3.0915690584252014</v>
      </c>
      <c r="L46" s="99">
        <v>2.7304633831665841</v>
      </c>
      <c r="M46" s="99">
        <v>2.4809546112762804</v>
      </c>
      <c r="N46" s="99">
        <v>2.4214350656188932</v>
      </c>
      <c r="O46" s="99">
        <v>2.3190826170404222</v>
      </c>
      <c r="P46" s="99">
        <v>2.2350317566764129</v>
      </c>
      <c r="Q46" s="99">
        <v>2.0237277568806653</v>
      </c>
      <c r="R46" s="99">
        <v>2.0569392984263062</v>
      </c>
      <c r="S46" s="99">
        <v>2.1506129380795587</v>
      </c>
      <c r="T46" s="99">
        <v>2.2272745177505824</v>
      </c>
      <c r="U46" s="99">
        <v>2.1765726115387518</v>
      </c>
      <c r="V46" s="99">
        <v>2.1339517911937294</v>
      </c>
      <c r="W46" s="99">
        <v>2.1043439475524059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1.7916150540078131E-4</v>
      </c>
      <c r="H47" s="123">
        <f t="shared" si="20"/>
        <v>1.5840992865955765E-3</v>
      </c>
      <c r="I47" s="123">
        <f t="shared" si="20"/>
        <v>2.3520202260227312E-3</v>
      </c>
      <c r="J47" s="123">
        <f t="shared" si="20"/>
        <v>3.6925017013584899E-3</v>
      </c>
      <c r="K47" s="123">
        <f t="shared" si="20"/>
        <v>4.3702105272735488E-3</v>
      </c>
      <c r="L47" s="123">
        <f t="shared" si="20"/>
        <v>1.2365187139416445E-2</v>
      </c>
      <c r="M47" s="123">
        <f t="shared" si="20"/>
        <v>7.0057995651244143E-3</v>
      </c>
      <c r="N47" s="123">
        <f t="shared" si="20"/>
        <v>8.0597465631087589E-3</v>
      </c>
      <c r="O47" s="123">
        <f t="shared" si="20"/>
        <v>7.2608073023849853E-3</v>
      </c>
      <c r="P47" s="123">
        <f t="shared" si="20"/>
        <v>9.5733253635474982E-3</v>
      </c>
      <c r="Q47" s="123">
        <f t="shared" si="20"/>
        <v>7.0012071345911331E-3</v>
      </c>
      <c r="R47" s="123">
        <f t="shared" si="20"/>
        <v>7.2945236456670327E-3</v>
      </c>
      <c r="S47" s="123">
        <f t="shared" si="20"/>
        <v>7.4579193417188038E-3</v>
      </c>
      <c r="T47" s="123">
        <f t="shared" si="20"/>
        <v>9.635895096031858E-3</v>
      </c>
      <c r="U47" s="123">
        <f t="shared" si="20"/>
        <v>7.1112914846622821E-3</v>
      </c>
      <c r="V47" s="123">
        <f t="shared" si="20"/>
        <v>7.9827678009454957E-3</v>
      </c>
      <c r="W47" s="123">
        <f t="shared" si="20"/>
        <v>1.5310676631730653E-2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1.7916150540078131E-4</v>
      </c>
      <c r="H48" s="99">
        <f>RES_hhdet_fech!H48/RES_summary!H$19</f>
        <v>1.5840992865955765E-3</v>
      </c>
      <c r="I48" s="99">
        <f>RES_hhdet_fech!I48/RES_summary!I$19</f>
        <v>2.3520202260227312E-3</v>
      </c>
      <c r="J48" s="99">
        <f>RES_hhdet_fech!J48/RES_summary!J$19</f>
        <v>3.6925017013584899E-3</v>
      </c>
      <c r="K48" s="99">
        <f>RES_hhdet_fech!K48/RES_summary!K$19</f>
        <v>4.3702105272735488E-3</v>
      </c>
      <c r="L48" s="99">
        <f>RES_hhdet_fech!L48/RES_summary!L$19</f>
        <v>1.2365187139416445E-2</v>
      </c>
      <c r="M48" s="99">
        <f>RES_hhdet_fech!M48/RES_summary!M$19</f>
        <v>7.0057995651244143E-3</v>
      </c>
      <c r="N48" s="99">
        <f>RES_hhdet_fech!N48/RES_summary!N$19</f>
        <v>8.0597465631087589E-3</v>
      </c>
      <c r="O48" s="99">
        <f>RES_hhdet_fech!O48/RES_summary!O$19</f>
        <v>7.2608073023849853E-3</v>
      </c>
      <c r="P48" s="99">
        <f>RES_hhdet_fech!P48/RES_summary!P$19</f>
        <v>9.5733253635474982E-3</v>
      </c>
      <c r="Q48" s="99">
        <f>RES_hhdet_fech!Q48/RES_summary!Q$19</f>
        <v>7.0012071345911331E-3</v>
      </c>
      <c r="R48" s="99">
        <f>RES_hhdet_fech!R48/RES_summary!R$19</f>
        <v>7.2945236456670327E-3</v>
      </c>
      <c r="S48" s="99">
        <f>RES_hhdet_fech!S48/RES_summary!S$19</f>
        <v>7.4579193417188038E-3</v>
      </c>
      <c r="T48" s="99">
        <f>RES_hhdet_fech!T48/RES_summary!T$19</f>
        <v>9.635895096031858E-3</v>
      </c>
      <c r="U48" s="99">
        <f>RES_hhdet_fech!U48/RES_summary!U$19</f>
        <v>7.1112914846622821E-3</v>
      </c>
      <c r="V48" s="99">
        <f>RES_hhdet_fech!V48/RES_summary!V$19</f>
        <v>7.9827678009454957E-3</v>
      </c>
      <c r="W48" s="99">
        <f>RES_hhdet_fech!W48/RES_summary!W$19</f>
        <v>1.5310676631730653E-2</v>
      </c>
      <c r="DA48" s="63" t="s">
        <v>2790</v>
      </c>
    </row>
    <row r="49" spans="1:105" ht="12" customHeight="1" x14ac:dyDescent="0.25">
      <c r="A49" s="121" t="s">
        <v>55</v>
      </c>
      <c r="B49" s="123">
        <v>41.543798008175116</v>
      </c>
      <c r="C49" s="123">
        <v>43.484328373472579</v>
      </c>
      <c r="D49" s="123">
        <v>46.182749286811287</v>
      </c>
      <c r="E49" s="123">
        <v>39.999307141610835</v>
      </c>
      <c r="F49" s="123">
        <v>37.495295944750715</v>
      </c>
      <c r="G49" s="123">
        <v>45.890260938827126</v>
      </c>
      <c r="H49" s="123">
        <v>48.038633124010673</v>
      </c>
      <c r="I49" s="123">
        <v>39.347718385936602</v>
      </c>
      <c r="J49" s="123">
        <v>34.572159762069383</v>
      </c>
      <c r="K49" s="123">
        <v>53.093186954750884</v>
      </c>
      <c r="L49" s="123">
        <v>56.268377023428215</v>
      </c>
      <c r="M49" s="123">
        <v>50.045100801561574</v>
      </c>
      <c r="N49" s="123">
        <v>48.487342730635454</v>
      </c>
      <c r="O49" s="123">
        <v>48.65403119027701</v>
      </c>
      <c r="P49" s="123">
        <v>45.346621728253815</v>
      </c>
      <c r="Q49" s="123">
        <v>45.014029243514706</v>
      </c>
      <c r="R49" s="123">
        <v>46.499859748795835</v>
      </c>
      <c r="S49" s="123">
        <v>42.910871518662404</v>
      </c>
      <c r="T49" s="123">
        <v>43.482267066700253</v>
      </c>
      <c r="U49" s="123">
        <v>41.935594355251432</v>
      </c>
      <c r="V49" s="123">
        <v>43.785842038473909</v>
      </c>
      <c r="W49" s="123">
        <v>42.059921049990713</v>
      </c>
      <c r="DA49" s="130" t="s">
        <v>2791</v>
      </c>
    </row>
    <row r="50" spans="1:105" ht="12" customHeight="1" x14ac:dyDescent="0.25">
      <c r="A50" s="97" t="s">
        <v>138</v>
      </c>
      <c r="B50" s="99">
        <v>41.84308789768054</v>
      </c>
      <c r="C50" s="99">
        <v>43.85748249237345</v>
      </c>
      <c r="D50" s="99">
        <v>46.605804163934287</v>
      </c>
      <c r="E50" s="99">
        <v>40.09915742175577</v>
      </c>
      <c r="F50" s="99">
        <v>37.653917155283068</v>
      </c>
      <c r="G50" s="99">
        <v>46.276823223121632</v>
      </c>
      <c r="H50" s="99">
        <v>48.362614315748559</v>
      </c>
      <c r="I50" s="99">
        <v>39.3964092376184</v>
      </c>
      <c r="J50" s="99">
        <v>32.955175233223301</v>
      </c>
      <c r="K50" s="99">
        <v>53.340068030248723</v>
      </c>
      <c r="L50" s="99">
        <v>56.671020556928035</v>
      </c>
      <c r="M50" s="99">
        <v>50.435931933331965</v>
      </c>
      <c r="N50" s="99">
        <v>48.784073037613418</v>
      </c>
      <c r="O50" s="99">
        <v>48.824494618804323</v>
      </c>
      <c r="P50" s="99">
        <v>45.58601198498323</v>
      </c>
      <c r="Q50" s="99">
        <v>45.078659354710382</v>
      </c>
      <c r="R50" s="99">
        <v>46.556241725389654</v>
      </c>
      <c r="S50" s="99">
        <v>43.185256378411815</v>
      </c>
      <c r="T50" s="99">
        <v>43.748363460186518</v>
      </c>
      <c r="U50" s="99">
        <v>42.481311332619306</v>
      </c>
      <c r="V50" s="99">
        <v>44.210574015513473</v>
      </c>
      <c r="W50" s="99">
        <v>42.274378496005639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33.391498779109511</v>
      </c>
      <c r="C54" s="102">
        <v>33.267532023128382</v>
      </c>
      <c r="D54" s="102">
        <v>34.353610203224733</v>
      </c>
      <c r="E54" s="102">
        <v>37.086175218382635</v>
      </c>
      <c r="F54" s="102">
        <v>32.680752152936584</v>
      </c>
      <c r="G54" s="102">
        <v>33.488054317711665</v>
      </c>
      <c r="H54" s="102">
        <v>37.563241257818845</v>
      </c>
      <c r="I54" s="102">
        <v>37.716166830699436</v>
      </c>
      <c r="J54" s="102">
        <v>51.316320656450664</v>
      </c>
      <c r="K54" s="102">
        <v>44.834351999477519</v>
      </c>
      <c r="L54" s="102">
        <v>42.818627666461147</v>
      </c>
      <c r="M54" s="102">
        <v>36.170967843838483</v>
      </c>
      <c r="N54" s="102">
        <v>37.591222903302373</v>
      </c>
      <c r="O54" s="102">
        <v>42.147679979336175</v>
      </c>
      <c r="P54" s="102">
        <v>36.197789594669729</v>
      </c>
      <c r="Q54" s="102">
        <v>42.545527652445976</v>
      </c>
      <c r="R54" s="102">
        <v>44.369365161159472</v>
      </c>
      <c r="S54" s="102">
        <v>32.30343310205658</v>
      </c>
      <c r="T54" s="102">
        <v>33.92991007083674</v>
      </c>
      <c r="U54" s="102">
        <v>31.287281159146129</v>
      </c>
      <c r="V54" s="102">
        <v>36.295360205775616</v>
      </c>
      <c r="W54" s="102">
        <v>37.008368847951566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11.203266810236274</v>
      </c>
      <c r="C58" s="123">
        <v>11.201696749053324</v>
      </c>
      <c r="D58" s="123">
        <v>12.134135228369482</v>
      </c>
      <c r="E58" s="123">
        <v>12.755298518138583</v>
      </c>
      <c r="F58" s="123">
        <v>13.238552809028651</v>
      </c>
      <c r="G58" s="123">
        <v>13.553722037438478</v>
      </c>
      <c r="H58" s="123">
        <v>14.104852394330656</v>
      </c>
      <c r="I58" s="123">
        <v>12.512889307213433</v>
      </c>
      <c r="J58" s="123">
        <v>14.01173195773768</v>
      </c>
      <c r="K58" s="123">
        <v>12.74146195821328</v>
      </c>
      <c r="L58" s="123">
        <v>13.860436280592022</v>
      </c>
      <c r="M58" s="123">
        <v>12.624215877605691</v>
      </c>
      <c r="N58" s="123">
        <v>12.646899949485336</v>
      </c>
      <c r="O58" s="123">
        <v>12.642417504550261</v>
      </c>
      <c r="P58" s="123">
        <v>12.53823682197145</v>
      </c>
      <c r="Q58" s="123">
        <v>11.200509502128481</v>
      </c>
      <c r="R58" s="123">
        <v>11.624665053441881</v>
      </c>
      <c r="S58" s="123">
        <v>10.420011003888952</v>
      </c>
      <c r="T58" s="123">
        <v>9.5577483157093273</v>
      </c>
      <c r="U58" s="123">
        <v>8.7151236601126687</v>
      </c>
      <c r="V58" s="123">
        <v>9.7307058999728433</v>
      </c>
      <c r="W58" s="123">
        <v>9.8178288285572695</v>
      </c>
      <c r="DA58" s="130" t="s">
        <v>2800</v>
      </c>
    </row>
    <row r="59" spans="1:105" ht="12" customHeight="1" x14ac:dyDescent="0.25">
      <c r="A59" s="97" t="s">
        <v>50</v>
      </c>
      <c r="B59" s="99">
        <v>11.806846190274145</v>
      </c>
      <c r="C59" s="99">
        <v>11.763600483742417</v>
      </c>
      <c r="D59" s="99">
        <v>12.71474979951344</v>
      </c>
      <c r="E59" s="99">
        <v>13.286106667405093</v>
      </c>
      <c r="F59" s="99">
        <v>14.266127313551836</v>
      </c>
      <c r="G59" s="99">
        <v>14.851705125517135</v>
      </c>
      <c r="H59" s="99">
        <v>15.413058338062552</v>
      </c>
      <c r="I59" s="99">
        <v>14.127698765191033</v>
      </c>
      <c r="J59" s="99">
        <v>14.600552920569097</v>
      </c>
      <c r="K59" s="99">
        <v>13.520449480063093</v>
      </c>
      <c r="L59" s="99">
        <v>13.546369483780632</v>
      </c>
      <c r="M59" s="99">
        <v>14.038453336077577</v>
      </c>
      <c r="N59" s="99">
        <v>14.081171762837732</v>
      </c>
      <c r="O59" s="99">
        <v>13.695667295293218</v>
      </c>
      <c r="P59" s="99">
        <v>14.781219737651613</v>
      </c>
      <c r="Q59" s="99">
        <v>11.769101109563637</v>
      </c>
      <c r="R59" s="99">
        <v>12.167671096880396</v>
      </c>
      <c r="S59" s="99">
        <v>13.730002198226147</v>
      </c>
      <c r="T59" s="99">
        <v>11.522190959605846</v>
      </c>
      <c r="U59" s="99">
        <v>10.691166112748805</v>
      </c>
      <c r="V59" s="99">
        <v>11.096675534032011</v>
      </c>
      <c r="W59" s="99">
        <v>11.424932776907671</v>
      </c>
      <c r="DA59" s="63" t="s">
        <v>2801</v>
      </c>
    </row>
    <row r="60" spans="1:105" ht="12" customHeight="1" x14ac:dyDescent="0.25">
      <c r="A60" s="109" t="s">
        <v>120</v>
      </c>
      <c r="B60" s="110">
        <v>8.6609173003797917</v>
      </c>
      <c r="C60" s="110">
        <v>9.2437830437525825</v>
      </c>
      <c r="D60" s="110">
        <v>10.409568037777172</v>
      </c>
      <c r="E60" s="110">
        <v>11.358266839427129</v>
      </c>
      <c r="F60" s="110">
        <v>10.734705498815824</v>
      </c>
      <c r="G60" s="110">
        <v>10.732306763860519</v>
      </c>
      <c r="H60" s="110">
        <v>11.766750531301307</v>
      </c>
      <c r="I60" s="110">
        <v>10.562767377797311</v>
      </c>
      <c r="J60" s="110">
        <v>13.540381511181858</v>
      </c>
      <c r="K60" s="110">
        <v>12.044744107142433</v>
      </c>
      <c r="L60" s="110">
        <v>14.290102231502752</v>
      </c>
      <c r="M60" s="110">
        <v>10.674130781237315</v>
      </c>
      <c r="N60" s="110">
        <v>10.609517547951503</v>
      </c>
      <c r="O60" s="110">
        <v>11.119768030929002</v>
      </c>
      <c r="P60" s="110">
        <v>9.3901319125427047</v>
      </c>
      <c r="Q60" s="110">
        <v>10.506253406100592</v>
      </c>
      <c r="R60" s="110">
        <v>11.025819199463545</v>
      </c>
      <c r="S60" s="110">
        <v>7.366688189179726</v>
      </c>
      <c r="T60" s="110">
        <v>7.7034289519269414</v>
      </c>
      <c r="U60" s="110">
        <v>6.9737672684103531</v>
      </c>
      <c r="V60" s="110">
        <v>8.4478665100351638</v>
      </c>
      <c r="W60" s="110">
        <v>8.3194673297769199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280.84134193479326</v>
      </c>
      <c r="C62" s="118">
        <f t="shared" si="21"/>
        <v>302.45536393327183</v>
      </c>
      <c r="D62" s="118">
        <f t="shared" si="21"/>
        <v>301.38969934583127</v>
      </c>
      <c r="E62" s="118">
        <f t="shared" si="21"/>
        <v>307.65956356709137</v>
      </c>
      <c r="F62" s="118">
        <f t="shared" si="21"/>
        <v>304.29779764077279</v>
      </c>
      <c r="G62" s="118">
        <f t="shared" si="21"/>
        <v>302.38123875957314</v>
      </c>
      <c r="H62" s="118">
        <f t="shared" si="21"/>
        <v>295.57347910199354</v>
      </c>
      <c r="I62" s="118">
        <f t="shared" si="21"/>
        <v>301.90736515599878</v>
      </c>
      <c r="J62" s="118">
        <f t="shared" si="21"/>
        <v>298.15143841685108</v>
      </c>
      <c r="K62" s="118">
        <f t="shared" si="21"/>
        <v>265.9662517036561</v>
      </c>
      <c r="L62" s="118">
        <f t="shared" si="21"/>
        <v>314.0942855297431</v>
      </c>
      <c r="M62" s="118">
        <f t="shared" si="21"/>
        <v>268.19957271959925</v>
      </c>
      <c r="N62" s="118">
        <f t="shared" si="21"/>
        <v>266.09891753501427</v>
      </c>
      <c r="O62" s="118">
        <f t="shared" si="21"/>
        <v>251.52180737174709</v>
      </c>
      <c r="P62" s="118">
        <f t="shared" si="21"/>
        <v>241.25474639832396</v>
      </c>
      <c r="Q62" s="118">
        <f t="shared" si="21"/>
        <v>221.25215098678891</v>
      </c>
      <c r="R62" s="118">
        <f t="shared" ref="R62:V62" si="22">R63+R66+R68+R77</f>
        <v>227.80447368490883</v>
      </c>
      <c r="S62" s="118">
        <f t="shared" si="22"/>
        <v>227.58462146558736</v>
      </c>
      <c r="T62" s="118">
        <f t="shared" si="22"/>
        <v>234.42805423314613</v>
      </c>
      <c r="U62" s="118">
        <f t="shared" si="22"/>
        <v>214.4675723418452</v>
      </c>
      <c r="V62" s="118">
        <f t="shared" si="22"/>
        <v>208.60070644011066</v>
      </c>
      <c r="W62" s="118">
        <f t="shared" ref="W62" si="23">W63+W66+W68+W77</f>
        <v>219.13962866754866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229.02906844988701</v>
      </c>
      <c r="C63" s="123">
        <f t="shared" si="24"/>
        <v>250.55369482708568</v>
      </c>
      <c r="D63" s="123">
        <f t="shared" si="24"/>
        <v>247.40517217753455</v>
      </c>
      <c r="E63" s="123">
        <f t="shared" si="24"/>
        <v>253.21460446181274</v>
      </c>
      <c r="F63" s="123">
        <f t="shared" si="24"/>
        <v>249.99099541636832</v>
      </c>
      <c r="G63" s="123">
        <f t="shared" si="24"/>
        <v>246.92787567502842</v>
      </c>
      <c r="H63" s="123">
        <f t="shared" si="24"/>
        <v>239.30904370005996</v>
      </c>
      <c r="I63" s="123">
        <f t="shared" si="24"/>
        <v>244.29695274190144</v>
      </c>
      <c r="J63" s="123">
        <f t="shared" si="24"/>
        <v>235.7633844083542</v>
      </c>
      <c r="K63" s="123">
        <f t="shared" si="24"/>
        <v>213.15857693561372</v>
      </c>
      <c r="L63" s="123">
        <f t="shared" si="24"/>
        <v>248.70356498715051</v>
      </c>
      <c r="M63" s="123">
        <f t="shared" si="24"/>
        <v>209.69827513929781</v>
      </c>
      <c r="N63" s="123">
        <f t="shared" si="24"/>
        <v>208.41232763666417</v>
      </c>
      <c r="O63" s="123">
        <f t="shared" si="24"/>
        <v>195.22945134736605</v>
      </c>
      <c r="P63" s="123">
        <f t="shared" si="24"/>
        <v>188.25451427852437</v>
      </c>
      <c r="Q63" s="123">
        <f t="shared" si="24"/>
        <v>169.57074635367954</v>
      </c>
      <c r="R63" s="123">
        <f t="shared" ref="R63:V63" si="25">SUM(R64:R65)</f>
        <v>174.15594862144485</v>
      </c>
      <c r="S63" s="123">
        <f t="shared" si="25"/>
        <v>178.60803356445302</v>
      </c>
      <c r="T63" s="123">
        <f t="shared" si="25"/>
        <v>184.44243588931792</v>
      </c>
      <c r="U63" s="123">
        <f t="shared" si="25"/>
        <v>169.20717311489511</v>
      </c>
      <c r="V63" s="123">
        <f t="shared" si="25"/>
        <v>161.49357664116849</v>
      </c>
      <c r="W63" s="123">
        <f t="shared" ref="W63" si="26">SUM(W64:W65)</f>
        <v>170.28147105723511</v>
      </c>
      <c r="DA63" s="130" t="s">
        <v>2804</v>
      </c>
    </row>
    <row r="64" spans="1:105" ht="12" customHeight="1" x14ac:dyDescent="0.25">
      <c r="A64" s="97" t="s">
        <v>217</v>
      </c>
      <c r="B64" s="99">
        <v>226.46944431767386</v>
      </c>
      <c r="C64" s="99">
        <v>247.74713774866805</v>
      </c>
      <c r="D64" s="99">
        <v>244.64774169519418</v>
      </c>
      <c r="E64" s="99">
        <v>250.37472179392913</v>
      </c>
      <c r="F64" s="99">
        <v>247.19534643421093</v>
      </c>
      <c r="G64" s="99">
        <v>244.14690232969892</v>
      </c>
      <c r="H64" s="99">
        <v>236.61234334519332</v>
      </c>
      <c r="I64" s="99">
        <v>241.55353892545313</v>
      </c>
      <c r="J64" s="99">
        <v>233.08603475805501</v>
      </c>
      <c r="K64" s="99">
        <v>210.70926548688749</v>
      </c>
      <c r="L64" s="99">
        <v>245.92654491299075</v>
      </c>
      <c r="M64" s="99">
        <v>207.29479201108268</v>
      </c>
      <c r="N64" s="99">
        <v>205.9916934767563</v>
      </c>
      <c r="O64" s="99">
        <v>192.93476707950867</v>
      </c>
      <c r="P64" s="99">
        <v>186.03821589473122</v>
      </c>
      <c r="Q64" s="99">
        <v>167.55467180313798</v>
      </c>
      <c r="R64" s="99">
        <v>172.06668548752853</v>
      </c>
      <c r="S64" s="99">
        <v>176.44512834044178</v>
      </c>
      <c r="T64" s="99">
        <v>182.17202826693926</v>
      </c>
      <c r="U64" s="99">
        <v>167.09026082886092</v>
      </c>
      <c r="V64" s="99">
        <v>159.44044702434761</v>
      </c>
      <c r="W64" s="99">
        <v>168.09826494893713</v>
      </c>
      <c r="DA64" s="63" t="s">
        <v>2805</v>
      </c>
    </row>
    <row r="65" spans="1:105" ht="12" customHeight="1" x14ac:dyDescent="0.25">
      <c r="A65" s="97" t="s">
        <v>53</v>
      </c>
      <c r="B65" s="99">
        <v>2.5596241322131403</v>
      </c>
      <c r="C65" s="99">
        <v>2.8065570784176357</v>
      </c>
      <c r="D65" s="99">
        <v>2.7574304823403555</v>
      </c>
      <c r="E65" s="99">
        <v>2.8398826678836189</v>
      </c>
      <c r="F65" s="99">
        <v>2.7956489821573771</v>
      </c>
      <c r="G65" s="99">
        <v>2.7809733453295018</v>
      </c>
      <c r="H65" s="99">
        <v>2.6967003548666386</v>
      </c>
      <c r="I65" s="99">
        <v>2.7434138164483093</v>
      </c>
      <c r="J65" s="99">
        <v>2.677349650299202</v>
      </c>
      <c r="K65" s="99">
        <v>2.4493114487262222</v>
      </c>
      <c r="L65" s="99">
        <v>2.777020074159771</v>
      </c>
      <c r="M65" s="99">
        <v>2.403483128215119</v>
      </c>
      <c r="N65" s="99">
        <v>2.4206341599078738</v>
      </c>
      <c r="O65" s="99">
        <v>2.2946842678573867</v>
      </c>
      <c r="P65" s="99">
        <v>2.2162983837931316</v>
      </c>
      <c r="Q65" s="99">
        <v>2.016074550541564</v>
      </c>
      <c r="R65" s="99">
        <v>2.0892631339163081</v>
      </c>
      <c r="S65" s="99">
        <v>2.1629052240112543</v>
      </c>
      <c r="T65" s="99">
        <v>2.27040762237865</v>
      </c>
      <c r="U65" s="99">
        <v>2.1169122860341898</v>
      </c>
      <c r="V65" s="99">
        <v>2.0531296168208746</v>
      </c>
      <c r="W65" s="99">
        <v>2.1832061082979863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1.0964488241066247E-4</v>
      </c>
      <c r="C66" s="123">
        <f t="shared" si="27"/>
        <v>1.2970825871808978E-4</v>
      </c>
      <c r="D66" s="123">
        <f t="shared" si="27"/>
        <v>1.5993792378335238E-4</v>
      </c>
      <c r="E66" s="123">
        <f t="shared" si="27"/>
        <v>2.7061437090681749E-4</v>
      </c>
      <c r="F66" s="123">
        <f t="shared" si="27"/>
        <v>3.931052698542366E-4</v>
      </c>
      <c r="G66" s="123">
        <f t="shared" si="27"/>
        <v>6.1140012310170343E-4</v>
      </c>
      <c r="H66" s="123">
        <f t="shared" si="27"/>
        <v>2.0254257675887551E-3</v>
      </c>
      <c r="I66" s="123">
        <f t="shared" si="27"/>
        <v>2.3251964186037062E-3</v>
      </c>
      <c r="J66" s="123">
        <f t="shared" si="27"/>
        <v>3.0599989967500618E-3</v>
      </c>
      <c r="K66" s="123">
        <f t="shared" si="27"/>
        <v>3.4247822469034399E-3</v>
      </c>
      <c r="L66" s="123">
        <f t="shared" si="27"/>
        <v>9.0067603055226046E-3</v>
      </c>
      <c r="M66" s="123">
        <f t="shared" si="27"/>
        <v>4.6869983994459454E-3</v>
      </c>
      <c r="N66" s="123">
        <f t="shared" si="27"/>
        <v>5.1147809791409413E-3</v>
      </c>
      <c r="O66" s="123">
        <f t="shared" si="27"/>
        <v>4.6627573891491443E-3</v>
      </c>
      <c r="P66" s="123">
        <f t="shared" si="27"/>
        <v>6.7320888337103636E-3</v>
      </c>
      <c r="Q66" s="123">
        <f t="shared" si="27"/>
        <v>5.6042307781510375E-3</v>
      </c>
      <c r="R66" s="123">
        <f t="shared" si="27"/>
        <v>7.082518286609594E-3</v>
      </c>
      <c r="S66" s="123">
        <f t="shared" si="27"/>
        <v>8.5270322957460756E-3</v>
      </c>
      <c r="T66" s="123">
        <f t="shared" si="27"/>
        <v>1.2462257560166333E-2</v>
      </c>
      <c r="U66" s="123">
        <f t="shared" si="27"/>
        <v>9.7700525622190504E-3</v>
      </c>
      <c r="V66" s="123">
        <f t="shared" si="27"/>
        <v>1.0674913132415767E-2</v>
      </c>
      <c r="W66" s="123">
        <f t="shared" si="27"/>
        <v>1.9592752164355416E-2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1.0964488241066247E-4</v>
      </c>
      <c r="C67" s="99">
        <f>RES_hhdet_fech!C67/RES_summary!C$19</f>
        <v>1.2970825871808978E-4</v>
      </c>
      <c r="D67" s="99">
        <f>RES_hhdet_fech!D67/RES_summary!D$19</f>
        <v>1.5993792378335238E-4</v>
      </c>
      <c r="E67" s="99">
        <f>RES_hhdet_fech!E67/RES_summary!E$19</f>
        <v>2.7061437090681749E-4</v>
      </c>
      <c r="F67" s="99">
        <f>RES_hhdet_fech!F67/RES_summary!F$19</f>
        <v>3.931052698542366E-4</v>
      </c>
      <c r="G67" s="99">
        <f>RES_hhdet_fech!G67/RES_summary!G$19</f>
        <v>6.1140012310170343E-4</v>
      </c>
      <c r="H67" s="99">
        <f>RES_hhdet_fech!H67/RES_summary!H$19</f>
        <v>2.0254257675887551E-3</v>
      </c>
      <c r="I67" s="99">
        <f>RES_hhdet_fech!I67/RES_summary!I$19</f>
        <v>2.3251964186037062E-3</v>
      </c>
      <c r="J67" s="99">
        <f>RES_hhdet_fech!J67/RES_summary!J$19</f>
        <v>3.0599989967500618E-3</v>
      </c>
      <c r="K67" s="99">
        <f>RES_hhdet_fech!K67/RES_summary!K$19</f>
        <v>3.4247822469034399E-3</v>
      </c>
      <c r="L67" s="99">
        <f>RES_hhdet_fech!L67/RES_summary!L$19</f>
        <v>9.0067603055226046E-3</v>
      </c>
      <c r="M67" s="99">
        <f>RES_hhdet_fech!M67/RES_summary!M$19</f>
        <v>4.6869983994459454E-3</v>
      </c>
      <c r="N67" s="99">
        <f>RES_hhdet_fech!N67/RES_summary!N$19</f>
        <v>5.1147809791409413E-3</v>
      </c>
      <c r="O67" s="99">
        <f>RES_hhdet_fech!O67/RES_summary!O$19</f>
        <v>4.6627573891491443E-3</v>
      </c>
      <c r="P67" s="99">
        <f>RES_hhdet_fech!P67/RES_summary!P$19</f>
        <v>6.7320888337103636E-3</v>
      </c>
      <c r="Q67" s="99">
        <f>RES_hhdet_fech!Q67/RES_summary!Q$19</f>
        <v>5.6042307781510375E-3</v>
      </c>
      <c r="R67" s="99">
        <f>RES_hhdet_fech!R67/RES_summary!R$19</f>
        <v>7.082518286609594E-3</v>
      </c>
      <c r="S67" s="99">
        <f>RES_hhdet_fech!S67/RES_summary!S$19</f>
        <v>8.5270322957460756E-3</v>
      </c>
      <c r="T67" s="99">
        <f>RES_hhdet_fech!T67/RES_summary!T$19</f>
        <v>1.2462257560166333E-2</v>
      </c>
      <c r="U67" s="99">
        <f>RES_hhdet_fech!U67/RES_summary!U$19</f>
        <v>9.7700525622190504E-3</v>
      </c>
      <c r="V67" s="99">
        <f>RES_hhdet_fech!V67/RES_summary!V$19</f>
        <v>1.0674913132415767E-2</v>
      </c>
      <c r="W67" s="99">
        <f>RES_hhdet_fech!W67/RES_summary!W$19</f>
        <v>1.9592752164355416E-2</v>
      </c>
      <c r="DA67" s="63" t="s">
        <v>2808</v>
      </c>
    </row>
    <row r="68" spans="1:105" ht="12" customHeight="1" x14ac:dyDescent="0.25">
      <c r="A68" s="121" t="s">
        <v>55</v>
      </c>
      <c r="B68" s="123">
        <v>40.480207126873303</v>
      </c>
      <c r="C68" s="123">
        <v>40.383887614068527</v>
      </c>
      <c r="D68" s="123">
        <v>41.109363715495419</v>
      </c>
      <c r="E68" s="123">
        <v>40.962297381551686</v>
      </c>
      <c r="F68" s="123">
        <v>39.834831628977987</v>
      </c>
      <c r="G68" s="123">
        <v>41.112826380154047</v>
      </c>
      <c r="H68" s="123">
        <v>41.541822598130302</v>
      </c>
      <c r="I68" s="123">
        <v>43.175194894829801</v>
      </c>
      <c r="J68" s="123">
        <v>47.016259048791341</v>
      </c>
      <c r="K68" s="123">
        <v>39.902708177475944</v>
      </c>
      <c r="L68" s="123">
        <v>48.390031360298046</v>
      </c>
      <c r="M68" s="123">
        <v>44.333417383960636</v>
      </c>
      <c r="N68" s="123">
        <v>43.890835588734085</v>
      </c>
      <c r="O68" s="123">
        <v>42.752246010010403</v>
      </c>
      <c r="P68" s="123">
        <v>39.716450991762102</v>
      </c>
      <c r="Q68" s="123">
        <v>39.393337332933037</v>
      </c>
      <c r="R68" s="123">
        <v>41.123157381534305</v>
      </c>
      <c r="S68" s="123">
        <v>37.307338206086314</v>
      </c>
      <c r="T68" s="123">
        <v>38.233006618747503</v>
      </c>
      <c r="U68" s="123">
        <v>34.762654351308569</v>
      </c>
      <c r="V68" s="123">
        <v>35.922355510824779</v>
      </c>
      <c r="W68" s="123">
        <v>37.743587972166516</v>
      </c>
      <c r="DA68" s="130" t="s">
        <v>2809</v>
      </c>
    </row>
    <row r="69" spans="1:105" ht="12" customHeight="1" x14ac:dyDescent="0.25">
      <c r="A69" s="97" t="s">
        <v>134</v>
      </c>
      <c r="B69" s="99">
        <v>40.739558858332579</v>
      </c>
      <c r="C69" s="99">
        <v>40.64591793965171</v>
      </c>
      <c r="D69" s="99">
        <v>41.357803593905466</v>
      </c>
      <c r="E69" s="99">
        <v>41.105777650048118</v>
      </c>
      <c r="F69" s="99">
        <v>40.079720673983665</v>
      </c>
      <c r="G69" s="99">
        <v>41.361278196745161</v>
      </c>
      <c r="H69" s="99">
        <v>41.665758158703142</v>
      </c>
      <c r="I69" s="99">
        <v>43.339639287808062</v>
      </c>
      <c r="J69" s="99">
        <v>46.82349584278154</v>
      </c>
      <c r="K69" s="99">
        <v>39.643538535213168</v>
      </c>
      <c r="L69" s="99">
        <v>48.618653966982542</v>
      </c>
      <c r="M69" s="99">
        <v>44.608153526678031</v>
      </c>
      <c r="N69" s="99">
        <v>44.12909492343902</v>
      </c>
      <c r="O69" s="99">
        <v>42.775413389589488</v>
      </c>
      <c r="P69" s="99">
        <v>39.812166605214891</v>
      </c>
      <c r="Q69" s="99">
        <v>39.304971937857886</v>
      </c>
      <c r="R69" s="99">
        <v>41.015753521378954</v>
      </c>
      <c r="S69" s="99">
        <v>37.430044522022733</v>
      </c>
      <c r="T69" s="99">
        <v>38.330232328610414</v>
      </c>
      <c r="U69" s="99">
        <v>34.83121409966666</v>
      </c>
      <c r="V69" s="99">
        <v>35.901322963946122</v>
      </c>
      <c r="W69" s="99">
        <v>37.751944610194272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33.391498779109511</v>
      </c>
      <c r="C73" s="102">
        <v>33.240847910152894</v>
      </c>
      <c r="D73" s="102">
        <v>34.205755641330263</v>
      </c>
      <c r="E73" s="102">
        <v>36.849168880467218</v>
      </c>
      <c r="F73" s="102">
        <v>32.525215857986481</v>
      </c>
      <c r="G73" s="102">
        <v>33.438999105730403</v>
      </c>
      <c r="H73" s="102">
        <v>37.61839333887869</v>
      </c>
      <c r="I73" s="102">
        <v>37.84240201992997</v>
      </c>
      <c r="J73" s="102">
        <v>51.69599750069753</v>
      </c>
      <c r="K73" s="102">
        <v>44.995037254255209</v>
      </c>
      <c r="L73" s="102">
        <v>42.962305015812106</v>
      </c>
      <c r="M73" s="102">
        <v>36.229412311354416</v>
      </c>
      <c r="N73" s="102">
        <v>37.471799185403029</v>
      </c>
      <c r="O73" s="102">
        <v>41.855298673058428</v>
      </c>
      <c r="P73" s="102">
        <v>36.022663311374146</v>
      </c>
      <c r="Q73" s="102">
        <v>42.814554664932743</v>
      </c>
      <c r="R73" s="102">
        <v>45.241158180139976</v>
      </c>
      <c r="S73" s="102">
        <v>32.322805376200051</v>
      </c>
      <c r="T73" s="102">
        <v>34.306558659497135</v>
      </c>
      <c r="U73" s="102">
        <v>32.111698218846392</v>
      </c>
      <c r="V73" s="102">
        <v>36.635670505024386</v>
      </c>
      <c r="W73" s="102">
        <v>37.476946358786023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11.331956713150516</v>
      </c>
      <c r="C77" s="123">
        <v>11.517651783858881</v>
      </c>
      <c r="D77" s="123">
        <v>12.875003514877482</v>
      </c>
      <c r="E77" s="123">
        <v>13.482391109355975</v>
      </c>
      <c r="F77" s="123">
        <v>14.471577490156598</v>
      </c>
      <c r="G77" s="123">
        <v>14.339925304267572</v>
      </c>
      <c r="H77" s="123">
        <v>14.720587378035727</v>
      </c>
      <c r="I77" s="123">
        <v>14.432892322848934</v>
      </c>
      <c r="J77" s="123">
        <v>15.368734960708801</v>
      </c>
      <c r="K77" s="123">
        <v>12.901541808319562</v>
      </c>
      <c r="L77" s="123">
        <v>16.991682421989008</v>
      </c>
      <c r="M77" s="123">
        <v>14.163193197941327</v>
      </c>
      <c r="N77" s="123">
        <v>13.790639528636888</v>
      </c>
      <c r="O77" s="123">
        <v>13.535447256981492</v>
      </c>
      <c r="P77" s="123">
        <v>13.277049039203812</v>
      </c>
      <c r="Q77" s="123">
        <v>12.282463069398169</v>
      </c>
      <c r="R77" s="123">
        <v>12.518285163643073</v>
      </c>
      <c r="S77" s="123">
        <v>11.660722662752264</v>
      </c>
      <c r="T77" s="123">
        <v>11.740149467520524</v>
      </c>
      <c r="U77" s="123">
        <v>10.487974823079307</v>
      </c>
      <c r="V77" s="123">
        <v>11.174099374984968</v>
      </c>
      <c r="W77" s="123">
        <v>11.094976885982678</v>
      </c>
      <c r="DA77" s="130" t="s">
        <v>2818</v>
      </c>
    </row>
    <row r="78" spans="1:105" ht="12" customHeight="1" x14ac:dyDescent="0.25">
      <c r="A78" s="97" t="s">
        <v>192</v>
      </c>
      <c r="B78" s="99">
        <v>11.471538249671685</v>
      </c>
      <c r="C78" s="99">
        <v>11.613500468571344</v>
      </c>
      <c r="D78" s="99">
        <v>13.004991658281986</v>
      </c>
      <c r="E78" s="99">
        <v>13.622376031932747</v>
      </c>
      <c r="F78" s="99">
        <v>14.755135482868994</v>
      </c>
      <c r="G78" s="99">
        <v>14.599672288538805</v>
      </c>
      <c r="H78" s="99">
        <v>14.922388143076009</v>
      </c>
      <c r="I78" s="99">
        <v>14.690401750271814</v>
      </c>
      <c r="J78" s="99">
        <v>15.490150014908624</v>
      </c>
      <c r="K78" s="99">
        <v>12.958337329573688</v>
      </c>
      <c r="L78" s="99">
        <v>17.136957539741882</v>
      </c>
      <c r="M78" s="99">
        <v>14.329841651465639</v>
      </c>
      <c r="N78" s="99">
        <v>13.982484679100429</v>
      </c>
      <c r="O78" s="99">
        <v>13.675496270591953</v>
      </c>
      <c r="P78" s="99">
        <v>13.497454160907237</v>
      </c>
      <c r="Q78" s="99">
        <v>12.377921759985535</v>
      </c>
      <c r="R78" s="99">
        <v>12.594676095591797</v>
      </c>
      <c r="S78" s="99">
        <v>11.875390886137112</v>
      </c>
      <c r="T78" s="99">
        <v>11.939107573884126</v>
      </c>
      <c r="U78" s="99">
        <v>10.621299467780512</v>
      </c>
      <c r="V78" s="99">
        <v>11.331018785780962</v>
      </c>
      <c r="W78" s="99">
        <v>11.259494520624152</v>
      </c>
      <c r="DA78" s="63" t="s">
        <v>2819</v>
      </c>
    </row>
    <row r="79" spans="1:105" ht="12" customHeight="1" x14ac:dyDescent="0.25">
      <c r="A79" s="109" t="s">
        <v>120</v>
      </c>
      <c r="B79" s="110">
        <v>8.6609173003797917</v>
      </c>
      <c r="C79" s="110">
        <v>9.2897780412275495</v>
      </c>
      <c r="D79" s="110">
        <v>10.417468110966448</v>
      </c>
      <c r="E79" s="110">
        <v>11.338667487684406</v>
      </c>
      <c r="F79" s="110">
        <v>10.713787677919344</v>
      </c>
      <c r="G79" s="110">
        <v>10.732335476227973</v>
      </c>
      <c r="H79" s="110">
        <v>11.782414001115745</v>
      </c>
      <c r="I79" s="110">
        <v>10.593695051198084</v>
      </c>
      <c r="J79" s="110">
        <v>13.596466380152947</v>
      </c>
      <c r="K79" s="110">
        <v>12.093366819300934</v>
      </c>
      <c r="L79" s="110">
        <v>14.316641225992297</v>
      </c>
      <c r="M79" s="110">
        <v>10.700488871122369</v>
      </c>
      <c r="N79" s="110">
        <v>10.586973714242781</v>
      </c>
      <c r="O79" s="110">
        <v>11.101263742784569</v>
      </c>
      <c r="P79" s="110">
        <v>9.3815270710526235</v>
      </c>
      <c r="Q79" s="110">
        <v>10.534399662689674</v>
      </c>
      <c r="R79" s="110">
        <v>11.085045773747947</v>
      </c>
      <c r="S79" s="110">
        <v>7.4333325071052121</v>
      </c>
      <c r="T79" s="110">
        <v>7.7520274450008682</v>
      </c>
      <c r="U79" s="110">
        <v>7.008475210387525</v>
      </c>
      <c r="V79" s="110">
        <v>8.3442967390429423</v>
      </c>
      <c r="W79" s="110">
        <v>8.2216468024863385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321.36691086524098</v>
      </c>
      <c r="C81" s="118">
        <f t="shared" si="28"/>
        <v>344.97945772340074</v>
      </c>
      <c r="D81" s="118">
        <f t="shared" si="28"/>
        <v>334.61522214858309</v>
      </c>
      <c r="E81" s="118">
        <f t="shared" si="28"/>
        <v>346.09254783940276</v>
      </c>
      <c r="F81" s="118">
        <f t="shared" si="28"/>
        <v>337.06963402772749</v>
      </c>
      <c r="G81" s="118">
        <f t="shared" si="28"/>
        <v>333.02827743061107</v>
      </c>
      <c r="H81" s="118">
        <f t="shared" si="28"/>
        <v>329.56946214764503</v>
      </c>
      <c r="I81" s="118">
        <f t="shared" si="28"/>
        <v>319.36623666895781</v>
      </c>
      <c r="J81" s="118">
        <f t="shared" si="28"/>
        <v>319.21136420278401</v>
      </c>
      <c r="K81" s="118">
        <f t="shared" si="28"/>
        <v>349.66984076401451</v>
      </c>
      <c r="L81" s="118">
        <f t="shared" si="28"/>
        <v>264.88143115425862</v>
      </c>
      <c r="M81" s="118">
        <f t="shared" si="28"/>
        <v>275.18352216184218</v>
      </c>
      <c r="N81" s="118">
        <f t="shared" si="28"/>
        <v>291.28715660550336</v>
      </c>
      <c r="O81" s="118">
        <f t="shared" si="28"/>
        <v>256.78874069716795</v>
      </c>
      <c r="P81" s="118">
        <f t="shared" si="28"/>
        <v>253.76013346012766</v>
      </c>
      <c r="Q81" s="118">
        <f t="shared" si="28"/>
        <v>213.49532226925646</v>
      </c>
      <c r="R81" s="118">
        <f t="shared" ref="R81:V81" si="29">R82+R85+R87+R100</f>
        <v>213.60454444374199</v>
      </c>
      <c r="S81" s="118">
        <f t="shared" si="29"/>
        <v>231.77221701279566</v>
      </c>
      <c r="T81" s="118">
        <f t="shared" si="29"/>
        <v>243.02709991019839</v>
      </c>
      <c r="U81" s="118">
        <f t="shared" si="29"/>
        <v>233.59007696762154</v>
      </c>
      <c r="V81" s="118">
        <f t="shared" si="29"/>
        <v>216.72675430927538</v>
      </c>
      <c r="W81" s="118">
        <f t="shared" ref="W81" si="30">W82+W85+W87+W100</f>
        <v>226.69282670147197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264.06812333134042</v>
      </c>
      <c r="C82" s="123">
        <f t="shared" si="31"/>
        <v>287.72473981713847</v>
      </c>
      <c r="D82" s="123">
        <f t="shared" si="31"/>
        <v>277.28403891381424</v>
      </c>
      <c r="E82" s="123">
        <f t="shared" si="31"/>
        <v>287.96145298396283</v>
      </c>
      <c r="F82" s="123">
        <f t="shared" si="31"/>
        <v>279.44596479029178</v>
      </c>
      <c r="G82" s="123">
        <f t="shared" si="31"/>
        <v>274.81300445906987</v>
      </c>
      <c r="H82" s="123">
        <f t="shared" si="31"/>
        <v>271.47653039186946</v>
      </c>
      <c r="I82" s="123">
        <f t="shared" si="31"/>
        <v>262.70522417549699</v>
      </c>
      <c r="J82" s="123">
        <f t="shared" si="31"/>
        <v>261.08992359718212</v>
      </c>
      <c r="K82" s="123">
        <f t="shared" si="31"/>
        <v>288.83661308494487</v>
      </c>
      <c r="L82" s="123">
        <f t="shared" si="31"/>
        <v>207.65687250368865</v>
      </c>
      <c r="M82" s="123">
        <f t="shared" si="31"/>
        <v>219.5166770420484</v>
      </c>
      <c r="N82" s="123">
        <f t="shared" si="31"/>
        <v>232.98354945920485</v>
      </c>
      <c r="O82" s="123">
        <f t="shared" si="31"/>
        <v>203.67527897045036</v>
      </c>
      <c r="P82" s="123">
        <f t="shared" si="31"/>
        <v>201.56502824236023</v>
      </c>
      <c r="Q82" s="123">
        <f t="shared" si="31"/>
        <v>166.35023621133047</v>
      </c>
      <c r="R82" s="123">
        <f t="shared" ref="R82:V82" si="32">SUM(R83:R84)</f>
        <v>165.40785644783043</v>
      </c>
      <c r="S82" s="123">
        <f t="shared" si="32"/>
        <v>183.97451066208771</v>
      </c>
      <c r="T82" s="123">
        <f t="shared" si="32"/>
        <v>193.81121067522591</v>
      </c>
      <c r="U82" s="123">
        <f t="shared" si="32"/>
        <v>186.779293450175</v>
      </c>
      <c r="V82" s="123">
        <f t="shared" si="32"/>
        <v>171.16153039923012</v>
      </c>
      <c r="W82" s="123">
        <f t="shared" ref="W82" si="33">SUM(W83:W84)</f>
        <v>178.42199860020111</v>
      </c>
      <c r="DA82" s="130" t="s">
        <v>2822</v>
      </c>
    </row>
    <row r="83" spans="1:105" ht="12" customHeight="1" x14ac:dyDescent="0.25">
      <c r="A83" s="97" t="s">
        <v>204</v>
      </c>
      <c r="B83" s="99">
        <v>263.00683450124768</v>
      </c>
      <c r="C83" s="99">
        <v>286.56700510014525</v>
      </c>
      <c r="D83" s="99">
        <v>276.17930580107429</v>
      </c>
      <c r="E83" s="99">
        <v>286.80712480183712</v>
      </c>
      <c r="F83" s="99">
        <v>278.32542089009229</v>
      </c>
      <c r="G83" s="99">
        <v>273.6975960862253</v>
      </c>
      <c r="H83" s="99">
        <v>270.37302835662769</v>
      </c>
      <c r="I83" s="99">
        <v>261.63198088219269</v>
      </c>
      <c r="J83" s="99">
        <v>260.00147911857556</v>
      </c>
      <c r="K83" s="99">
        <v>287.60431083306474</v>
      </c>
      <c r="L83" s="99">
        <v>206.78624201895764</v>
      </c>
      <c r="M83" s="99">
        <v>218.55792138264539</v>
      </c>
      <c r="N83" s="99">
        <v>231.93428381000405</v>
      </c>
      <c r="O83" s="99">
        <v>202.73432341678782</v>
      </c>
      <c r="P83" s="99">
        <v>200.63758629246792</v>
      </c>
      <c r="Q83" s="99">
        <v>165.58501490572863</v>
      </c>
      <c r="R83" s="99">
        <v>164.64605115931786</v>
      </c>
      <c r="S83" s="99">
        <v>183.12210446884049</v>
      </c>
      <c r="T83" s="99">
        <v>192.90051097711421</v>
      </c>
      <c r="U83" s="99">
        <v>185.88776101613018</v>
      </c>
      <c r="V83" s="99">
        <v>170.33276471403619</v>
      </c>
      <c r="W83" s="99">
        <v>177.55021059575759</v>
      </c>
      <c r="DA83" s="63" t="s">
        <v>2823</v>
      </c>
    </row>
    <row r="84" spans="1:105" ht="12" customHeight="1" x14ac:dyDescent="0.25">
      <c r="A84" s="97" t="s">
        <v>53</v>
      </c>
      <c r="B84" s="99">
        <v>1.061288830092709</v>
      </c>
      <c r="C84" s="99">
        <v>1.1577347169932053</v>
      </c>
      <c r="D84" s="99">
        <v>1.1047331127399256</v>
      </c>
      <c r="E84" s="99">
        <v>1.1543281821257054</v>
      </c>
      <c r="F84" s="99">
        <v>1.1205439001995106</v>
      </c>
      <c r="G84" s="99">
        <v>1.1154083728445456</v>
      </c>
      <c r="H84" s="99">
        <v>1.1035020352417833</v>
      </c>
      <c r="I84" s="99">
        <v>1.0732432933043057</v>
      </c>
      <c r="J84" s="99">
        <v>1.0884444786065854</v>
      </c>
      <c r="K84" s="99">
        <v>1.2323022518801563</v>
      </c>
      <c r="L84" s="99">
        <v>0.87063048473100135</v>
      </c>
      <c r="M84" s="99">
        <v>0.95875565940300278</v>
      </c>
      <c r="N84" s="99">
        <v>1.0492656492008141</v>
      </c>
      <c r="O84" s="99">
        <v>0.94095555366253991</v>
      </c>
      <c r="P84" s="99">
        <v>0.92744194989231932</v>
      </c>
      <c r="Q84" s="99">
        <v>0.76522130560184387</v>
      </c>
      <c r="R84" s="99">
        <v>0.76180528851257223</v>
      </c>
      <c r="S84" s="99">
        <v>0.85240619324722344</v>
      </c>
      <c r="T84" s="99">
        <v>0.9106996981116916</v>
      </c>
      <c r="U84" s="99">
        <v>0.89153243404482485</v>
      </c>
      <c r="V84" s="99">
        <v>0.82876568519392457</v>
      </c>
      <c r="W84" s="99">
        <v>0.8717880044435139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1.020963250247817E-4</v>
      </c>
      <c r="C85" s="123">
        <f t="shared" si="34"/>
        <v>1.2888403034527201E-4</v>
      </c>
      <c r="D85" s="123">
        <f t="shared" si="34"/>
        <v>1.6973088584332972E-4</v>
      </c>
      <c r="E85" s="123">
        <f t="shared" si="34"/>
        <v>2.1923636252659207E-4</v>
      </c>
      <c r="F85" s="123">
        <f t="shared" si="34"/>
        <v>3.1974848422720734E-4</v>
      </c>
      <c r="G85" s="123">
        <f t="shared" si="34"/>
        <v>4.9749692456769741E-4</v>
      </c>
      <c r="H85" s="123">
        <f t="shared" si="34"/>
        <v>1.6650787926148327E-3</v>
      </c>
      <c r="I85" s="123">
        <f t="shared" si="34"/>
        <v>1.8844287680681406E-3</v>
      </c>
      <c r="J85" s="123">
        <f t="shared" si="34"/>
        <v>2.5186441947195192E-3</v>
      </c>
      <c r="K85" s="123">
        <f t="shared" si="34"/>
        <v>2.9873590871520531E-3</v>
      </c>
      <c r="L85" s="123">
        <f t="shared" si="34"/>
        <v>8.0889141561330345E-3</v>
      </c>
      <c r="M85" s="123">
        <f t="shared" si="34"/>
        <v>4.385901114243162E-3</v>
      </c>
      <c r="N85" s="123">
        <f t="shared" si="34"/>
        <v>5.0057789500188759E-3</v>
      </c>
      <c r="O85" s="123">
        <f t="shared" si="34"/>
        <v>4.772660377936732E-3</v>
      </c>
      <c r="P85" s="123">
        <f t="shared" si="34"/>
        <v>6.9181683774281813E-3</v>
      </c>
      <c r="Q85" s="123">
        <f t="shared" si="34"/>
        <v>5.4123295323839898E-3</v>
      </c>
      <c r="R85" s="123">
        <f t="shared" si="34"/>
        <v>5.9355831210766534E-3</v>
      </c>
      <c r="S85" s="123">
        <f t="shared" si="34"/>
        <v>6.4277133892544514E-3</v>
      </c>
      <c r="T85" s="123">
        <f t="shared" si="34"/>
        <v>9.1959330370797298E-3</v>
      </c>
      <c r="U85" s="123">
        <f t="shared" si="34"/>
        <v>7.2018672979173894E-3</v>
      </c>
      <c r="V85" s="123">
        <f t="shared" si="34"/>
        <v>8.0426517032832524E-3</v>
      </c>
      <c r="W85" s="123">
        <f t="shared" si="34"/>
        <v>1.4963630941949541E-2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1.020963250247817E-4</v>
      </c>
      <c r="C86" s="99">
        <f>RES_hhdet_fech!C86/RES_summary!C$19</f>
        <v>1.2888403034527201E-4</v>
      </c>
      <c r="D86" s="99">
        <f>RES_hhdet_fech!D86/RES_summary!D$19</f>
        <v>1.6973088584332972E-4</v>
      </c>
      <c r="E86" s="99">
        <f>RES_hhdet_fech!E86/RES_summary!E$19</f>
        <v>2.1923636252659207E-4</v>
      </c>
      <c r="F86" s="99">
        <f>RES_hhdet_fech!F86/RES_summary!F$19</f>
        <v>3.1974848422720734E-4</v>
      </c>
      <c r="G86" s="99">
        <f>RES_hhdet_fech!G86/RES_summary!G$19</f>
        <v>4.9749692456769741E-4</v>
      </c>
      <c r="H86" s="99">
        <f>RES_hhdet_fech!H86/RES_summary!H$19</f>
        <v>1.6650787926148327E-3</v>
      </c>
      <c r="I86" s="99">
        <f>RES_hhdet_fech!I86/RES_summary!I$19</f>
        <v>1.8844287680681406E-3</v>
      </c>
      <c r="J86" s="99">
        <f>RES_hhdet_fech!J86/RES_summary!J$19</f>
        <v>2.5186441947195192E-3</v>
      </c>
      <c r="K86" s="99">
        <f>RES_hhdet_fech!K86/RES_summary!K$19</f>
        <v>2.9873590871520531E-3</v>
      </c>
      <c r="L86" s="99">
        <f>RES_hhdet_fech!L86/RES_summary!L$19</f>
        <v>8.0889141561330345E-3</v>
      </c>
      <c r="M86" s="99">
        <f>RES_hhdet_fech!M86/RES_summary!M$19</f>
        <v>4.385901114243162E-3</v>
      </c>
      <c r="N86" s="99">
        <f>RES_hhdet_fech!N86/RES_summary!N$19</f>
        <v>5.0057789500188759E-3</v>
      </c>
      <c r="O86" s="99">
        <f>RES_hhdet_fech!O86/RES_summary!O$19</f>
        <v>4.772660377936732E-3</v>
      </c>
      <c r="P86" s="99">
        <f>RES_hhdet_fech!P86/RES_summary!P$19</f>
        <v>6.9181683774281813E-3</v>
      </c>
      <c r="Q86" s="99">
        <f>RES_hhdet_fech!Q86/RES_summary!Q$19</f>
        <v>5.4123295323839898E-3</v>
      </c>
      <c r="R86" s="99">
        <f>RES_hhdet_fech!R86/RES_summary!R$19</f>
        <v>5.9355831210766534E-3</v>
      </c>
      <c r="S86" s="99">
        <f>RES_hhdet_fech!S86/RES_summary!S$19</f>
        <v>6.4277133892544514E-3</v>
      </c>
      <c r="T86" s="99">
        <f>RES_hhdet_fech!T86/RES_summary!T$19</f>
        <v>9.1959330370797298E-3</v>
      </c>
      <c r="U86" s="99">
        <f>RES_hhdet_fech!U86/RES_summary!U$19</f>
        <v>7.2018672979173894E-3</v>
      </c>
      <c r="V86" s="99">
        <f>RES_hhdet_fech!V86/RES_summary!V$19</f>
        <v>8.0426517032832524E-3</v>
      </c>
      <c r="W86" s="99">
        <f>RES_hhdet_fech!W86/RES_summary!W$19</f>
        <v>1.4963630941949541E-2</v>
      </c>
      <c r="DA86" s="63" t="s">
        <v>2826</v>
      </c>
    </row>
    <row r="87" spans="1:105" ht="12" customHeight="1" x14ac:dyDescent="0.25">
      <c r="A87" s="121" t="s">
        <v>55</v>
      </c>
      <c r="B87" s="123">
        <v>45.265415352467784</v>
      </c>
      <c r="C87" s="123">
        <v>45.214354439154569</v>
      </c>
      <c r="D87" s="123">
        <v>44.239302679750686</v>
      </c>
      <c r="E87" s="123">
        <v>43.861193437414869</v>
      </c>
      <c r="F87" s="123">
        <v>42.16708286344538</v>
      </c>
      <c r="G87" s="123">
        <v>43.588371182375745</v>
      </c>
      <c r="H87" s="123">
        <v>43.175173355672598</v>
      </c>
      <c r="I87" s="123">
        <v>42.060651749132987</v>
      </c>
      <c r="J87" s="123">
        <v>43.910453940443531</v>
      </c>
      <c r="K87" s="123">
        <v>45.335306915391193</v>
      </c>
      <c r="L87" s="123">
        <v>42.609052909516869</v>
      </c>
      <c r="M87" s="123">
        <v>41.016111978767633</v>
      </c>
      <c r="N87" s="123">
        <v>42.879638485564342</v>
      </c>
      <c r="O87" s="123">
        <v>39.191288153240386</v>
      </c>
      <c r="P87" s="123">
        <v>38.269165417089248</v>
      </c>
      <c r="Q87" s="123">
        <v>35.242403856656011</v>
      </c>
      <c r="R87" s="123">
        <v>36.361666887715032</v>
      </c>
      <c r="S87" s="123">
        <v>35.644313075588016</v>
      </c>
      <c r="T87" s="123">
        <v>36.725198499036345</v>
      </c>
      <c r="U87" s="123">
        <v>34.861024405764539</v>
      </c>
      <c r="V87" s="123">
        <v>34.429019618482201</v>
      </c>
      <c r="W87" s="123">
        <v>36.658417749850514</v>
      </c>
      <c r="DA87" s="130" t="s">
        <v>2827</v>
      </c>
    </row>
    <row r="88" spans="1:105" ht="12" customHeight="1" x14ac:dyDescent="0.25">
      <c r="A88" s="97" t="s">
        <v>132</v>
      </c>
      <c r="B88" s="99">
        <v>45.96046214413672</v>
      </c>
      <c r="C88" s="99">
        <v>46.251695738426996</v>
      </c>
      <c r="D88" s="99">
        <v>45.585879105736652</v>
      </c>
      <c r="E88" s="99">
        <v>45.148352592196531</v>
      </c>
      <c r="F88" s="99">
        <v>44.396906448852739</v>
      </c>
      <c r="G88" s="99">
        <v>46.615904689507303</v>
      </c>
      <c r="H88" s="99">
        <v>45.209277251339088</v>
      </c>
      <c r="I88" s="99">
        <v>43.741414245856909</v>
      </c>
      <c r="J88" s="99">
        <v>40.668602967561696</v>
      </c>
      <c r="K88" s="99">
        <v>45.385147284940189</v>
      </c>
      <c r="L88" s="99">
        <v>42.48940559703675</v>
      </c>
      <c r="M88" s="99">
        <v>42.377948572726169</v>
      </c>
      <c r="N88" s="99">
        <v>44.399701788503727</v>
      </c>
      <c r="O88" s="99">
        <v>38.528280305975748</v>
      </c>
      <c r="P88" s="99">
        <v>39.138225515452859</v>
      </c>
      <c r="Q88" s="99">
        <v>32.832127204958582</v>
      </c>
      <c r="R88" s="99">
        <v>32.982455823312073</v>
      </c>
      <c r="S88" s="99">
        <v>36.384837006112207</v>
      </c>
      <c r="T88" s="99">
        <v>37.16636662649509</v>
      </c>
      <c r="U88" s="99">
        <v>35.420658663633532</v>
      </c>
      <c r="V88" s="99">
        <v>33.505495702250151</v>
      </c>
      <c r="W88" s="99">
        <v>36.345540572898813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41.83114167772986</v>
      </c>
      <c r="C92" s="102">
        <v>36.240782097240967</v>
      </c>
      <c r="D92" s="102">
        <v>36.353956093967966</v>
      </c>
      <c r="E92" s="102">
        <v>38.410585550370961</v>
      </c>
      <c r="F92" s="102">
        <v>38.07336574518677</v>
      </c>
      <c r="G92" s="102">
        <v>41.046564428185569</v>
      </c>
      <c r="H92" s="102">
        <v>43.426164440000619</v>
      </c>
      <c r="I92" s="102">
        <v>41.040795622651821</v>
      </c>
      <c r="J92" s="102">
        <v>45.206710903028451</v>
      </c>
      <c r="K92" s="102">
        <v>44.1027478116767</v>
      </c>
      <c r="L92" s="102">
        <v>34.796158995182495</v>
      </c>
      <c r="M92" s="102">
        <v>43.638693706669578</v>
      </c>
      <c r="N92" s="102">
        <v>43.570057563817471</v>
      </c>
      <c r="O92" s="102">
        <v>41.919306621220493</v>
      </c>
      <c r="P92" s="102">
        <v>44.428762833362057</v>
      </c>
      <c r="Q92" s="102">
        <v>35.994858867968006</v>
      </c>
      <c r="R92" s="102">
        <v>37.303846125789455</v>
      </c>
      <c r="S92" s="102">
        <v>38.663729908632213</v>
      </c>
      <c r="T92" s="102">
        <v>34.035654524790914</v>
      </c>
      <c r="U92" s="102">
        <v>31.459030242377782</v>
      </c>
      <c r="V92" s="102">
        <v>32.792091216339458</v>
      </c>
      <c r="W92" s="102">
        <v>33.685716400526111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33.391498779109511</v>
      </c>
      <c r="C96" s="102">
        <v>33.011348586326072</v>
      </c>
      <c r="D96" s="102">
        <v>33.834399012047044</v>
      </c>
      <c r="E96" s="102">
        <v>36.458151859974926</v>
      </c>
      <c r="F96" s="102">
        <v>32.232013212721213</v>
      </c>
      <c r="G96" s="102">
        <v>33.217519945638692</v>
      </c>
      <c r="H96" s="102">
        <v>37.517442916270035</v>
      </c>
      <c r="I96" s="102">
        <v>37.808666549111074</v>
      </c>
      <c r="J96" s="102">
        <v>51.850102078011126</v>
      </c>
      <c r="K96" s="102">
        <v>45.244947156773634</v>
      </c>
      <c r="L96" s="102">
        <v>43.160998007181995</v>
      </c>
      <c r="M96" s="102">
        <v>36.403908308991006</v>
      </c>
      <c r="N96" s="102">
        <v>37.499591106019963</v>
      </c>
      <c r="O96" s="102">
        <v>41.506582084631511</v>
      </c>
      <c r="P96" s="102">
        <v>35.281527320542949</v>
      </c>
      <c r="Q96" s="102">
        <v>42.514812530162949</v>
      </c>
      <c r="R96" s="102">
        <v>46.146519987416248</v>
      </c>
      <c r="S96" s="102">
        <v>33.344878692769946</v>
      </c>
      <c r="T96" s="102">
        <v>35.295933207536983</v>
      </c>
      <c r="U96" s="102">
        <v>32.965054365556078</v>
      </c>
      <c r="V96" s="102">
        <v>37.334547570624828</v>
      </c>
      <c r="W96" s="102">
        <v>37.565601154712851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2839</v>
      </c>
    </row>
    <row r="100" spans="1:105" ht="12" customHeight="1" x14ac:dyDescent="0.25">
      <c r="A100" s="121" t="s">
        <v>54</v>
      </c>
      <c r="B100" s="123">
        <v>12.033270085107763</v>
      </c>
      <c r="C100" s="123">
        <v>12.04023458307735</v>
      </c>
      <c r="D100" s="123">
        <v>13.091710824132358</v>
      </c>
      <c r="E100" s="123">
        <v>14.269682181662576</v>
      </c>
      <c r="F100" s="123">
        <v>15.456266625506109</v>
      </c>
      <c r="G100" s="123">
        <v>14.626404292240863</v>
      </c>
      <c r="H100" s="123">
        <v>14.91609332131037</v>
      </c>
      <c r="I100" s="123">
        <v>14.598476315559754</v>
      </c>
      <c r="J100" s="123">
        <v>14.208468020963657</v>
      </c>
      <c r="K100" s="123">
        <v>15.494933404591297</v>
      </c>
      <c r="L100" s="123">
        <v>14.607416826897001</v>
      </c>
      <c r="M100" s="123">
        <v>14.646347239911917</v>
      </c>
      <c r="N100" s="123">
        <v>15.41896288178415</v>
      </c>
      <c r="O100" s="123">
        <v>13.91740091309928</v>
      </c>
      <c r="P100" s="123">
        <v>13.919021632300748</v>
      </c>
      <c r="Q100" s="123">
        <v>11.897269871737603</v>
      </c>
      <c r="R100" s="123">
        <v>11.829085525075456</v>
      </c>
      <c r="S100" s="123">
        <v>12.146965561730688</v>
      </c>
      <c r="T100" s="123">
        <v>12.481494802899043</v>
      </c>
      <c r="U100" s="123">
        <v>11.942557244384091</v>
      </c>
      <c r="V100" s="123">
        <v>11.128161639859773</v>
      </c>
      <c r="W100" s="123">
        <v>11.597446720478388</v>
      </c>
      <c r="DA100" s="130" t="s">
        <v>2840</v>
      </c>
    </row>
    <row r="101" spans="1:105" ht="12" customHeight="1" x14ac:dyDescent="0.25">
      <c r="A101" s="97" t="s">
        <v>207</v>
      </c>
      <c r="B101" s="99">
        <v>12.045889888094608</v>
      </c>
      <c r="C101" s="99">
        <v>12.06084927928624</v>
      </c>
      <c r="D101" s="99">
        <v>13.124440356367247</v>
      </c>
      <c r="E101" s="99">
        <v>14.33187163098213</v>
      </c>
      <c r="F101" s="99">
        <v>15.624188099604616</v>
      </c>
      <c r="G101" s="99">
        <v>14.770343786265455</v>
      </c>
      <c r="H101" s="99">
        <v>15.086165009327237</v>
      </c>
      <c r="I101" s="99">
        <v>15.08333797930473</v>
      </c>
      <c r="J101" s="99">
        <v>14.219381851957317</v>
      </c>
      <c r="K101" s="99">
        <v>16.026288901035109</v>
      </c>
      <c r="L101" s="99">
        <v>14.73546263712378</v>
      </c>
      <c r="M101" s="99">
        <v>14.93831276129489</v>
      </c>
      <c r="N101" s="99">
        <v>15.804790904265946</v>
      </c>
      <c r="O101" s="99">
        <v>14.145745440847124</v>
      </c>
      <c r="P101" s="99">
        <v>14.211605693996754</v>
      </c>
      <c r="Q101" s="99">
        <v>12.060624323534512</v>
      </c>
      <c r="R101" s="99">
        <v>11.869748690386116</v>
      </c>
      <c r="S101" s="99">
        <v>12.438625715453316</v>
      </c>
      <c r="T101" s="99">
        <v>12.823859568009887</v>
      </c>
      <c r="U101" s="99">
        <v>12.29122902747153</v>
      </c>
      <c r="V101" s="99">
        <v>11.293220160335849</v>
      </c>
      <c r="W101" s="99">
        <v>11.803675496606536</v>
      </c>
      <c r="DA101" s="63" t="s">
        <v>2841</v>
      </c>
    </row>
    <row r="102" spans="1:105" ht="12" customHeight="1" x14ac:dyDescent="0.25">
      <c r="A102" s="97" t="s">
        <v>50</v>
      </c>
      <c r="B102" s="99">
        <v>11.806846190274143</v>
      </c>
      <c r="C102" s="99">
        <v>11.737922249542239</v>
      </c>
      <c r="D102" s="99">
        <v>12.668559023708413</v>
      </c>
      <c r="E102" s="99">
        <v>13.227550823197172</v>
      </c>
      <c r="F102" s="99">
        <v>14.199534214475809</v>
      </c>
      <c r="G102" s="99">
        <v>14.805970544023195</v>
      </c>
      <c r="H102" s="99">
        <v>15.393544230157994</v>
      </c>
      <c r="I102" s="99">
        <v>14.124315996103256</v>
      </c>
      <c r="J102" s="99">
        <v>14.607000557353697</v>
      </c>
      <c r="K102" s="99">
        <v>13.544835570982126</v>
      </c>
      <c r="L102" s="99">
        <v>13.579446063899521</v>
      </c>
      <c r="M102" s="99">
        <v>14.069019173132572</v>
      </c>
      <c r="N102" s="99">
        <v>14.100701998833499</v>
      </c>
      <c r="O102" s="99">
        <v>13.696193778811162</v>
      </c>
      <c r="P102" s="99">
        <v>14.777230824777325</v>
      </c>
      <c r="Q102" s="99">
        <v>11.765664059122777</v>
      </c>
      <c r="R102" s="99">
        <v>12.170727950469079</v>
      </c>
      <c r="S102" s="99">
        <v>13.716291162057193</v>
      </c>
      <c r="T102" s="99">
        <v>11.504000306645285</v>
      </c>
      <c r="U102" s="99">
        <v>10.64220327824601</v>
      </c>
      <c r="V102" s="99">
        <v>11.076111580428037</v>
      </c>
      <c r="W102" s="99">
        <v>11.428574711849576</v>
      </c>
      <c r="DA102" s="63" t="s">
        <v>2842</v>
      </c>
    </row>
    <row r="103" spans="1:105" ht="12" customHeight="1" x14ac:dyDescent="0.25">
      <c r="A103" s="109" t="s">
        <v>120</v>
      </c>
      <c r="B103" s="110">
        <v>8.6609173003797935</v>
      </c>
      <c r="C103" s="110">
        <v>9.196907336531698</v>
      </c>
      <c r="D103" s="110">
        <v>10.343209775296156</v>
      </c>
      <c r="E103" s="110">
        <v>11.290875289087268</v>
      </c>
      <c r="F103" s="110">
        <v>10.676849573547354</v>
      </c>
      <c r="G103" s="110">
        <v>10.694199149240719</v>
      </c>
      <c r="H103" s="110">
        <v>11.746090812104987</v>
      </c>
      <c r="I103" s="110">
        <v>10.561789746160551</v>
      </c>
      <c r="J103" s="110">
        <v>13.571955464610886</v>
      </c>
      <c r="K103" s="110">
        <v>12.093106794954297</v>
      </c>
      <c r="L103" s="110">
        <v>14.350164375024942</v>
      </c>
      <c r="M103" s="110">
        <v>10.722986646045937</v>
      </c>
      <c r="N103" s="110">
        <v>10.636371802852322</v>
      </c>
      <c r="O103" s="110">
        <v>11.072388327409033</v>
      </c>
      <c r="P103" s="110">
        <v>9.3310448946689313</v>
      </c>
      <c r="Q103" s="110">
        <v>10.450566008941848</v>
      </c>
      <c r="R103" s="110">
        <v>11.072577803644485</v>
      </c>
      <c r="S103" s="110">
        <v>7.3340423205142473</v>
      </c>
      <c r="T103" s="110">
        <v>7.6430115150822608</v>
      </c>
      <c r="U103" s="110">
        <v>6.8213729020708485</v>
      </c>
      <c r="V103" s="110">
        <v>8.3202655574756132</v>
      </c>
      <c r="W103" s="110">
        <v>8.2690101355542076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195.36463109635</v>
      </c>
      <c r="C124" s="118">
        <f t="shared" si="42"/>
        <v>210.11038976367161</v>
      </c>
      <c r="D124" s="118">
        <f t="shared" si="42"/>
        <v>215.8528188704426</v>
      </c>
      <c r="E124" s="118">
        <f t="shared" si="42"/>
        <v>226.2528723451357</v>
      </c>
      <c r="F124" s="118">
        <f t="shared" si="42"/>
        <v>214.8151923190764</v>
      </c>
      <c r="G124" s="118">
        <f t="shared" si="42"/>
        <v>223.98543765869579</v>
      </c>
      <c r="H124" s="118">
        <f t="shared" si="42"/>
        <v>226.18391456423294</v>
      </c>
      <c r="I124" s="118">
        <f t="shared" si="42"/>
        <v>226.03104990071151</v>
      </c>
      <c r="J124" s="118">
        <f t="shared" si="42"/>
        <v>219.20548977620331</v>
      </c>
      <c r="K124" s="118">
        <f t="shared" si="42"/>
        <v>212.12226797569215</v>
      </c>
      <c r="L124" s="118">
        <f t="shared" si="42"/>
        <v>235.9609467528735</v>
      </c>
      <c r="M124" s="118">
        <f t="shared" si="42"/>
        <v>204.12228022107971</v>
      </c>
      <c r="N124" s="118">
        <f t="shared" si="42"/>
        <v>215.65666982936807</v>
      </c>
      <c r="O124" s="118">
        <f t="shared" si="42"/>
        <v>206.63007730698973</v>
      </c>
      <c r="P124" s="118">
        <f t="shared" si="42"/>
        <v>193.62559629016135</v>
      </c>
      <c r="Q124" s="118">
        <f t="shared" si="42"/>
        <v>190.10366131458517</v>
      </c>
      <c r="R124" s="118">
        <f t="shared" ref="R124:V124" si="43">R125+R128+R130+R139</f>
        <v>206.53410370667365</v>
      </c>
      <c r="S124" s="118">
        <f t="shared" si="43"/>
        <v>197.6980080849136</v>
      </c>
      <c r="T124" s="118">
        <f t="shared" si="43"/>
        <v>191.93254049841764</v>
      </c>
      <c r="U124" s="118">
        <f t="shared" si="43"/>
        <v>181.92182761976838</v>
      </c>
      <c r="V124" s="118">
        <f t="shared" si="43"/>
        <v>174.82642440126196</v>
      </c>
      <c r="W124" s="118">
        <f t="shared" ref="W124" si="44">W125+W128+W130+W139</f>
        <v>199.43962866939992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156.18172013050236</v>
      </c>
      <c r="C125" s="123">
        <f t="shared" si="45"/>
        <v>171.07331174277047</v>
      </c>
      <c r="D125" s="123">
        <f t="shared" si="45"/>
        <v>174.86961390316833</v>
      </c>
      <c r="E125" s="123">
        <f t="shared" si="45"/>
        <v>184.15872333619035</v>
      </c>
      <c r="F125" s="123">
        <f t="shared" si="45"/>
        <v>174.62978845554943</v>
      </c>
      <c r="G125" s="123">
        <f t="shared" si="45"/>
        <v>181.67946537350423</v>
      </c>
      <c r="H125" s="123">
        <f t="shared" si="45"/>
        <v>181.41939870776739</v>
      </c>
      <c r="I125" s="123">
        <f t="shared" si="45"/>
        <v>181.89226041986623</v>
      </c>
      <c r="J125" s="123">
        <f t="shared" si="45"/>
        <v>171.17067368639943</v>
      </c>
      <c r="K125" s="123">
        <f t="shared" si="45"/>
        <v>168.35522236628859</v>
      </c>
      <c r="L125" s="123">
        <f t="shared" si="45"/>
        <v>186.60131663573628</v>
      </c>
      <c r="M125" s="123">
        <f t="shared" si="45"/>
        <v>159.20080766599077</v>
      </c>
      <c r="N125" s="123">
        <f t="shared" si="45"/>
        <v>169.62228257484793</v>
      </c>
      <c r="O125" s="123">
        <f t="shared" si="45"/>
        <v>160.91555192382626</v>
      </c>
      <c r="P125" s="123">
        <f t="shared" si="45"/>
        <v>151.58711284372154</v>
      </c>
      <c r="Q125" s="123">
        <f t="shared" si="45"/>
        <v>147.92450642029277</v>
      </c>
      <c r="R125" s="123">
        <f t="shared" ref="R125:V125" si="46">SUM(R126:R127)</f>
        <v>160.74194218822743</v>
      </c>
      <c r="S125" s="123">
        <f t="shared" si="46"/>
        <v>156.89742296399635</v>
      </c>
      <c r="T125" s="123">
        <f t="shared" si="46"/>
        <v>152.20163771094892</v>
      </c>
      <c r="U125" s="123">
        <f t="shared" si="46"/>
        <v>144.21379269680594</v>
      </c>
      <c r="V125" s="123">
        <f t="shared" si="46"/>
        <v>134.87405188956319</v>
      </c>
      <c r="W125" s="123">
        <f t="shared" ref="W125" si="47">SUM(W126:W127)</f>
        <v>155.52231550271955</v>
      </c>
      <c r="DA125" s="130" t="s">
        <v>2863</v>
      </c>
    </row>
    <row r="126" spans="1:105" ht="12" customHeight="1" x14ac:dyDescent="0.25">
      <c r="A126" s="97" t="s">
        <v>203</v>
      </c>
      <c r="B126" s="99">
        <v>155.64849899978174</v>
      </c>
      <c r="C126" s="99">
        <v>170.49772467725788</v>
      </c>
      <c r="D126" s="99">
        <v>174.29842859799967</v>
      </c>
      <c r="E126" s="99">
        <v>183.56655604726774</v>
      </c>
      <c r="F126" s="99">
        <v>174.08172472118736</v>
      </c>
      <c r="G126" s="99">
        <v>181.11499635565954</v>
      </c>
      <c r="H126" s="99">
        <v>180.8641539776718</v>
      </c>
      <c r="I126" s="99">
        <v>181.3448094225177</v>
      </c>
      <c r="J126" s="99">
        <v>170.65593998108415</v>
      </c>
      <c r="K126" s="99">
        <v>167.84796521371868</v>
      </c>
      <c r="L126" s="99">
        <v>186.0613303924668</v>
      </c>
      <c r="M126" s="99">
        <v>158.73185866123367</v>
      </c>
      <c r="N126" s="99">
        <v>169.12154827889691</v>
      </c>
      <c r="O126" s="99">
        <v>160.43970738537308</v>
      </c>
      <c r="P126" s="99">
        <v>151.14223331713458</v>
      </c>
      <c r="Q126" s="99">
        <v>147.49313621523859</v>
      </c>
      <c r="R126" s="99">
        <v>160.27554715734848</v>
      </c>
      <c r="S126" s="99">
        <v>156.44327732099595</v>
      </c>
      <c r="T126" s="99">
        <v>151.75952865740743</v>
      </c>
      <c r="U126" s="99">
        <v>143.79121666519373</v>
      </c>
      <c r="V126" s="99">
        <v>134.47612739521509</v>
      </c>
      <c r="W126" s="99">
        <v>155.06085627706148</v>
      </c>
      <c r="DA126" s="63" t="s">
        <v>2864</v>
      </c>
    </row>
    <row r="127" spans="1:105" ht="12" customHeight="1" x14ac:dyDescent="0.25">
      <c r="A127" s="97" t="s">
        <v>53</v>
      </c>
      <c r="B127" s="99">
        <v>0.53322113072060662</v>
      </c>
      <c r="C127" s="99">
        <v>0.57558706551260241</v>
      </c>
      <c r="D127" s="99">
        <v>0.57118530516865507</v>
      </c>
      <c r="E127" s="99">
        <v>0.59216728892262183</v>
      </c>
      <c r="F127" s="99">
        <v>0.54806373436208489</v>
      </c>
      <c r="G127" s="99">
        <v>0.56446901784468051</v>
      </c>
      <c r="H127" s="99">
        <v>0.55524473009558473</v>
      </c>
      <c r="I127" s="99">
        <v>0.5474509973485383</v>
      </c>
      <c r="J127" s="99">
        <v>0.51473370531528739</v>
      </c>
      <c r="K127" s="99">
        <v>0.50725715256991077</v>
      </c>
      <c r="L127" s="99">
        <v>0.53998624326948463</v>
      </c>
      <c r="M127" s="99">
        <v>0.46894900475710161</v>
      </c>
      <c r="N127" s="99">
        <v>0.5007342959510056</v>
      </c>
      <c r="O127" s="99">
        <v>0.47584453845317348</v>
      </c>
      <c r="P127" s="99">
        <v>0.44487952658695146</v>
      </c>
      <c r="Q127" s="99">
        <v>0.4313702050541916</v>
      </c>
      <c r="R127" s="99">
        <v>0.46639503087893169</v>
      </c>
      <c r="S127" s="99">
        <v>0.45414564300038995</v>
      </c>
      <c r="T127" s="99">
        <v>0.44210905354147284</v>
      </c>
      <c r="U127" s="99">
        <v>0.42257603161220675</v>
      </c>
      <c r="V127" s="99">
        <v>0.39792449434809313</v>
      </c>
      <c r="W127" s="99">
        <v>0.46145922565806635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1.0204400353271233E-4</v>
      </c>
      <c r="C128" s="123">
        <f t="shared" si="48"/>
        <v>1.2911602971315446E-4</v>
      </c>
      <c r="D128" s="123">
        <f t="shared" si="48"/>
        <v>1.6886597724044081E-4</v>
      </c>
      <c r="E128" s="123">
        <f t="shared" si="48"/>
        <v>1.9621427484472481E-4</v>
      </c>
      <c r="F128" s="123">
        <f t="shared" si="48"/>
        <v>2.4759860613385906E-4</v>
      </c>
      <c r="G128" s="123">
        <f t="shared" si="48"/>
        <v>3.5309997562251312E-4</v>
      </c>
      <c r="H128" s="123">
        <f t="shared" si="48"/>
        <v>1.2296052243569746E-3</v>
      </c>
      <c r="I128" s="123">
        <f t="shared" si="48"/>
        <v>1.4627226939664063E-3</v>
      </c>
      <c r="J128" s="123">
        <f t="shared" si="48"/>
        <v>2.1330441111310477E-3</v>
      </c>
      <c r="K128" s="123">
        <f t="shared" si="48"/>
        <v>2.7394673718553397E-3</v>
      </c>
      <c r="L128" s="123">
        <f t="shared" si="48"/>
        <v>7.9208740708691609E-3</v>
      </c>
      <c r="M128" s="123">
        <f t="shared" si="48"/>
        <v>4.6125166352550939E-3</v>
      </c>
      <c r="N128" s="123">
        <f t="shared" si="48"/>
        <v>5.5600482019916636E-3</v>
      </c>
      <c r="O128" s="123">
        <f t="shared" si="48"/>
        <v>5.5589785681304186E-3</v>
      </c>
      <c r="P128" s="123">
        <f t="shared" si="48"/>
        <v>8.1645099573896349E-3</v>
      </c>
      <c r="Q128" s="123">
        <f t="shared" si="48"/>
        <v>6.4390012761200112E-3</v>
      </c>
      <c r="R128" s="123">
        <f t="shared" si="48"/>
        <v>6.7334963694925636E-3</v>
      </c>
      <c r="S128" s="123">
        <f t="shared" si="48"/>
        <v>6.7106529636707041E-3</v>
      </c>
      <c r="T128" s="123">
        <f t="shared" si="48"/>
        <v>9.3364727634253561E-3</v>
      </c>
      <c r="U128" s="123">
        <f t="shared" si="48"/>
        <v>6.9698881696724606E-3</v>
      </c>
      <c r="V128" s="123">
        <f t="shared" si="48"/>
        <v>7.7344987188072544E-3</v>
      </c>
      <c r="W128" s="123">
        <f t="shared" si="48"/>
        <v>1.4298673414172899E-2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1.0204400353271233E-4</v>
      </c>
      <c r="C129" s="99">
        <f>RES_hhdet_fech!C129/RES_summary!C$19</f>
        <v>1.2911602971315446E-4</v>
      </c>
      <c r="D129" s="99">
        <f>RES_hhdet_fech!D129/RES_summary!D$19</f>
        <v>1.6886597724044081E-4</v>
      </c>
      <c r="E129" s="99">
        <f>RES_hhdet_fech!E129/RES_summary!E$19</f>
        <v>1.9621427484472481E-4</v>
      </c>
      <c r="F129" s="99">
        <f>RES_hhdet_fech!F129/RES_summary!F$19</f>
        <v>2.4759860613385906E-4</v>
      </c>
      <c r="G129" s="99">
        <f>RES_hhdet_fech!G129/RES_summary!G$19</f>
        <v>3.5309997562251312E-4</v>
      </c>
      <c r="H129" s="99">
        <f>RES_hhdet_fech!H129/RES_summary!H$19</f>
        <v>1.2296052243569746E-3</v>
      </c>
      <c r="I129" s="99">
        <f>RES_hhdet_fech!I129/RES_summary!I$19</f>
        <v>1.4627226939664063E-3</v>
      </c>
      <c r="J129" s="99">
        <f>RES_hhdet_fech!J129/RES_summary!J$19</f>
        <v>2.1330441111310477E-3</v>
      </c>
      <c r="K129" s="99">
        <f>RES_hhdet_fech!K129/RES_summary!K$19</f>
        <v>2.7394673718553397E-3</v>
      </c>
      <c r="L129" s="99">
        <f>RES_hhdet_fech!L129/RES_summary!L$19</f>
        <v>7.9208740708691609E-3</v>
      </c>
      <c r="M129" s="99">
        <f>RES_hhdet_fech!M129/RES_summary!M$19</f>
        <v>4.6125166352550939E-3</v>
      </c>
      <c r="N129" s="99">
        <f>RES_hhdet_fech!N129/RES_summary!N$19</f>
        <v>5.5600482019916636E-3</v>
      </c>
      <c r="O129" s="99">
        <f>RES_hhdet_fech!O129/RES_summary!O$19</f>
        <v>5.5589785681304186E-3</v>
      </c>
      <c r="P129" s="99">
        <f>RES_hhdet_fech!P129/RES_summary!P$19</f>
        <v>8.1645099573896349E-3</v>
      </c>
      <c r="Q129" s="99">
        <f>RES_hhdet_fech!Q129/RES_summary!Q$19</f>
        <v>6.4390012761200112E-3</v>
      </c>
      <c r="R129" s="99">
        <f>RES_hhdet_fech!R129/RES_summary!R$19</f>
        <v>6.7334963694925636E-3</v>
      </c>
      <c r="S129" s="99">
        <f>RES_hhdet_fech!S129/RES_summary!S$19</f>
        <v>6.7106529636707041E-3</v>
      </c>
      <c r="T129" s="99">
        <f>RES_hhdet_fech!T129/RES_summary!T$19</f>
        <v>9.3364727634253561E-3</v>
      </c>
      <c r="U129" s="99">
        <f>RES_hhdet_fech!U129/RES_summary!U$19</f>
        <v>6.9698881696724606E-3</v>
      </c>
      <c r="V129" s="99">
        <f>RES_hhdet_fech!V129/RES_summary!V$19</f>
        <v>7.7344987188072544E-3</v>
      </c>
      <c r="W129" s="99">
        <f>RES_hhdet_fech!W129/RES_summary!W$19</f>
        <v>1.4298673414172899E-2</v>
      </c>
      <c r="DA129" s="63" t="s">
        <v>2867</v>
      </c>
    </row>
    <row r="130" spans="1:105" ht="12" customHeight="1" x14ac:dyDescent="0.25">
      <c r="A130" s="121" t="s">
        <v>55</v>
      </c>
      <c r="B130" s="123">
        <v>27.979464958865034</v>
      </c>
      <c r="C130" s="123">
        <v>27.81632678628625</v>
      </c>
      <c r="D130" s="123">
        <v>28.839680075760704</v>
      </c>
      <c r="E130" s="123">
        <v>29.33440456558586</v>
      </c>
      <c r="F130" s="123">
        <v>26.932244414757037</v>
      </c>
      <c r="G130" s="123">
        <v>28.725840916288501</v>
      </c>
      <c r="H130" s="123">
        <v>30.634000560656908</v>
      </c>
      <c r="I130" s="123">
        <v>31.427530488576569</v>
      </c>
      <c r="J130" s="123">
        <v>33.88496040781655</v>
      </c>
      <c r="K130" s="123">
        <v>30.905339820890934</v>
      </c>
      <c r="L130" s="123">
        <v>35.461741983376022</v>
      </c>
      <c r="M130" s="123">
        <v>32.334248334106377</v>
      </c>
      <c r="N130" s="123">
        <v>33.446357247181794</v>
      </c>
      <c r="O130" s="123">
        <v>33.121871011981263</v>
      </c>
      <c r="P130" s="123">
        <v>29.569318188553513</v>
      </c>
      <c r="Q130" s="123">
        <v>30.946843918889744</v>
      </c>
      <c r="R130" s="123">
        <v>34.117783211325083</v>
      </c>
      <c r="S130" s="123">
        <v>30.21519812650974</v>
      </c>
      <c r="T130" s="123">
        <v>30.066827552701817</v>
      </c>
      <c r="U130" s="123">
        <v>28.94887501214064</v>
      </c>
      <c r="V130" s="123">
        <v>30.215633109144015</v>
      </c>
      <c r="W130" s="123">
        <v>34.115826559011495</v>
      </c>
      <c r="DA130" s="130" t="s">
        <v>2868</v>
      </c>
    </row>
    <row r="131" spans="1:105" ht="12" customHeight="1" x14ac:dyDescent="0.25">
      <c r="A131" s="97" t="s">
        <v>128</v>
      </c>
      <c r="B131" s="99">
        <v>27.694021612832422</v>
      </c>
      <c r="C131" s="99">
        <v>27.516658262315705</v>
      </c>
      <c r="D131" s="99">
        <v>28.562849817386173</v>
      </c>
      <c r="E131" s="99">
        <v>28.95584206988142</v>
      </c>
      <c r="F131" s="99">
        <v>26.694889306963198</v>
      </c>
      <c r="G131" s="99">
        <v>28.571204889484022</v>
      </c>
      <c r="H131" s="99">
        <v>30.250876496552575</v>
      </c>
      <c r="I131" s="99">
        <v>31.025547888986658</v>
      </c>
      <c r="J131" s="99">
        <v>32.534296297311116</v>
      </c>
      <c r="K131" s="99">
        <v>29.729435420712711</v>
      </c>
      <c r="L131" s="99">
        <v>34.951364688262089</v>
      </c>
      <c r="M131" s="99">
        <v>32.055103522783405</v>
      </c>
      <c r="N131" s="99">
        <v>33.223060139125479</v>
      </c>
      <c r="O131" s="99">
        <v>32.71736205389761</v>
      </c>
      <c r="P131" s="99">
        <v>29.367439847477598</v>
      </c>
      <c r="Q131" s="99">
        <v>30.861426183999175</v>
      </c>
      <c r="R131" s="99">
        <v>34.101719159178685</v>
      </c>
      <c r="S131" s="99">
        <v>30.201653359967356</v>
      </c>
      <c r="T131" s="99">
        <v>29.975528446695961</v>
      </c>
      <c r="U131" s="99">
        <v>28.853887120815283</v>
      </c>
      <c r="V131" s="99">
        <v>29.848815194627718</v>
      </c>
      <c r="W131" s="99">
        <v>33.981716287824973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33.391498779109504</v>
      </c>
      <c r="C135" s="102">
        <v>33.260446191602227</v>
      </c>
      <c r="D135" s="102">
        <v>34.417850754129077</v>
      </c>
      <c r="E135" s="102">
        <v>37.115331062583024</v>
      </c>
      <c r="F135" s="102">
        <v>32.878417819573365</v>
      </c>
      <c r="G135" s="102">
        <v>33.857641602273596</v>
      </c>
      <c r="H135" s="102">
        <v>37.517557332360326</v>
      </c>
      <c r="I135" s="102">
        <v>37.670897788551507</v>
      </c>
      <c r="J135" s="102">
        <v>51.621254547334317</v>
      </c>
      <c r="K135" s="102">
        <v>45.028175136535133</v>
      </c>
      <c r="L135" s="102">
        <v>43.024170673107882</v>
      </c>
      <c r="M135" s="102">
        <v>36.321748150148622</v>
      </c>
      <c r="N135" s="102">
        <v>37.671420899557816</v>
      </c>
      <c r="O135" s="102">
        <v>42.214747264319818</v>
      </c>
      <c r="P135" s="102">
        <v>36.56955078644247</v>
      </c>
      <c r="Q135" s="102">
        <v>44.470562700739009</v>
      </c>
      <c r="R135" s="102">
        <v>48.976664268417458</v>
      </c>
      <c r="S135" s="102">
        <v>31.613273958262642</v>
      </c>
      <c r="T135" s="102">
        <v>33.068228313959295</v>
      </c>
      <c r="U135" s="102">
        <v>30.881383167328455</v>
      </c>
      <c r="V135" s="102">
        <v>35.784608250304728</v>
      </c>
      <c r="W135" s="102">
        <v>36.81221971628252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11.203343962979073</v>
      </c>
      <c r="C139" s="123">
        <v>11.220622118585165</v>
      </c>
      <c r="D139" s="123">
        <v>12.143356025536342</v>
      </c>
      <c r="E139" s="123">
        <v>12.759548229084661</v>
      </c>
      <c r="F139" s="123">
        <v>13.252911850163803</v>
      </c>
      <c r="G139" s="123">
        <v>13.57977826892744</v>
      </c>
      <c r="H139" s="123">
        <v>14.129285690584272</v>
      </c>
      <c r="I139" s="123">
        <v>12.709796269574763</v>
      </c>
      <c r="J139" s="123">
        <v>14.147722637876186</v>
      </c>
      <c r="K139" s="123">
        <v>12.858966321140777</v>
      </c>
      <c r="L139" s="123">
        <v>13.889967259690339</v>
      </c>
      <c r="M139" s="123">
        <v>12.582611704347293</v>
      </c>
      <c r="N139" s="123">
        <v>12.582469959136345</v>
      </c>
      <c r="O139" s="123">
        <v>12.58709539261409</v>
      </c>
      <c r="P139" s="123">
        <v>12.461000747928884</v>
      </c>
      <c r="Q139" s="123">
        <v>11.225871974126525</v>
      </c>
      <c r="R139" s="123">
        <v>11.667644810751655</v>
      </c>
      <c r="S139" s="123">
        <v>10.578676341443837</v>
      </c>
      <c r="T139" s="123">
        <v>9.6547387620034488</v>
      </c>
      <c r="U139" s="123">
        <v>8.7521900226521545</v>
      </c>
      <c r="V139" s="123">
        <v>9.7290049038359392</v>
      </c>
      <c r="W139" s="123">
        <v>9.7871879342547228</v>
      </c>
      <c r="DA139" s="130" t="s">
        <v>2877</v>
      </c>
    </row>
    <row r="140" spans="1:105" ht="12" customHeight="1" x14ac:dyDescent="0.25">
      <c r="A140" s="97" t="s">
        <v>50</v>
      </c>
      <c r="B140" s="99">
        <v>11.806846190274147</v>
      </c>
      <c r="C140" s="99">
        <v>11.76703030196167</v>
      </c>
      <c r="D140" s="99">
        <v>12.717228256452744</v>
      </c>
      <c r="E140" s="99">
        <v>13.287760560426095</v>
      </c>
      <c r="F140" s="99">
        <v>14.276729301933498</v>
      </c>
      <c r="G140" s="99">
        <v>14.870046492744148</v>
      </c>
      <c r="H140" s="99">
        <v>15.42624817296139</v>
      </c>
      <c r="I140" s="99">
        <v>14.137284036151577</v>
      </c>
      <c r="J140" s="99">
        <v>14.615202186825329</v>
      </c>
      <c r="K140" s="99">
        <v>13.540420279914169</v>
      </c>
      <c r="L140" s="99">
        <v>13.565059012540136</v>
      </c>
      <c r="M140" s="99">
        <v>14.049674653219945</v>
      </c>
      <c r="N140" s="99">
        <v>14.084998646156418</v>
      </c>
      <c r="O140" s="99">
        <v>13.694694279340785</v>
      </c>
      <c r="P140" s="99">
        <v>14.779758502823825</v>
      </c>
      <c r="Q140" s="99">
        <v>11.768213038216054</v>
      </c>
      <c r="R140" s="99">
        <v>12.168424275270199</v>
      </c>
      <c r="S140" s="99">
        <v>13.732738008506413</v>
      </c>
      <c r="T140" s="99">
        <v>11.527616689564027</v>
      </c>
      <c r="U140" s="99">
        <v>10.688306549700314</v>
      </c>
      <c r="V140" s="99">
        <v>11.086854258222822</v>
      </c>
      <c r="W140" s="99">
        <v>11.405785852417898</v>
      </c>
      <c r="DA140" s="63" t="s">
        <v>2878</v>
      </c>
    </row>
    <row r="141" spans="1:105" ht="12" customHeight="1" x14ac:dyDescent="0.25">
      <c r="A141" s="109" t="s">
        <v>120</v>
      </c>
      <c r="B141" s="110">
        <v>8.6609173003797935</v>
      </c>
      <c r="C141" s="110">
        <v>9.2518788865687931</v>
      </c>
      <c r="D141" s="110">
        <v>10.413266596285418</v>
      </c>
      <c r="E141" s="110">
        <v>11.359630236628625</v>
      </c>
      <c r="F141" s="110">
        <v>10.744126679427659</v>
      </c>
      <c r="G141" s="110">
        <v>10.749259292308226</v>
      </c>
      <c r="H141" s="110">
        <v>11.782625205305866</v>
      </c>
      <c r="I141" s="110">
        <v>10.584786071602462</v>
      </c>
      <c r="J141" s="110">
        <v>13.577096571062963</v>
      </c>
      <c r="K141" s="110">
        <v>12.076472060760413</v>
      </c>
      <c r="L141" s="110">
        <v>14.320353485680533</v>
      </c>
      <c r="M141" s="110">
        <v>10.687039010082025</v>
      </c>
      <c r="N141" s="110">
        <v>10.60915477829448</v>
      </c>
      <c r="O141" s="110">
        <v>11.105145978046195</v>
      </c>
      <c r="P141" s="110">
        <v>9.3844049362394628</v>
      </c>
      <c r="Q141" s="110">
        <v>10.534589824379895</v>
      </c>
      <c r="R141" s="110">
        <v>11.069324162076525</v>
      </c>
      <c r="S141" s="110">
        <v>7.3914962848598673</v>
      </c>
      <c r="T141" s="110">
        <v>7.7229298046540009</v>
      </c>
      <c r="U141" s="110">
        <v>6.9591340268196182</v>
      </c>
      <c r="V141" s="110">
        <v>8.4109224618735787</v>
      </c>
      <c r="W141" s="110">
        <v>8.2595021684040688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84.970047660480816</v>
      </c>
      <c r="S143" s="118">
        <f t="shared" si="50"/>
        <v>73.873006033325794</v>
      </c>
      <c r="T143" s="118">
        <f t="shared" si="50"/>
        <v>79.973242625496866</v>
      </c>
      <c r="U143" s="118">
        <f t="shared" si="50"/>
        <v>78.531913850621777</v>
      </c>
      <c r="V143" s="118">
        <f t="shared" si="50"/>
        <v>84.227791087189743</v>
      </c>
      <c r="W143" s="118">
        <f t="shared" ref="W143" si="51">W144+W146+W148+W157</f>
        <v>88.912663623034163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30.438624463859025</v>
      </c>
      <c r="S144" s="123">
        <f t="shared" si="52"/>
        <v>32.647055984344185</v>
      </c>
      <c r="T144" s="123">
        <f t="shared" si="52"/>
        <v>37.321696874938354</v>
      </c>
      <c r="U144" s="123">
        <f t="shared" si="52"/>
        <v>38.836748235864704</v>
      </c>
      <c r="V144" s="123">
        <f t="shared" si="52"/>
        <v>38.678476043407819</v>
      </c>
      <c r="W144" s="123">
        <f t="shared" si="52"/>
        <v>42.153939909556968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30.438624463859025</v>
      </c>
      <c r="S145" s="99">
        <v>32.647055984344185</v>
      </c>
      <c r="T145" s="99">
        <v>37.321696874938354</v>
      </c>
      <c r="U145" s="99">
        <v>38.836748235864704</v>
      </c>
      <c r="V145" s="99">
        <v>38.678476043407819</v>
      </c>
      <c r="W145" s="99">
        <v>42.153939909556968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9.1677446179375798E-3</v>
      </c>
      <c r="S146" s="123">
        <f t="shared" si="53"/>
        <v>1.3197078029527702E-2</v>
      </c>
      <c r="T146" s="123">
        <f t="shared" si="53"/>
        <v>2.6531685495376146E-2</v>
      </c>
      <c r="U146" s="123">
        <f t="shared" si="53"/>
        <v>2.2384324243844893E-2</v>
      </c>
      <c r="V146" s="123">
        <f t="shared" si="53"/>
        <v>2.7063041960739432E-2</v>
      </c>
      <c r="W146" s="123">
        <f t="shared" si="53"/>
        <v>5.5971874669690891E-2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9.1677446179375798E-3</v>
      </c>
      <c r="S147" s="99">
        <f>RES_hhdet_fech!S147/RES_summary!S$19</f>
        <v>1.3197078029527702E-2</v>
      </c>
      <c r="T147" s="99">
        <f>RES_hhdet_fech!T147/RES_summary!T$19</f>
        <v>2.6531685495376146E-2</v>
      </c>
      <c r="U147" s="99">
        <f>RES_hhdet_fech!U147/RES_summary!U$19</f>
        <v>2.2384324243844893E-2</v>
      </c>
      <c r="V147" s="99">
        <f>RES_hhdet_fech!V147/RES_summary!V$19</f>
        <v>2.7063041960739432E-2</v>
      </c>
      <c r="W147" s="99">
        <f>RES_hhdet_fech!W147/RES_summary!W$19</f>
        <v>5.5971874669690891E-2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43.201760778541676</v>
      </c>
      <c r="S148" s="123">
        <v>31.469926567706768</v>
      </c>
      <c r="T148" s="123">
        <v>33.092480264232506</v>
      </c>
      <c r="U148" s="123">
        <v>31.063121128894544</v>
      </c>
      <c r="V148" s="123">
        <v>35.819627682930019</v>
      </c>
      <c r="W148" s="123">
        <v>36.909001104315408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32.351792102990274</v>
      </c>
      <c r="T149" s="99">
        <v>29.609163503750604</v>
      </c>
      <c r="U149" s="99">
        <v>28.27348383686153</v>
      </c>
      <c r="V149" s="99">
        <v>31.115771710543704</v>
      </c>
      <c r="W149" s="99">
        <v>33.435311356849198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43.201760778541676</v>
      </c>
      <c r="S153" s="102">
        <v>31.455702930040903</v>
      </c>
      <c r="T153" s="102">
        <v>33.27236986219166</v>
      </c>
      <c r="U153" s="102">
        <v>31.182921503399026</v>
      </c>
      <c r="V153" s="102">
        <v>35.974699857843852</v>
      </c>
      <c r="W153" s="102">
        <v>37.016089805586041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11.320494673462175</v>
      </c>
      <c r="S157" s="123">
        <v>9.7428264032453242</v>
      </c>
      <c r="T157" s="123">
        <v>9.5325338008306204</v>
      </c>
      <c r="U157" s="123">
        <v>8.6096601616186756</v>
      </c>
      <c r="V157" s="123">
        <v>9.7026243188911696</v>
      </c>
      <c r="W157" s="123">
        <v>9.7937507344920949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12.137561408026487</v>
      </c>
      <c r="S158" s="99">
        <v>13.68519881002579</v>
      </c>
      <c r="T158" s="99">
        <v>11.472087732262445</v>
      </c>
      <c r="U158" s="99">
        <v>10.640980133732414</v>
      </c>
      <c r="V158" s="99">
        <v>11.034328268170981</v>
      </c>
      <c r="W158" s="99">
        <v>11.380142971492498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10.790505440231266</v>
      </c>
      <c r="S159" s="110">
        <v>7.2340439625668473</v>
      </c>
      <c r="T159" s="110">
        <v>7.5580329517153411</v>
      </c>
      <c r="U159" s="110">
        <v>6.8252409595961065</v>
      </c>
      <c r="V159" s="110">
        <v>8.2648554532970362</v>
      </c>
      <c r="W159" s="110">
        <v>8.1774265684916845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213.90381610624053</v>
      </c>
      <c r="C161" s="118">
        <f t="shared" si="54"/>
        <v>234.58254120625759</v>
      </c>
      <c r="D161" s="118">
        <f t="shared" si="54"/>
        <v>212.48911955441366</v>
      </c>
      <c r="E161" s="118">
        <f t="shared" si="54"/>
        <v>234.83938189356041</v>
      </c>
      <c r="F161" s="118">
        <f t="shared" si="54"/>
        <v>235.7864126156762</v>
      </c>
      <c r="G161" s="118">
        <f t="shared" si="54"/>
        <v>170.75024302395676</v>
      </c>
      <c r="H161" s="118">
        <f t="shared" si="54"/>
        <v>225.51443238770906</v>
      </c>
      <c r="I161" s="118">
        <f t="shared" si="54"/>
        <v>282.62928039427686</v>
      </c>
      <c r="J161" s="118">
        <f t="shared" si="54"/>
        <v>247.49562781556733</v>
      </c>
      <c r="K161" s="118">
        <f t="shared" si="54"/>
        <v>262.11924698024626</v>
      </c>
      <c r="L161" s="118">
        <f t="shared" si="54"/>
        <v>188.83795994104324</v>
      </c>
      <c r="M161" s="118">
        <f t="shared" si="54"/>
        <v>111.92761333822489</v>
      </c>
      <c r="N161" s="118">
        <f t="shared" si="54"/>
        <v>265.16821962241704</v>
      </c>
      <c r="O161" s="118">
        <f t="shared" si="54"/>
        <v>204.51298091246323</v>
      </c>
      <c r="P161" s="118">
        <f t="shared" si="54"/>
        <v>327.46478195829678</v>
      </c>
      <c r="Q161" s="118">
        <f t="shared" si="54"/>
        <v>261.03850039290569</v>
      </c>
      <c r="R161" s="118">
        <f t="shared" ref="R161:V161" si="55">R162+R164+R166+R175</f>
        <v>288.73490894928426</v>
      </c>
      <c r="S161" s="118">
        <f t="shared" si="55"/>
        <v>185.60478204050236</v>
      </c>
      <c r="T161" s="118">
        <f t="shared" si="55"/>
        <v>181.00767357486771</v>
      </c>
      <c r="U161" s="118">
        <f t="shared" si="55"/>
        <v>165.83836669342631</v>
      </c>
      <c r="V161" s="118">
        <f t="shared" si="55"/>
        <v>214.43878309029913</v>
      </c>
      <c r="W161" s="118">
        <f t="shared" ref="W161" si="56">W162+W164+W166+W175</f>
        <v>201.67911894844408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168.37012629785056</v>
      </c>
      <c r="C162" s="123">
        <f t="shared" si="57"/>
        <v>189.89440038328232</v>
      </c>
      <c r="D162" s="123">
        <f t="shared" si="57"/>
        <v>166.26999559689008</v>
      </c>
      <c r="E162" s="123">
        <f t="shared" si="57"/>
        <v>185.55729668557453</v>
      </c>
      <c r="F162" s="123">
        <f t="shared" si="57"/>
        <v>190.24377939646178</v>
      </c>
      <c r="G162" s="123">
        <f t="shared" si="57"/>
        <v>123.95400072871317</v>
      </c>
      <c r="H162" s="123">
        <f t="shared" si="57"/>
        <v>173.97508364144221</v>
      </c>
      <c r="I162" s="123">
        <f t="shared" si="57"/>
        <v>232.50817217650524</v>
      </c>
      <c r="J162" s="123">
        <f t="shared" si="57"/>
        <v>181.92956932256666</v>
      </c>
      <c r="K162" s="123">
        <f t="shared" si="57"/>
        <v>204.24326649476637</v>
      </c>
      <c r="L162" s="123">
        <f t="shared" si="57"/>
        <v>132.40990559360546</v>
      </c>
      <c r="M162" s="123">
        <f t="shared" si="57"/>
        <v>63.073164447220293</v>
      </c>
      <c r="N162" s="123">
        <f t="shared" si="57"/>
        <v>215.4360631999167</v>
      </c>
      <c r="O162" s="123">
        <f t="shared" si="57"/>
        <v>150.96276068708835</v>
      </c>
      <c r="P162" s="123">
        <f t="shared" si="57"/>
        <v>279.19830447804509</v>
      </c>
      <c r="Q162" s="123">
        <f t="shared" si="57"/>
        <v>206.73932794127637</v>
      </c>
      <c r="R162" s="123">
        <f t="shared" si="57"/>
        <v>229.6938890385961</v>
      </c>
      <c r="S162" s="123">
        <f t="shared" si="57"/>
        <v>140.41599840517566</v>
      </c>
      <c r="T162" s="123">
        <f t="shared" si="57"/>
        <v>135.56519709246265</v>
      </c>
      <c r="U162" s="123">
        <f t="shared" si="57"/>
        <v>124.3113196256805</v>
      </c>
      <c r="V162" s="123">
        <f t="shared" si="57"/>
        <v>167.78629602103734</v>
      </c>
      <c r="W162" s="123">
        <f t="shared" si="57"/>
        <v>154.33312796389797</v>
      </c>
      <c r="DA162" s="130" t="s">
        <v>2898</v>
      </c>
    </row>
    <row r="163" spans="1:105" ht="12" customHeight="1" x14ac:dyDescent="0.25">
      <c r="A163" s="97" t="s">
        <v>53</v>
      </c>
      <c r="B163" s="110">
        <v>168.37012629785056</v>
      </c>
      <c r="C163" s="110">
        <v>189.89440038328232</v>
      </c>
      <c r="D163" s="110">
        <v>166.26999559689008</v>
      </c>
      <c r="E163" s="110">
        <v>185.55729668557453</v>
      </c>
      <c r="F163" s="110">
        <v>190.24377939646178</v>
      </c>
      <c r="G163" s="110">
        <v>123.95400072871317</v>
      </c>
      <c r="H163" s="110">
        <v>173.97508364144221</v>
      </c>
      <c r="I163" s="110">
        <v>232.50817217650524</v>
      </c>
      <c r="J163" s="110">
        <v>181.92956932256666</v>
      </c>
      <c r="K163" s="110">
        <v>204.24326649476637</v>
      </c>
      <c r="L163" s="110">
        <v>132.40990559360546</v>
      </c>
      <c r="M163" s="110">
        <v>63.073164447220293</v>
      </c>
      <c r="N163" s="110">
        <v>215.4360631999167</v>
      </c>
      <c r="O163" s="110">
        <v>150.96276068708835</v>
      </c>
      <c r="P163" s="110">
        <v>279.19830447804509</v>
      </c>
      <c r="Q163" s="110">
        <v>206.73932794127637</v>
      </c>
      <c r="R163" s="110">
        <v>229.6938890385961</v>
      </c>
      <c r="S163" s="110">
        <v>140.41599840517566</v>
      </c>
      <c r="T163" s="110">
        <v>135.56519709246265</v>
      </c>
      <c r="U163" s="110">
        <v>124.3113196256805</v>
      </c>
      <c r="V163" s="110">
        <v>167.78629602103734</v>
      </c>
      <c r="W163" s="110">
        <v>154.33312796389797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1.8914920222491212E-3</v>
      </c>
      <c r="L164" s="123">
        <f t="shared" si="58"/>
        <v>8.4219916148718203E-3</v>
      </c>
      <c r="M164" s="123">
        <f t="shared" si="58"/>
        <v>6.3710843607141772E-3</v>
      </c>
      <c r="N164" s="123">
        <f t="shared" si="58"/>
        <v>8.2088637597940734E-3</v>
      </c>
      <c r="O164" s="123">
        <f t="shared" si="58"/>
        <v>9.9408267556405899E-3</v>
      </c>
      <c r="P164" s="123">
        <f t="shared" si="58"/>
        <v>1.9278874220424801E-2</v>
      </c>
      <c r="Q164" s="123">
        <f t="shared" si="58"/>
        <v>1.6844701021025209E-2</v>
      </c>
      <c r="R164" s="123">
        <f t="shared" si="58"/>
        <v>1.7732533563518157E-2</v>
      </c>
      <c r="S164" s="123">
        <f t="shared" si="58"/>
        <v>1.641423183726894E-2</v>
      </c>
      <c r="T164" s="123">
        <f t="shared" si="58"/>
        <v>2.1527692122016662E-2</v>
      </c>
      <c r="U164" s="123">
        <f t="shared" si="58"/>
        <v>1.4957960408224096E-2</v>
      </c>
      <c r="V164" s="123">
        <f t="shared" si="58"/>
        <v>1.451517053239745E-2</v>
      </c>
      <c r="W164" s="123">
        <f t="shared" si="58"/>
        <v>2.5751715199342877E-2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</v>
      </c>
      <c r="C165" s="99">
        <f>RES_hhdet_fech!C165/RES_summary!C$19</f>
        <v>0</v>
      </c>
      <c r="D165" s="99">
        <f>RES_hhdet_fech!D165/RES_summary!D$19</f>
        <v>0</v>
      </c>
      <c r="E165" s="99">
        <f>RES_hhdet_fech!E165/RES_summary!E$19</f>
        <v>0</v>
      </c>
      <c r="F165" s="99">
        <f>RES_hhdet_fech!F165/RES_summary!F$19</f>
        <v>0</v>
      </c>
      <c r="G165" s="99">
        <f>RES_hhdet_fech!G165/RES_summary!G$19</f>
        <v>0</v>
      </c>
      <c r="H165" s="99">
        <f>RES_hhdet_fech!H165/RES_summary!H$19</f>
        <v>0</v>
      </c>
      <c r="I165" s="99">
        <f>RES_hhdet_fech!I165/RES_summary!I$19</f>
        <v>0</v>
      </c>
      <c r="J165" s="99">
        <f>RES_hhdet_fech!J165/RES_summary!J$19</f>
        <v>0</v>
      </c>
      <c r="K165" s="99">
        <f>RES_hhdet_fech!K165/RES_summary!K$19</f>
        <v>1.8914920222491212E-3</v>
      </c>
      <c r="L165" s="99">
        <f>RES_hhdet_fech!L165/RES_summary!L$19</f>
        <v>8.4219916148718203E-3</v>
      </c>
      <c r="M165" s="99">
        <f>RES_hhdet_fech!M165/RES_summary!M$19</f>
        <v>6.3710843607141772E-3</v>
      </c>
      <c r="N165" s="99">
        <f>RES_hhdet_fech!N165/RES_summary!N$19</f>
        <v>8.2088637597940734E-3</v>
      </c>
      <c r="O165" s="99">
        <f>RES_hhdet_fech!O165/RES_summary!O$19</f>
        <v>9.9408267556405899E-3</v>
      </c>
      <c r="P165" s="99">
        <f>RES_hhdet_fech!P165/RES_summary!P$19</f>
        <v>1.9278874220424801E-2</v>
      </c>
      <c r="Q165" s="99">
        <f>RES_hhdet_fech!Q165/RES_summary!Q$19</f>
        <v>1.6844701021025209E-2</v>
      </c>
      <c r="R165" s="99">
        <f>RES_hhdet_fech!R165/RES_summary!R$19</f>
        <v>1.7732533563518157E-2</v>
      </c>
      <c r="S165" s="99">
        <f>RES_hhdet_fech!S165/RES_summary!S$19</f>
        <v>1.641423183726894E-2</v>
      </c>
      <c r="T165" s="99">
        <f>RES_hhdet_fech!T165/RES_summary!T$19</f>
        <v>2.1527692122016662E-2</v>
      </c>
      <c r="U165" s="99">
        <f>RES_hhdet_fech!U165/RES_summary!U$19</f>
        <v>1.4957960408224096E-2</v>
      </c>
      <c r="V165" s="99">
        <f>RES_hhdet_fech!V165/RES_summary!V$19</f>
        <v>1.451517053239745E-2</v>
      </c>
      <c r="W165" s="99">
        <f>RES_hhdet_fech!W165/RES_summary!W$19</f>
        <v>2.5751715199342877E-2</v>
      </c>
      <c r="DA165" s="63" t="s">
        <v>2901</v>
      </c>
    </row>
    <row r="166" spans="1:105" ht="12" customHeight="1" x14ac:dyDescent="0.25">
      <c r="A166" s="121" t="s">
        <v>55</v>
      </c>
      <c r="B166" s="123">
        <v>34.356029396094691</v>
      </c>
      <c r="C166" s="123">
        <v>33.47040909917839</v>
      </c>
      <c r="D166" s="123">
        <v>34.221840624596659</v>
      </c>
      <c r="E166" s="123">
        <v>36.673895283553186</v>
      </c>
      <c r="F166" s="123">
        <v>32.498307715816303</v>
      </c>
      <c r="G166" s="123">
        <v>33.371033901814997</v>
      </c>
      <c r="H166" s="123">
        <v>37.531942018077395</v>
      </c>
      <c r="I166" s="123">
        <v>37.707087598750739</v>
      </c>
      <c r="J166" s="123">
        <v>51.526594004416268</v>
      </c>
      <c r="K166" s="123">
        <v>45.100895287121354</v>
      </c>
      <c r="L166" s="123">
        <v>42.606043644340104</v>
      </c>
      <c r="M166" s="123">
        <v>36.072075422789396</v>
      </c>
      <c r="N166" s="123">
        <v>36.960663402099627</v>
      </c>
      <c r="O166" s="123">
        <v>40.876998297713456</v>
      </c>
      <c r="P166" s="123">
        <v>35.605200601134548</v>
      </c>
      <c r="Q166" s="123">
        <v>43.020887019109722</v>
      </c>
      <c r="R166" s="123">
        <v>47.289135391449783</v>
      </c>
      <c r="S166" s="123">
        <v>34.356462326125097</v>
      </c>
      <c r="T166" s="123">
        <v>35.602402768539783</v>
      </c>
      <c r="U166" s="123">
        <v>32.685405017087014</v>
      </c>
      <c r="V166" s="123">
        <v>36.889756704026297</v>
      </c>
      <c r="W166" s="123">
        <v>37.522175857945854</v>
      </c>
      <c r="DA166" s="130" t="s">
        <v>2902</v>
      </c>
    </row>
    <row r="167" spans="1:105" ht="12" customHeight="1" x14ac:dyDescent="0.25">
      <c r="A167" s="97" t="s">
        <v>124</v>
      </c>
      <c r="B167" s="99">
        <v>41.831141677729875</v>
      </c>
      <c r="C167" s="99">
        <v>36.560597765022116</v>
      </c>
      <c r="D167" s="99">
        <v>36.899592860932032</v>
      </c>
      <c r="E167" s="99">
        <v>39.304612592264547</v>
      </c>
      <c r="F167" s="99">
        <v>38.693034278768401</v>
      </c>
      <c r="G167" s="99">
        <v>41.305887558650923</v>
      </c>
      <c r="H167" s="99">
        <v>42.907732579952665</v>
      </c>
      <c r="I167" s="99">
        <v>40.676167397081173</v>
      </c>
      <c r="J167" s="99">
        <v>44.901899571705535</v>
      </c>
      <c r="K167" s="99">
        <v>44.081456012434046</v>
      </c>
      <c r="L167" s="99">
        <v>34.104759379797962</v>
      </c>
      <c r="M167" s="99">
        <v>42.832772863611034</v>
      </c>
      <c r="N167" s="99">
        <v>41.633671310950916</v>
      </c>
      <c r="O167" s="99">
        <v>40.532970473742232</v>
      </c>
      <c r="P167" s="99">
        <v>44.384118787488184</v>
      </c>
      <c r="Q167" s="99">
        <v>36.52313749169106</v>
      </c>
      <c r="R167" s="99">
        <v>38.739466564762438</v>
      </c>
      <c r="S167" s="99">
        <v>39.989827021954248</v>
      </c>
      <c r="T167" s="99">
        <v>33.122561261378692</v>
      </c>
      <c r="U167" s="99">
        <v>30.353910993635115</v>
      </c>
      <c r="V167" s="99">
        <v>32.061149002597283</v>
      </c>
      <c r="W167" s="99">
        <v>33.776789444633586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33.391498779109511</v>
      </c>
      <c r="C171" s="102">
        <v>33.197745393368649</v>
      </c>
      <c r="D171" s="102">
        <v>34.039266608482876</v>
      </c>
      <c r="E171" s="102">
        <v>36.584718425630768</v>
      </c>
      <c r="F171" s="102">
        <v>32.277067481425156</v>
      </c>
      <c r="G171" s="102">
        <v>33.187921894349557</v>
      </c>
      <c r="H171" s="102">
        <v>37.402716283416936</v>
      </c>
      <c r="I171" s="102">
        <v>37.647903283833863</v>
      </c>
      <c r="J171" s="102">
        <v>51.639195042932592</v>
      </c>
      <c r="K171" s="102">
        <v>45.116659811987653</v>
      </c>
      <c r="L171" s="102">
        <v>42.882626522809801</v>
      </c>
      <c r="M171" s="102">
        <v>35.940057692701401</v>
      </c>
      <c r="N171" s="102">
        <v>36.834558809854663</v>
      </c>
      <c r="O171" s="102">
        <v>40.887000636895486</v>
      </c>
      <c r="P171" s="102">
        <v>35.361433266879331</v>
      </c>
      <c r="Q171" s="102">
        <v>43.194453691964014</v>
      </c>
      <c r="R171" s="102">
        <v>47.502960637603756</v>
      </c>
      <c r="S171" s="102">
        <v>34.210594750120769</v>
      </c>
      <c r="T171" s="102">
        <v>35.705071365970021</v>
      </c>
      <c r="U171" s="102">
        <v>32.78316977821801</v>
      </c>
      <c r="V171" s="102">
        <v>37.077424795639658</v>
      </c>
      <c r="W171" s="102">
        <v>37.660809004477159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2910</v>
      </c>
    </row>
    <row r="175" spans="1:105" ht="12" customHeight="1" x14ac:dyDescent="0.25">
      <c r="A175" s="121" t="s">
        <v>54</v>
      </c>
      <c r="B175" s="123">
        <v>11.177660412295273</v>
      </c>
      <c r="C175" s="123">
        <v>11.217731723796872</v>
      </c>
      <c r="D175" s="123">
        <v>11.997283332926926</v>
      </c>
      <c r="E175" s="123">
        <v>12.608189924432693</v>
      </c>
      <c r="F175" s="123">
        <v>13.044325503398124</v>
      </c>
      <c r="G175" s="123">
        <v>13.425208393428598</v>
      </c>
      <c r="H175" s="123">
        <v>14.007406728189462</v>
      </c>
      <c r="I175" s="123">
        <v>12.414020619020926</v>
      </c>
      <c r="J175" s="123">
        <v>14.039464488584386</v>
      </c>
      <c r="K175" s="123">
        <v>12.773193706336269</v>
      </c>
      <c r="L175" s="123">
        <v>13.813588711482781</v>
      </c>
      <c r="M175" s="123">
        <v>12.776002383854493</v>
      </c>
      <c r="N175" s="123">
        <v>12.763284156640887</v>
      </c>
      <c r="O175" s="123">
        <v>12.663281100905786</v>
      </c>
      <c r="P175" s="123">
        <v>12.64199800489671</v>
      </c>
      <c r="Q175" s="123">
        <v>11.261440731498579</v>
      </c>
      <c r="R175" s="123">
        <v>11.734151985674801</v>
      </c>
      <c r="S175" s="123">
        <v>10.815907077364329</v>
      </c>
      <c r="T175" s="123">
        <v>9.8185460217432485</v>
      </c>
      <c r="U175" s="123">
        <v>8.8266840902505734</v>
      </c>
      <c r="V175" s="123">
        <v>9.7482151947030644</v>
      </c>
      <c r="W175" s="123">
        <v>9.7980634114009195</v>
      </c>
      <c r="DA175" s="130" t="s">
        <v>2911</v>
      </c>
    </row>
    <row r="176" spans="1:105" ht="12" customHeight="1" x14ac:dyDescent="0.25">
      <c r="A176" s="97" t="s">
        <v>50</v>
      </c>
      <c r="B176" s="99">
        <v>11.806846190274143</v>
      </c>
      <c r="C176" s="99">
        <v>11.760188145668799</v>
      </c>
      <c r="D176" s="99">
        <v>12.687903556808699</v>
      </c>
      <c r="E176" s="99">
        <v>13.243103294054089</v>
      </c>
      <c r="F176" s="99">
        <v>14.220112055282666</v>
      </c>
      <c r="G176" s="99">
        <v>14.815793924839667</v>
      </c>
      <c r="H176" s="99">
        <v>15.395151140739989</v>
      </c>
      <c r="I176" s="99">
        <v>14.121562015617657</v>
      </c>
      <c r="J176" s="99">
        <v>14.599211810097346</v>
      </c>
      <c r="K176" s="99">
        <v>13.532197869266607</v>
      </c>
      <c r="L176" s="99">
        <v>13.54632006810399</v>
      </c>
      <c r="M176" s="99">
        <v>14.033237370775117</v>
      </c>
      <c r="N176" s="99">
        <v>14.072755909668885</v>
      </c>
      <c r="O176" s="99">
        <v>13.689085862474284</v>
      </c>
      <c r="P176" s="99">
        <v>14.775753444529533</v>
      </c>
      <c r="Q176" s="99">
        <v>11.76602352102625</v>
      </c>
      <c r="R176" s="99">
        <v>12.170326141318943</v>
      </c>
      <c r="S176" s="99">
        <v>13.739329423405282</v>
      </c>
      <c r="T176" s="99">
        <v>11.52919759864473</v>
      </c>
      <c r="U176" s="99">
        <v>10.682889293279841</v>
      </c>
      <c r="V176" s="99">
        <v>11.054378862858531</v>
      </c>
      <c r="W176" s="99">
        <v>11.377340477487037</v>
      </c>
      <c r="DA176" s="63" t="s">
        <v>2912</v>
      </c>
    </row>
    <row r="177" spans="1:105" ht="12" customHeight="1" x14ac:dyDescent="0.25">
      <c r="A177" s="109" t="s">
        <v>120</v>
      </c>
      <c r="B177" s="110">
        <v>8.6609173003797917</v>
      </c>
      <c r="C177" s="110">
        <v>9.2513271945111342</v>
      </c>
      <c r="D177" s="110">
        <v>10.369392805205599</v>
      </c>
      <c r="E177" s="110">
        <v>11.306617516708831</v>
      </c>
      <c r="F177" s="110">
        <v>10.692752399629045</v>
      </c>
      <c r="G177" s="110">
        <v>10.705841132002506</v>
      </c>
      <c r="H177" s="110">
        <v>11.745897315144159</v>
      </c>
      <c r="I177" s="110">
        <v>10.555472160140134</v>
      </c>
      <c r="J177" s="110">
        <v>13.547121294792882</v>
      </c>
      <c r="K177" s="110">
        <v>12.066278064391346</v>
      </c>
      <c r="L177" s="110">
        <v>14.31012571719125</v>
      </c>
      <c r="M177" s="110">
        <v>10.653353611899076</v>
      </c>
      <c r="N177" s="110">
        <v>10.546448131488015</v>
      </c>
      <c r="O177" s="110">
        <v>11.043434080480745</v>
      </c>
      <c r="P177" s="110">
        <v>9.3542727866869608</v>
      </c>
      <c r="Q177" s="110">
        <v>10.529931570738084</v>
      </c>
      <c r="R177" s="110">
        <v>11.134017436378198</v>
      </c>
      <c r="S177" s="110">
        <v>7.4377301441614465</v>
      </c>
      <c r="T177" s="110">
        <v>7.752417710556915</v>
      </c>
      <c r="U177" s="110">
        <v>6.9415697860709482</v>
      </c>
      <c r="V177" s="110">
        <v>8.3292350868796596</v>
      </c>
      <c r="W177" s="110">
        <v>8.1829793473963797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93.664146748897622</v>
      </c>
      <c r="C3" s="118">
        <f t="shared" si="0"/>
        <v>223.35897745825903</v>
      </c>
      <c r="D3" s="118">
        <f t="shared" si="0"/>
        <v>151.94332284646876</v>
      </c>
      <c r="E3" s="118">
        <f t="shared" si="0"/>
        <v>148.98090227458687</v>
      </c>
      <c r="F3" s="118">
        <f t="shared" si="0"/>
        <v>152.21652883565179</v>
      </c>
      <c r="G3" s="118">
        <f t="shared" si="0"/>
        <v>182.86398949311871</v>
      </c>
      <c r="H3" s="118">
        <f t="shared" si="0"/>
        <v>164.73142901549363</v>
      </c>
      <c r="I3" s="118">
        <f t="shared" si="0"/>
        <v>167.3224560320717</v>
      </c>
      <c r="J3" s="118">
        <f t="shared" si="0"/>
        <v>169.15833811621442</v>
      </c>
      <c r="K3" s="118">
        <f t="shared" si="0"/>
        <v>169.09709838449081</v>
      </c>
      <c r="L3" s="118">
        <f t="shared" si="0"/>
        <v>223.46178867075281</v>
      </c>
      <c r="M3" s="118">
        <f t="shared" si="0"/>
        <v>209.65386074946818</v>
      </c>
      <c r="N3" s="118">
        <f t="shared" si="0"/>
        <v>141.71947875466458</v>
      </c>
      <c r="O3" s="118">
        <f t="shared" si="0"/>
        <v>150.79867373648435</v>
      </c>
      <c r="P3" s="118">
        <f t="shared" si="0"/>
        <v>158.54422579637765</v>
      </c>
      <c r="Q3" s="118">
        <f t="shared" si="0"/>
        <v>153.72445006006038</v>
      </c>
      <c r="R3" s="118">
        <f t="shared" ref="R3:V3" si="1">R4+R7+R9+R19</f>
        <v>166.19742233704483</v>
      </c>
      <c r="S3" s="118">
        <f t="shared" si="1"/>
        <v>161.24116684226158</v>
      </c>
      <c r="T3" s="118">
        <f t="shared" si="1"/>
        <v>151.55972258467807</v>
      </c>
      <c r="U3" s="118">
        <f t="shared" si="1"/>
        <v>159.23026231968385</v>
      </c>
      <c r="V3" s="118">
        <f t="shared" si="1"/>
        <v>102.20776302426975</v>
      </c>
      <c r="W3" s="118">
        <f t="shared" ref="W3" si="2">W4+W7+W9+W19</f>
        <v>157.55529292802871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70.526169741145367</v>
      </c>
      <c r="C4" s="123">
        <f t="shared" si="3"/>
        <v>189.04422116966674</v>
      </c>
      <c r="D4" s="123">
        <f t="shared" si="3"/>
        <v>123.23654639561474</v>
      </c>
      <c r="E4" s="123">
        <f t="shared" si="3"/>
        <v>120.14857927791223</v>
      </c>
      <c r="F4" s="123">
        <f t="shared" si="3"/>
        <v>122.92449294503507</v>
      </c>
      <c r="G4" s="123">
        <f t="shared" si="3"/>
        <v>149.81907721025422</v>
      </c>
      <c r="H4" s="123">
        <f t="shared" si="3"/>
        <v>132.3695131583452</v>
      </c>
      <c r="I4" s="123">
        <f t="shared" si="3"/>
        <v>134.72493280031469</v>
      </c>
      <c r="J4" s="123">
        <f t="shared" si="3"/>
        <v>132.55329094283016</v>
      </c>
      <c r="K4" s="123">
        <f t="shared" si="3"/>
        <v>135.00121915868476</v>
      </c>
      <c r="L4" s="123">
        <f t="shared" si="3"/>
        <v>181.29949443870936</v>
      </c>
      <c r="M4" s="123">
        <f t="shared" si="3"/>
        <v>174.69446664920775</v>
      </c>
      <c r="N4" s="123">
        <f t="shared" si="3"/>
        <v>109.81400960382499</v>
      </c>
      <c r="O4" s="123">
        <f t="shared" si="3"/>
        <v>116.1358003999232</v>
      </c>
      <c r="P4" s="123">
        <f t="shared" si="3"/>
        <v>125.19817095428738</v>
      </c>
      <c r="Q4" s="123">
        <f t="shared" si="3"/>
        <v>118.44309709072394</v>
      </c>
      <c r="R4" s="123">
        <f t="shared" ref="R4:V4" si="4">SUM(R5:R6)</f>
        <v>126.82389735646666</v>
      </c>
      <c r="S4" s="123">
        <f t="shared" si="4"/>
        <v>129.15378869986827</v>
      </c>
      <c r="T4" s="123">
        <f t="shared" si="4"/>
        <v>119.65853256030564</v>
      </c>
      <c r="U4" s="123">
        <f t="shared" si="4"/>
        <v>127.57080193828619</v>
      </c>
      <c r="V4" s="123">
        <f t="shared" si="4"/>
        <v>73.725996914048366</v>
      </c>
      <c r="W4" s="123">
        <f t="shared" ref="W4" si="5">SUM(W5:W6)</f>
        <v>122.32992208688083</v>
      </c>
      <c r="DA4" s="130" t="s">
        <v>2916</v>
      </c>
    </row>
    <row r="5" spans="1:105" ht="12" customHeight="1" x14ac:dyDescent="0.25">
      <c r="A5" s="97" t="s">
        <v>51</v>
      </c>
      <c r="B5" s="99">
        <v>69.881453251307676</v>
      </c>
      <c r="C5" s="99">
        <v>187.34490226582562</v>
      </c>
      <c r="D5" s="99">
        <v>122.16310472495384</v>
      </c>
      <c r="E5" s="99">
        <v>119.12085471233534</v>
      </c>
      <c r="F5" s="99">
        <v>121.9006171477109</v>
      </c>
      <c r="G5" s="99">
        <v>148.58772834487567</v>
      </c>
      <c r="H5" s="99">
        <v>131.30176106018268</v>
      </c>
      <c r="I5" s="99">
        <v>133.66081218033864</v>
      </c>
      <c r="J5" s="99">
        <v>131.51373868592808</v>
      </c>
      <c r="K5" s="99">
        <v>133.94880111020373</v>
      </c>
      <c r="L5" s="99">
        <v>179.95100273956936</v>
      </c>
      <c r="M5" s="99">
        <v>173.38476214052034</v>
      </c>
      <c r="N5" s="99">
        <v>108.99744260482714</v>
      </c>
      <c r="O5" s="99">
        <v>115.28016272687272</v>
      </c>
      <c r="P5" s="99">
        <v>124.28579342465919</v>
      </c>
      <c r="Q5" s="99">
        <v>117.5876263719186</v>
      </c>
      <c r="R5" s="99">
        <v>125.9172960311823</v>
      </c>
      <c r="S5" s="99">
        <v>128.24221653574668</v>
      </c>
      <c r="T5" s="99">
        <v>118.81848400589026</v>
      </c>
      <c r="U5" s="99">
        <v>126.6768079392114</v>
      </c>
      <c r="V5" s="99">
        <v>73.209634584036436</v>
      </c>
      <c r="W5" s="99">
        <v>121.47791231404021</v>
      </c>
      <c r="DA5" s="63" t="s">
        <v>2917</v>
      </c>
    </row>
    <row r="6" spans="1:105" ht="12" customHeight="1" x14ac:dyDescent="0.25">
      <c r="A6" s="97" t="s">
        <v>53</v>
      </c>
      <c r="B6" s="99">
        <v>0.64471648983768959</v>
      </c>
      <c r="C6" s="99">
        <v>1.6993189038411072</v>
      </c>
      <c r="D6" s="99">
        <v>1.0734416706609018</v>
      </c>
      <c r="E6" s="99">
        <v>1.0277245655768839</v>
      </c>
      <c r="F6" s="99">
        <v>1.0238757973241657</v>
      </c>
      <c r="G6" s="99">
        <v>1.2313488653785487</v>
      </c>
      <c r="H6" s="99">
        <v>1.0677520981625028</v>
      </c>
      <c r="I6" s="99">
        <v>1.0641206199760609</v>
      </c>
      <c r="J6" s="99">
        <v>1.0395522569020801</v>
      </c>
      <c r="K6" s="99">
        <v>1.0524180484810299</v>
      </c>
      <c r="L6" s="99">
        <v>1.3484916991399987</v>
      </c>
      <c r="M6" s="99">
        <v>1.3097045086874053</v>
      </c>
      <c r="N6" s="99">
        <v>0.81656699899784679</v>
      </c>
      <c r="O6" s="99">
        <v>0.85563767305047722</v>
      </c>
      <c r="P6" s="99">
        <v>0.91237752962819452</v>
      </c>
      <c r="Q6" s="99">
        <v>0.85547071880532966</v>
      </c>
      <c r="R6" s="99">
        <v>0.90660132528435389</v>
      </c>
      <c r="S6" s="99">
        <v>0.91157216412158937</v>
      </c>
      <c r="T6" s="99">
        <v>0.84004855441539383</v>
      </c>
      <c r="U6" s="99">
        <v>0.89399399907479127</v>
      </c>
      <c r="V6" s="99">
        <v>0.51636233001193665</v>
      </c>
      <c r="W6" s="99">
        <v>0.85200977284061996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2.1495600240816653E-4</v>
      </c>
      <c r="C7" s="123">
        <f t="shared" si="6"/>
        <v>2.9001877263515005E-4</v>
      </c>
      <c r="D7" s="123">
        <f t="shared" si="6"/>
        <v>1.8516312961138048E-4</v>
      </c>
      <c r="E7" s="123">
        <f t="shared" si="6"/>
        <v>1.755714524109825E-4</v>
      </c>
      <c r="F7" s="123">
        <f t="shared" si="6"/>
        <v>3.2051325246629041E-4</v>
      </c>
      <c r="G7" s="123">
        <f t="shared" si="6"/>
        <v>5.0426088209403776E-4</v>
      </c>
      <c r="H7" s="123">
        <f t="shared" si="6"/>
        <v>3.0130584721094261E-3</v>
      </c>
      <c r="I7" s="123">
        <f t="shared" si="6"/>
        <v>4.560264743976394E-3</v>
      </c>
      <c r="J7" s="123">
        <f t="shared" si="6"/>
        <v>7.3712509471254252E-3</v>
      </c>
      <c r="K7" s="123">
        <f t="shared" si="6"/>
        <v>9.7320552634254671E-3</v>
      </c>
      <c r="L7" s="123">
        <f t="shared" si="6"/>
        <v>2.9425719194773541E-2</v>
      </c>
      <c r="M7" s="123">
        <f t="shared" si="6"/>
        <v>1.7294859897828363E-2</v>
      </c>
      <c r="N7" s="123">
        <f t="shared" si="6"/>
        <v>2.0147885238113568E-2</v>
      </c>
      <c r="O7" s="123">
        <f t="shared" si="6"/>
        <v>2.0635328693548737E-2</v>
      </c>
      <c r="P7" s="123">
        <f t="shared" si="6"/>
        <v>2.7556879878951172E-2</v>
      </c>
      <c r="Q7" s="123">
        <f t="shared" si="6"/>
        <v>1.8019924149088699E-2</v>
      </c>
      <c r="R7" s="123">
        <f t="shared" si="6"/>
        <v>1.7536930441207185E-2</v>
      </c>
      <c r="S7" s="123">
        <f t="shared" si="6"/>
        <v>1.7942982583322688E-2</v>
      </c>
      <c r="T7" s="123">
        <f t="shared" si="6"/>
        <v>2.4940952349865434E-2</v>
      </c>
      <c r="U7" s="123">
        <f t="shared" si="6"/>
        <v>1.841153904705338E-2</v>
      </c>
      <c r="V7" s="123">
        <f t="shared" si="6"/>
        <v>2.5452625989555652E-2</v>
      </c>
      <c r="W7" s="123">
        <f t="shared" si="6"/>
        <v>5.2301283545887048E-2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2.1495600240816653E-4</v>
      </c>
      <c r="C8" s="99">
        <f>RES_hhdet_tesh!C8/RES_summary!C$19</f>
        <v>2.9001877263515005E-4</v>
      </c>
      <c r="D8" s="99">
        <f>RES_hhdet_tesh!D8/RES_summary!D$19</f>
        <v>1.8516312961138048E-4</v>
      </c>
      <c r="E8" s="99">
        <f>RES_hhdet_tesh!E8/RES_summary!E$19</f>
        <v>1.755714524109825E-4</v>
      </c>
      <c r="F8" s="99">
        <f>RES_hhdet_tesh!F8/RES_summary!F$19</f>
        <v>3.2051325246629041E-4</v>
      </c>
      <c r="G8" s="99">
        <f>RES_hhdet_tesh!G8/RES_summary!G$19</f>
        <v>5.0426088209403776E-4</v>
      </c>
      <c r="H8" s="99">
        <f>RES_hhdet_tesh!H8/RES_summary!H$19</f>
        <v>3.0130584721094261E-3</v>
      </c>
      <c r="I8" s="99">
        <f>RES_hhdet_tesh!I8/RES_summary!I$19</f>
        <v>4.560264743976394E-3</v>
      </c>
      <c r="J8" s="99">
        <f>RES_hhdet_tesh!J8/RES_summary!J$19</f>
        <v>7.3712509471254252E-3</v>
      </c>
      <c r="K8" s="99">
        <f>RES_hhdet_tesh!K8/RES_summary!K$19</f>
        <v>9.7320552634254671E-3</v>
      </c>
      <c r="L8" s="99">
        <f>RES_hhdet_tesh!L8/RES_summary!L$19</f>
        <v>2.9425719194773541E-2</v>
      </c>
      <c r="M8" s="99">
        <f>RES_hhdet_tesh!M8/RES_summary!M$19</f>
        <v>1.7294859897828363E-2</v>
      </c>
      <c r="N8" s="99">
        <f>RES_hhdet_tesh!N8/RES_summary!N$19</f>
        <v>2.0147885238113568E-2</v>
      </c>
      <c r="O8" s="99">
        <f>RES_hhdet_tesh!O8/RES_summary!O$19</f>
        <v>2.0635328693548737E-2</v>
      </c>
      <c r="P8" s="99">
        <f>RES_hhdet_tesh!P8/RES_summary!P$19</f>
        <v>2.7556879878951172E-2</v>
      </c>
      <c r="Q8" s="99">
        <f>RES_hhdet_tesh!Q8/RES_summary!Q$19</f>
        <v>1.8019924149088699E-2</v>
      </c>
      <c r="R8" s="99">
        <f>RES_hhdet_tesh!R8/RES_summary!R$19</f>
        <v>1.7536930441207185E-2</v>
      </c>
      <c r="S8" s="99">
        <f>RES_hhdet_tesh!S8/RES_summary!S$19</f>
        <v>1.7942982583322688E-2</v>
      </c>
      <c r="T8" s="99">
        <f>RES_hhdet_tesh!T8/RES_summary!T$19</f>
        <v>2.4940952349865434E-2</v>
      </c>
      <c r="U8" s="99">
        <f>RES_hhdet_tesh!U8/RES_summary!U$19</f>
        <v>1.841153904705338E-2</v>
      </c>
      <c r="V8" s="99">
        <f>RES_hhdet_tesh!V8/RES_summary!V$19</f>
        <v>2.5452625989555652E-2</v>
      </c>
      <c r="W8" s="99">
        <f>RES_hhdet_tesh!W8/RES_summary!W$19</f>
        <v>5.2301283545887048E-2</v>
      </c>
      <c r="DA8" s="63" t="s">
        <v>2920</v>
      </c>
    </row>
    <row r="9" spans="1:105" ht="12" customHeight="1" x14ac:dyDescent="0.25">
      <c r="A9" s="121" t="s">
        <v>55</v>
      </c>
      <c r="B9" s="123">
        <v>16.311758718523627</v>
      </c>
      <c r="C9" s="123">
        <v>27.389474428073836</v>
      </c>
      <c r="D9" s="123">
        <v>21.144568231282488</v>
      </c>
      <c r="E9" s="123">
        <v>20.81304259431008</v>
      </c>
      <c r="F9" s="123">
        <v>20.955132918774396</v>
      </c>
      <c r="G9" s="123">
        <v>24.445362141673559</v>
      </c>
      <c r="H9" s="123">
        <v>23.273887286761553</v>
      </c>
      <c r="I9" s="123">
        <v>24.324642540423504</v>
      </c>
      <c r="J9" s="123">
        <v>27.145892866400466</v>
      </c>
      <c r="K9" s="123">
        <v>25.472716103053571</v>
      </c>
      <c r="L9" s="123">
        <v>32.791908402425584</v>
      </c>
      <c r="M9" s="123">
        <v>26.624763399441981</v>
      </c>
      <c r="N9" s="123">
        <v>23.581467697286158</v>
      </c>
      <c r="O9" s="123">
        <v>26.291246275132025</v>
      </c>
      <c r="P9" s="123">
        <v>25.143822893727538</v>
      </c>
      <c r="Q9" s="123">
        <v>27.707369125888523</v>
      </c>
      <c r="R9" s="123">
        <v>31.435734267105243</v>
      </c>
      <c r="S9" s="123">
        <v>24.950435994946261</v>
      </c>
      <c r="T9" s="123">
        <v>25.318063607435167</v>
      </c>
      <c r="U9" s="123">
        <v>25.603438522656752</v>
      </c>
      <c r="V9" s="123">
        <v>21.635993302764859</v>
      </c>
      <c r="W9" s="123">
        <v>28.259249481159035</v>
      </c>
      <c r="DA9" s="130" t="s">
        <v>2921</v>
      </c>
    </row>
    <row r="10" spans="1:105" ht="12" customHeight="1" x14ac:dyDescent="0.25">
      <c r="A10" s="97" t="s">
        <v>143</v>
      </c>
      <c r="B10" s="99">
        <v>13.355992799204204</v>
      </c>
      <c r="C10" s="99">
        <v>31.128461338722072</v>
      </c>
      <c r="D10" s="99">
        <v>21.01377823892318</v>
      </c>
      <c r="E10" s="99">
        <v>19.800372692012484</v>
      </c>
      <c r="F10" s="99">
        <v>20.994783695633661</v>
      </c>
      <c r="G10" s="99">
        <v>25.418377318509769</v>
      </c>
      <c r="H10" s="99">
        <v>22.937693068038435</v>
      </c>
      <c r="I10" s="99">
        <v>24.263704467987292</v>
      </c>
      <c r="J10" s="99">
        <v>24.982421156615757</v>
      </c>
      <c r="K10" s="99">
        <v>24.29330553457606</v>
      </c>
      <c r="L10" s="99">
        <v>34.32880571974394</v>
      </c>
      <c r="M10" s="99">
        <v>27.751541775790958</v>
      </c>
      <c r="N10" s="99">
        <v>22.777965683504608</v>
      </c>
      <c r="O10" s="99">
        <v>25.334194273503169</v>
      </c>
      <c r="P10" s="99">
        <v>25.687195725315892</v>
      </c>
      <c r="Q10" s="99">
        <v>26.571584685889423</v>
      </c>
      <c r="R10" s="99">
        <v>30.699520315231783</v>
      </c>
      <c r="S10" s="99">
        <v>25.485249143280313</v>
      </c>
      <c r="T10" s="99">
        <v>25.018459362558577</v>
      </c>
      <c r="U10" s="99">
        <v>26.401205441451641</v>
      </c>
      <c r="V10" s="99">
        <v>17.687136783323876</v>
      </c>
      <c r="W10" s="99">
        <v>27.652440208014564</v>
      </c>
      <c r="DA10" s="63" t="s">
        <v>2922</v>
      </c>
    </row>
    <row r="11" spans="1:105" ht="12" customHeight="1" x14ac:dyDescent="0.25">
      <c r="A11" s="97" t="s">
        <v>124</v>
      </c>
      <c r="B11" s="99">
        <v>23.153154144111454</v>
      </c>
      <c r="C11" s="99">
        <v>20.235543337669377</v>
      </c>
      <c r="D11" s="99">
        <v>20.422484140501865</v>
      </c>
      <c r="E11" s="99">
        <v>21.752632253174745</v>
      </c>
      <c r="F11" s="99">
        <v>21.772785572243635</v>
      </c>
      <c r="G11" s="99">
        <v>23.679946996005757</v>
      </c>
      <c r="H11" s="99">
        <v>25.250184573953039</v>
      </c>
      <c r="I11" s="99">
        <v>23.936397015623964</v>
      </c>
      <c r="J11" s="99">
        <v>26.413382316008956</v>
      </c>
      <c r="K11" s="99">
        <v>25.920379696976774</v>
      </c>
      <c r="L11" s="99">
        <v>20.68900813663554</v>
      </c>
      <c r="M11" s="99">
        <v>26.076473951944035</v>
      </c>
      <c r="N11" s="99">
        <v>26.750529804731876</v>
      </c>
      <c r="O11" s="99">
        <v>26.754738661436821</v>
      </c>
      <c r="P11" s="99">
        <v>29.483425528552676</v>
      </c>
      <c r="Q11" s="99">
        <v>24.315902383767558</v>
      </c>
      <c r="R11" s="99">
        <v>25.896193891814011</v>
      </c>
      <c r="S11" s="99">
        <v>28.194789550735123</v>
      </c>
      <c r="T11" s="99">
        <v>26.250970775410572</v>
      </c>
      <c r="U11" s="99">
        <v>25.212066770799701</v>
      </c>
      <c r="V11" s="99">
        <v>27.896485594755259</v>
      </c>
      <c r="W11" s="99">
        <v>30.133108940608267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20.705801693226892</v>
      </c>
      <c r="C15" s="102">
        <v>20.75882003980276</v>
      </c>
      <c r="D15" s="102">
        <v>21.527884265312327</v>
      </c>
      <c r="E15" s="102">
        <v>23.356900814985085</v>
      </c>
      <c r="F15" s="102">
        <v>20.75484262188731</v>
      </c>
      <c r="G15" s="102">
        <v>21.470212158148929</v>
      </c>
      <c r="H15" s="102">
        <v>24.312269930672638</v>
      </c>
      <c r="I15" s="102">
        <v>24.542645954919571</v>
      </c>
      <c r="J15" s="102">
        <v>33.715666691170902</v>
      </c>
      <c r="K15" s="102">
        <v>29.52200879973336</v>
      </c>
      <c r="L15" s="102">
        <v>28.238344828053123</v>
      </c>
      <c r="M15" s="102">
        <v>23.854101131145413</v>
      </c>
      <c r="N15" s="102">
        <v>24.780971787808813</v>
      </c>
      <c r="O15" s="102">
        <v>27.784487573805396</v>
      </c>
      <c r="P15" s="102">
        <v>24.139581392386489</v>
      </c>
      <c r="Q15" s="102">
        <v>29.608523196978414</v>
      </c>
      <c r="R15" s="102">
        <v>32.7455904193287</v>
      </c>
      <c r="S15" s="102">
        <v>24.077704962141706</v>
      </c>
      <c r="T15" s="102">
        <v>25.747141090537149</v>
      </c>
      <c r="U15" s="102">
        <v>24.409122344111314</v>
      </c>
      <c r="V15" s="102">
        <v>28.545824841479742</v>
      </c>
      <c r="W15" s="102">
        <v>29.624843360800579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6.8260033332262307</v>
      </c>
      <c r="C19" s="123">
        <v>6.9249918417458352</v>
      </c>
      <c r="D19" s="123">
        <v>7.5620230564419222</v>
      </c>
      <c r="E19" s="123">
        <v>8.0191048309121289</v>
      </c>
      <c r="F19" s="123">
        <v>8.3365824585898718</v>
      </c>
      <c r="G19" s="123">
        <v>8.5990458803088252</v>
      </c>
      <c r="H19" s="123">
        <v>9.0850155119147704</v>
      </c>
      <c r="I19" s="123">
        <v>8.2683204265895274</v>
      </c>
      <c r="J19" s="123">
        <v>9.4517830560366782</v>
      </c>
      <c r="K19" s="123">
        <v>8.6134310674890671</v>
      </c>
      <c r="L19" s="123">
        <v>9.3409601104231008</v>
      </c>
      <c r="M19" s="123">
        <v>8.3173358409206379</v>
      </c>
      <c r="N19" s="123">
        <v>8.3038535683153256</v>
      </c>
      <c r="O19" s="123">
        <v>8.3509917327355847</v>
      </c>
      <c r="P19" s="123">
        <v>8.1746750684837668</v>
      </c>
      <c r="Q19" s="123">
        <v>7.5559639192988133</v>
      </c>
      <c r="R19" s="123">
        <v>7.9202537830317175</v>
      </c>
      <c r="S19" s="123">
        <v>7.1189991648637472</v>
      </c>
      <c r="T19" s="123">
        <v>6.5581854645873889</v>
      </c>
      <c r="U19" s="123">
        <v>6.0376103196938411</v>
      </c>
      <c r="V19" s="123">
        <v>6.8203201814669683</v>
      </c>
      <c r="W19" s="123">
        <v>6.9138200764429509</v>
      </c>
      <c r="DA19" s="130" t="s">
        <v>2931</v>
      </c>
    </row>
    <row r="20" spans="1:105" ht="12" customHeight="1" x14ac:dyDescent="0.25">
      <c r="A20" s="97" t="s">
        <v>51</v>
      </c>
      <c r="B20" s="99">
        <v>4.0257884923877469</v>
      </c>
      <c r="C20" s="99">
        <v>10.074728474590891</v>
      </c>
      <c r="D20" s="99">
        <v>7.6116651495237022</v>
      </c>
      <c r="E20" s="99">
        <v>6.9501413551159938</v>
      </c>
      <c r="F20" s="99">
        <v>7.8888115744842233</v>
      </c>
      <c r="G20" s="99">
        <v>9.2508080323454056</v>
      </c>
      <c r="H20" s="99">
        <v>8.3497355509416362</v>
      </c>
      <c r="I20" s="99">
        <v>8.741372841825978</v>
      </c>
      <c r="J20" s="99">
        <v>8.4487282765369063</v>
      </c>
      <c r="K20" s="99">
        <v>8.7213424229114338</v>
      </c>
      <c r="L20" s="99">
        <v>14.055147402373224</v>
      </c>
      <c r="M20" s="99">
        <v>12.777653899677082</v>
      </c>
      <c r="N20" s="99">
        <v>8.36059244598502</v>
      </c>
      <c r="O20" s="99">
        <v>7.4320915393438058</v>
      </c>
      <c r="P20" s="99">
        <v>8.0794439730024443</v>
      </c>
      <c r="Q20" s="99">
        <v>8.1933128963087736</v>
      </c>
      <c r="R20" s="99">
        <v>8.5728281002295113</v>
      </c>
      <c r="S20" s="99">
        <v>7.5413691432901837</v>
      </c>
      <c r="T20" s="99">
        <v>6.828846941510923</v>
      </c>
      <c r="U20" s="99">
        <v>6.6973966903244264</v>
      </c>
      <c r="V20" s="99">
        <v>5.5758253034828869</v>
      </c>
      <c r="W20" s="99">
        <v>6.8814303703673545</v>
      </c>
      <c r="DA20" s="63" t="s">
        <v>2932</v>
      </c>
    </row>
    <row r="21" spans="1:105" ht="12" customHeight="1" x14ac:dyDescent="0.25">
      <c r="A21" s="97" t="s">
        <v>50</v>
      </c>
      <c r="B21" s="99">
        <v>6.9375159959831194</v>
      </c>
      <c r="C21" s="99">
        <v>6.9231773526801836</v>
      </c>
      <c r="D21" s="99">
        <v>7.4919803722704543</v>
      </c>
      <c r="E21" s="99">
        <v>7.8419014522781225</v>
      </c>
      <c r="F21" s="99">
        <v>8.4436678373102652</v>
      </c>
      <c r="G21" s="99">
        <v>8.8177648696626783</v>
      </c>
      <c r="H21" s="99">
        <v>9.1764882165107657</v>
      </c>
      <c r="I21" s="99">
        <v>8.4231021446424723</v>
      </c>
      <c r="J21" s="99">
        <v>8.7117696739492363</v>
      </c>
      <c r="K21" s="99">
        <v>8.0798455925542818</v>
      </c>
      <c r="L21" s="99">
        <v>8.1037992449791201</v>
      </c>
      <c r="M21" s="99">
        <v>8.4018018492001705</v>
      </c>
      <c r="N21" s="99">
        <v>8.4300201744400471</v>
      </c>
      <c r="O21" s="99">
        <v>8.2014544654567754</v>
      </c>
      <c r="P21" s="99">
        <v>8.853060159238904</v>
      </c>
      <c r="Q21" s="99">
        <v>7.0500143818457381</v>
      </c>
      <c r="R21" s="99">
        <v>7.2931621088877909</v>
      </c>
      <c r="S21" s="99">
        <v>8.2419042703836709</v>
      </c>
      <c r="T21" s="99">
        <v>6.9380361923775142</v>
      </c>
      <c r="U21" s="99">
        <v>6.4519549320488325</v>
      </c>
      <c r="V21" s="99">
        <v>6.7173975449570067</v>
      </c>
      <c r="W21" s="99">
        <v>6.9369738144130633</v>
      </c>
      <c r="DA21" s="63" t="s">
        <v>2933</v>
      </c>
    </row>
    <row r="22" spans="1:105" ht="12" customHeight="1" x14ac:dyDescent="0.25">
      <c r="A22" s="109" t="s">
        <v>120</v>
      </c>
      <c r="B22" s="110">
        <v>6.408594027538844</v>
      </c>
      <c r="C22" s="110">
        <v>6.877946249612708</v>
      </c>
      <c r="D22" s="110">
        <v>7.7743414106047393</v>
      </c>
      <c r="E22" s="110">
        <v>8.5115377214369659</v>
      </c>
      <c r="F22" s="110">
        <v>8.0754288032482435</v>
      </c>
      <c r="G22" s="110">
        <v>8.1086264586793817</v>
      </c>
      <c r="H22" s="110">
        <v>8.9249494687248898</v>
      </c>
      <c r="I22" s="110">
        <v>8.0372544217610251</v>
      </c>
      <c r="J22" s="110">
        <v>10.330530957114968</v>
      </c>
      <c r="K22" s="110">
        <v>9.2087766239583768</v>
      </c>
      <c r="L22" s="110">
        <v>10.932085393315161</v>
      </c>
      <c r="M22" s="110">
        <v>8.178866077625857</v>
      </c>
      <c r="N22" s="110">
        <v>8.1408385881085401</v>
      </c>
      <c r="O22" s="110">
        <v>8.5561583021362484</v>
      </c>
      <c r="P22" s="110">
        <v>7.2604401208148097</v>
      </c>
      <c r="Q22" s="110">
        <v>8.1972352306197607</v>
      </c>
      <c r="R22" s="110">
        <v>8.6934978028274408</v>
      </c>
      <c r="S22" s="110">
        <v>5.8799930503226836</v>
      </c>
      <c r="T22" s="110">
        <v>6.1926197216364116</v>
      </c>
      <c r="U22" s="110">
        <v>5.6698617245052061</v>
      </c>
      <c r="V22" s="110">
        <v>6.9207009408150286</v>
      </c>
      <c r="W22" s="110">
        <v>6.8961592249195265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152.57122246000822</v>
      </c>
      <c r="C24" s="118">
        <f t="shared" si="7"/>
        <v>155.93537272300986</v>
      </c>
      <c r="D24" s="118">
        <f t="shared" si="7"/>
        <v>146.38840289529361</v>
      </c>
      <c r="E24" s="118">
        <f t="shared" si="7"/>
        <v>157.46332148579361</v>
      </c>
      <c r="F24" s="118">
        <f t="shared" si="7"/>
        <v>155.40794011894312</v>
      </c>
      <c r="G24" s="118">
        <f t="shared" si="7"/>
        <v>172.24975994917753</v>
      </c>
      <c r="H24" s="118">
        <f t="shared" si="7"/>
        <v>182.60244016070405</v>
      </c>
      <c r="I24" s="118">
        <f t="shared" si="7"/>
        <v>165.5700540789274</v>
      </c>
      <c r="J24" s="118">
        <f t="shared" si="7"/>
        <v>183.83654295376098</v>
      </c>
      <c r="K24" s="118">
        <f t="shared" si="7"/>
        <v>177.17313237493514</v>
      </c>
      <c r="L24" s="118">
        <f t="shared" si="7"/>
        <v>160.72402700866274</v>
      </c>
      <c r="M24" s="118">
        <f t="shared" si="7"/>
        <v>160.79244325074339</v>
      </c>
      <c r="N24" s="118">
        <f t="shared" si="7"/>
        <v>163.43432907123105</v>
      </c>
      <c r="O24" s="118">
        <f t="shared" si="7"/>
        <v>168.42077678268168</v>
      </c>
      <c r="P24" s="118">
        <f t="shared" si="7"/>
        <v>178.31775308999801</v>
      </c>
      <c r="Q24" s="118">
        <f t="shared" si="7"/>
        <v>150.83840476371907</v>
      </c>
      <c r="R24" s="118">
        <f t="shared" ref="R24:V24" si="8">R25+R28+R30+R39</f>
        <v>157.54787619549901</v>
      </c>
      <c r="S24" s="118">
        <f t="shared" si="8"/>
        <v>160.65625440493346</v>
      </c>
      <c r="T24" s="118">
        <f t="shared" si="8"/>
        <v>152.49941565521965</v>
      </c>
      <c r="U24" s="118">
        <f t="shared" si="8"/>
        <v>145.57349638287016</v>
      </c>
      <c r="V24" s="118">
        <f t="shared" si="8"/>
        <v>156.06662879165344</v>
      </c>
      <c r="W24" s="118">
        <f t="shared" ref="W24" si="9">W25+W28+W30+W39</f>
        <v>162.74209884485117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124.73239772652344</v>
      </c>
      <c r="C25" s="123">
        <f t="shared" si="10"/>
        <v>128.32242937303414</v>
      </c>
      <c r="D25" s="123">
        <f t="shared" si="10"/>
        <v>117.40361353845051</v>
      </c>
      <c r="E25" s="123">
        <f t="shared" si="10"/>
        <v>126.21103547309598</v>
      </c>
      <c r="F25" s="123">
        <f t="shared" si="10"/>
        <v>126.24330261959079</v>
      </c>
      <c r="G25" s="123">
        <f t="shared" si="10"/>
        <v>142.04657750478935</v>
      </c>
      <c r="H25" s="123">
        <f t="shared" si="10"/>
        <v>149.11832017034621</v>
      </c>
      <c r="I25" s="123">
        <f t="shared" si="10"/>
        <v>132.71631462756392</v>
      </c>
      <c r="J25" s="123">
        <f t="shared" si="10"/>
        <v>140.85117020713164</v>
      </c>
      <c r="K25" s="123">
        <f t="shared" si="10"/>
        <v>139.0746947068026</v>
      </c>
      <c r="L25" s="123">
        <f t="shared" si="10"/>
        <v>123.36619299021071</v>
      </c>
      <c r="M25" s="123">
        <f t="shared" si="10"/>
        <v>128.49342350880585</v>
      </c>
      <c r="N25" s="123">
        <f t="shared" si="10"/>
        <v>130.23037897407795</v>
      </c>
      <c r="O25" s="123">
        <f t="shared" si="10"/>
        <v>132.27509625289798</v>
      </c>
      <c r="P25" s="123">
        <f t="shared" si="10"/>
        <v>145.84668203317128</v>
      </c>
      <c r="Q25" s="123">
        <f t="shared" si="10"/>
        <v>113.81576398807809</v>
      </c>
      <c r="R25" s="123">
        <f t="shared" ref="R25:V25" si="11">SUM(R26:R27)</f>
        <v>117.07656396458692</v>
      </c>
      <c r="S25" s="123">
        <f t="shared" si="11"/>
        <v>129.42424747681264</v>
      </c>
      <c r="T25" s="123">
        <f t="shared" si="11"/>
        <v>120.21805533979322</v>
      </c>
      <c r="U25" s="123">
        <f t="shared" si="11"/>
        <v>115.21532264414255</v>
      </c>
      <c r="V25" s="123">
        <f t="shared" si="11"/>
        <v>120.97835318744252</v>
      </c>
      <c r="W25" s="123">
        <f t="shared" ref="W25" si="12">SUM(W26:W27)</f>
        <v>126.5984045852838</v>
      </c>
      <c r="DA25" s="130" t="s">
        <v>2936</v>
      </c>
    </row>
    <row r="26" spans="1:105" ht="12" customHeight="1" x14ac:dyDescent="0.25">
      <c r="A26" s="97" t="s">
        <v>74</v>
      </c>
      <c r="B26" s="99">
        <v>121.92034764330234</v>
      </c>
      <c r="C26" s="99">
        <v>125.47706833516141</v>
      </c>
      <c r="D26" s="99">
        <v>114.88000013752249</v>
      </c>
      <c r="E26" s="99">
        <v>123.54627245789891</v>
      </c>
      <c r="F26" s="99">
        <v>123.64694347475748</v>
      </c>
      <c r="G26" s="99">
        <v>139.16345313726086</v>
      </c>
      <c r="H26" s="99">
        <v>146.14713179192577</v>
      </c>
      <c r="I26" s="99">
        <v>130.12636060030576</v>
      </c>
      <c r="J26" s="99">
        <v>138.12170759933227</v>
      </c>
      <c r="K26" s="99">
        <v>136.39558935496973</v>
      </c>
      <c r="L26" s="99">
        <v>121.09753351833035</v>
      </c>
      <c r="M26" s="99">
        <v>126.11188062387977</v>
      </c>
      <c r="N26" s="99">
        <v>127.83613092345807</v>
      </c>
      <c r="O26" s="99">
        <v>129.86536469481993</v>
      </c>
      <c r="P26" s="99">
        <v>143.21828142906173</v>
      </c>
      <c r="Q26" s="99">
        <v>111.78266744092927</v>
      </c>
      <c r="R26" s="99">
        <v>115.00645509371354</v>
      </c>
      <c r="S26" s="99">
        <v>127.16446919331709</v>
      </c>
      <c r="T26" s="99">
        <v>118.13010114789093</v>
      </c>
      <c r="U26" s="99">
        <v>113.21779773391675</v>
      </c>
      <c r="V26" s="99">
        <v>118.88210448945077</v>
      </c>
      <c r="W26" s="99">
        <v>124.41684810978387</v>
      </c>
      <c r="DA26" s="63" t="s">
        <v>2937</v>
      </c>
    </row>
    <row r="27" spans="1:105" ht="12" customHeight="1" x14ac:dyDescent="0.25">
      <c r="A27" s="97" t="s">
        <v>53</v>
      </c>
      <c r="B27" s="99">
        <v>2.8120500832211093</v>
      </c>
      <c r="C27" s="99">
        <v>2.845361037872733</v>
      </c>
      <c r="D27" s="99">
        <v>2.5236134009280229</v>
      </c>
      <c r="E27" s="99">
        <v>2.6647630151970612</v>
      </c>
      <c r="F27" s="99">
        <v>2.5963591448333108</v>
      </c>
      <c r="G27" s="99">
        <v>2.8831243675285085</v>
      </c>
      <c r="H27" s="99">
        <v>2.9711883784204334</v>
      </c>
      <c r="I27" s="99">
        <v>2.5899540272581598</v>
      </c>
      <c r="J27" s="99">
        <v>2.7294626077993676</v>
      </c>
      <c r="K27" s="99">
        <v>2.6791053518328671</v>
      </c>
      <c r="L27" s="99">
        <v>2.2686594718803512</v>
      </c>
      <c r="M27" s="99">
        <v>2.3815428849260845</v>
      </c>
      <c r="N27" s="99">
        <v>2.3942480506198813</v>
      </c>
      <c r="O27" s="99">
        <v>2.4097315580780512</v>
      </c>
      <c r="P27" s="99">
        <v>2.628400604109534</v>
      </c>
      <c r="Q27" s="99">
        <v>2.0330965471488085</v>
      </c>
      <c r="R27" s="99">
        <v>2.070108870873387</v>
      </c>
      <c r="S27" s="99">
        <v>2.2597782834955424</v>
      </c>
      <c r="T27" s="99">
        <v>2.0879541919023041</v>
      </c>
      <c r="U27" s="99">
        <v>1.9975249102257879</v>
      </c>
      <c r="V27" s="99">
        <v>2.0962486979917534</v>
      </c>
      <c r="W27" s="99">
        <v>2.1815564754999301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1.4039431472721926E-3</v>
      </c>
      <c r="J28" s="123">
        <f t="shared" si="13"/>
        <v>1.5049041032461801E-3</v>
      </c>
      <c r="K28" s="123">
        <f t="shared" si="13"/>
        <v>1.6878484662853773E-3</v>
      </c>
      <c r="L28" s="123">
        <f t="shared" si="13"/>
        <v>4.268923486824382E-3</v>
      </c>
      <c r="M28" s="123">
        <f t="shared" si="13"/>
        <v>4.1092748337647547E-3</v>
      </c>
      <c r="N28" s="123">
        <f t="shared" si="13"/>
        <v>8.2965766522330019E-3</v>
      </c>
      <c r="O28" s="123">
        <f t="shared" si="13"/>
        <v>1.2470304179337737E-2</v>
      </c>
      <c r="P28" s="123">
        <f t="shared" si="13"/>
        <v>2.1766508167373171E-2</v>
      </c>
      <c r="Q28" s="123">
        <f t="shared" si="13"/>
        <v>2.1528571007575215E-2</v>
      </c>
      <c r="R28" s="123">
        <f t="shared" si="13"/>
        <v>3.0120706645886574E-2</v>
      </c>
      <c r="S28" s="123">
        <f t="shared" si="13"/>
        <v>3.8699372450003038E-2</v>
      </c>
      <c r="T28" s="123">
        <f t="shared" si="13"/>
        <v>5.7570576381961107E-2</v>
      </c>
      <c r="U28" s="123">
        <f t="shared" si="13"/>
        <v>4.1913443608423799E-2</v>
      </c>
      <c r="V28" s="123">
        <f t="shared" si="13"/>
        <v>4.1947079232590972E-2</v>
      </c>
      <c r="W28" s="123">
        <f t="shared" si="13"/>
        <v>7.5129844437547638E-2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1.4039431472721926E-3</v>
      </c>
      <c r="J29" s="99">
        <f>RES_hhdet_tesh!J29/RES_summary!J$19</f>
        <v>1.5049041032461801E-3</v>
      </c>
      <c r="K29" s="99">
        <f>RES_hhdet_tesh!K29/RES_summary!K$19</f>
        <v>1.6878484662853773E-3</v>
      </c>
      <c r="L29" s="99">
        <f>RES_hhdet_tesh!L29/RES_summary!L$19</f>
        <v>4.268923486824382E-3</v>
      </c>
      <c r="M29" s="99">
        <f>RES_hhdet_tesh!M29/RES_summary!M$19</f>
        <v>4.1092748337647547E-3</v>
      </c>
      <c r="N29" s="99">
        <f>RES_hhdet_tesh!N29/RES_summary!N$19</f>
        <v>8.2965766522330019E-3</v>
      </c>
      <c r="O29" s="99">
        <f>RES_hhdet_tesh!O29/RES_summary!O$19</f>
        <v>1.2470304179337737E-2</v>
      </c>
      <c r="P29" s="99">
        <f>RES_hhdet_tesh!P29/RES_summary!P$19</f>
        <v>2.1766508167373171E-2</v>
      </c>
      <c r="Q29" s="99">
        <f>RES_hhdet_tesh!Q29/RES_summary!Q$19</f>
        <v>2.1528571007575215E-2</v>
      </c>
      <c r="R29" s="99">
        <f>RES_hhdet_tesh!R29/RES_summary!R$19</f>
        <v>3.0120706645886574E-2</v>
      </c>
      <c r="S29" s="99">
        <f>RES_hhdet_tesh!S29/RES_summary!S$19</f>
        <v>3.8699372450003038E-2</v>
      </c>
      <c r="T29" s="99">
        <f>RES_hhdet_tesh!T29/RES_summary!T$19</f>
        <v>5.7570576381961107E-2</v>
      </c>
      <c r="U29" s="99">
        <f>RES_hhdet_tesh!U29/RES_summary!U$19</f>
        <v>4.1913443608423799E-2</v>
      </c>
      <c r="V29" s="99">
        <f>RES_hhdet_tesh!V29/RES_summary!V$19</f>
        <v>4.1947079232590972E-2</v>
      </c>
      <c r="W29" s="99">
        <f>RES_hhdet_tesh!W29/RES_summary!W$19</f>
        <v>7.5129844437547638E-2</v>
      </c>
      <c r="DA29" s="63" t="s">
        <v>2940</v>
      </c>
    </row>
    <row r="30" spans="1:105" ht="12" customHeight="1" x14ac:dyDescent="0.25">
      <c r="A30" s="121" t="s">
        <v>55</v>
      </c>
      <c r="B30" s="123">
        <v>21.002709654068102</v>
      </c>
      <c r="C30" s="123">
        <v>20.699601822432804</v>
      </c>
      <c r="D30" s="123">
        <v>21.420484929139661</v>
      </c>
      <c r="E30" s="123">
        <v>23.222102176814552</v>
      </c>
      <c r="F30" s="123">
        <v>20.830139517089755</v>
      </c>
      <c r="G30" s="123">
        <v>21.611488767399855</v>
      </c>
      <c r="H30" s="123">
        <v>24.397300679307797</v>
      </c>
      <c r="I30" s="123">
        <v>24.582540774322904</v>
      </c>
      <c r="J30" s="123">
        <v>33.585661421917969</v>
      </c>
      <c r="K30" s="123">
        <v>29.522139187757013</v>
      </c>
      <c r="L30" s="123">
        <v>28.116113964082835</v>
      </c>
      <c r="M30" s="123">
        <v>23.984997469868123</v>
      </c>
      <c r="N30" s="123">
        <v>24.882970905422191</v>
      </c>
      <c r="O30" s="123">
        <v>27.787963363055965</v>
      </c>
      <c r="P30" s="123">
        <v>24.25234390793791</v>
      </c>
      <c r="Q30" s="123">
        <v>29.461637514495099</v>
      </c>
      <c r="R30" s="123">
        <v>32.525764859074243</v>
      </c>
      <c r="S30" s="123">
        <v>24.069653287705389</v>
      </c>
      <c r="T30" s="123">
        <v>25.643624670756825</v>
      </c>
      <c r="U30" s="123">
        <v>24.269859054368766</v>
      </c>
      <c r="V30" s="123">
        <v>28.228426962552813</v>
      </c>
      <c r="W30" s="123">
        <v>29.152515354601331</v>
      </c>
      <c r="DA30" s="130" t="s">
        <v>2941</v>
      </c>
    </row>
    <row r="31" spans="1:105" ht="12" customHeight="1" x14ac:dyDescent="0.25">
      <c r="A31" s="97" t="s">
        <v>141</v>
      </c>
      <c r="B31" s="99">
        <v>23.153154144111454</v>
      </c>
      <c r="C31" s="99">
        <v>20.23541428182552</v>
      </c>
      <c r="D31" s="99">
        <v>20.422506613295102</v>
      </c>
      <c r="E31" s="99">
        <v>21.7516174269836</v>
      </c>
      <c r="F31" s="99">
        <v>21.772360871742084</v>
      </c>
      <c r="G31" s="99">
        <v>23.684207237913817</v>
      </c>
      <c r="H31" s="99">
        <v>25.281383505427925</v>
      </c>
      <c r="I31" s="99">
        <v>23.991796252576069</v>
      </c>
      <c r="J31" s="99">
        <v>26.479984142341852</v>
      </c>
      <c r="K31" s="99">
        <v>25.991042022894618</v>
      </c>
      <c r="L31" s="99">
        <v>20.76985243164782</v>
      </c>
      <c r="M31" s="99">
        <v>26.183894294769416</v>
      </c>
      <c r="N31" s="99">
        <v>26.801041484639327</v>
      </c>
      <c r="O31" s="99">
        <v>26.757099639094736</v>
      </c>
      <c r="P31" s="99">
        <v>29.43674035409564</v>
      </c>
      <c r="Q31" s="99">
        <v>24.272470990605466</v>
      </c>
      <c r="R31" s="99">
        <v>25.82167550438561</v>
      </c>
      <c r="S31" s="99">
        <v>28.104831259522395</v>
      </c>
      <c r="T31" s="99">
        <v>26.101123015012515</v>
      </c>
      <c r="U31" s="99">
        <v>25.045306967467589</v>
      </c>
      <c r="V31" s="99">
        <v>27.674279339299158</v>
      </c>
      <c r="W31" s="99">
        <v>29.697887842404391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20.705801693226892</v>
      </c>
      <c r="C35" s="102">
        <v>20.758747447629641</v>
      </c>
      <c r="D35" s="102">
        <v>21.527985091979108</v>
      </c>
      <c r="E35" s="102">
        <v>23.356592793052531</v>
      </c>
      <c r="F35" s="102">
        <v>20.75844876184447</v>
      </c>
      <c r="G35" s="102">
        <v>21.487037552113943</v>
      </c>
      <c r="H35" s="102">
        <v>24.358366849156429</v>
      </c>
      <c r="I35" s="102">
        <v>24.602798606373952</v>
      </c>
      <c r="J35" s="102">
        <v>33.813515681476822</v>
      </c>
      <c r="K35" s="102">
        <v>29.61487975676194</v>
      </c>
      <c r="L35" s="102">
        <v>28.340307893035778</v>
      </c>
      <c r="M35" s="102">
        <v>23.936237955152865</v>
      </c>
      <c r="N35" s="102">
        <v>24.839958811144022</v>
      </c>
      <c r="O35" s="102">
        <v>27.812846280530891</v>
      </c>
      <c r="P35" s="102">
        <v>24.131113179485805</v>
      </c>
      <c r="Q35" s="102">
        <v>29.579491950343932</v>
      </c>
      <c r="R35" s="102">
        <v>32.671608206439402</v>
      </c>
      <c r="S35" s="102">
        <v>23.996947378303272</v>
      </c>
      <c r="T35" s="102">
        <v>25.630124719614852</v>
      </c>
      <c r="U35" s="102">
        <v>24.246819430465155</v>
      </c>
      <c r="V35" s="102">
        <v>28.242635875969569</v>
      </c>
      <c r="W35" s="102">
        <v>29.13968826445835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6.8361150794166683</v>
      </c>
      <c r="C39" s="123">
        <v>6.9133415275429062</v>
      </c>
      <c r="D39" s="123">
        <v>7.5643044277034477</v>
      </c>
      <c r="E39" s="123">
        <v>8.0301838358831059</v>
      </c>
      <c r="F39" s="123">
        <v>8.3344979822625831</v>
      </c>
      <c r="G39" s="123">
        <v>8.5916936769883065</v>
      </c>
      <c r="H39" s="123">
        <v>9.0868193110500552</v>
      </c>
      <c r="I39" s="123">
        <v>8.2697947338933098</v>
      </c>
      <c r="J39" s="123">
        <v>9.3982064206081137</v>
      </c>
      <c r="K39" s="123">
        <v>8.5746106319092394</v>
      </c>
      <c r="L39" s="123">
        <v>9.2374511308824019</v>
      </c>
      <c r="M39" s="123">
        <v>8.3099129972356796</v>
      </c>
      <c r="N39" s="123">
        <v>8.3126826150786677</v>
      </c>
      <c r="O39" s="123">
        <v>8.3452468625483824</v>
      </c>
      <c r="P39" s="123">
        <v>8.1969606407214624</v>
      </c>
      <c r="Q39" s="123">
        <v>7.5394746901382934</v>
      </c>
      <c r="R39" s="123">
        <v>7.9154266651919798</v>
      </c>
      <c r="S39" s="123">
        <v>7.1236542679654331</v>
      </c>
      <c r="T39" s="123">
        <v>6.5801650682876325</v>
      </c>
      <c r="U39" s="123">
        <v>6.046401240750451</v>
      </c>
      <c r="V39" s="123">
        <v>6.8179015624255301</v>
      </c>
      <c r="W39" s="123">
        <v>6.9160490605285023</v>
      </c>
      <c r="DA39" s="130" t="s">
        <v>2950</v>
      </c>
    </row>
    <row r="40" spans="1:105" ht="12" customHeight="1" x14ac:dyDescent="0.25">
      <c r="A40" s="97" t="s">
        <v>50</v>
      </c>
      <c r="B40" s="99">
        <v>6.9375159959831194</v>
      </c>
      <c r="C40" s="99">
        <v>6.9231773526801836</v>
      </c>
      <c r="D40" s="99">
        <v>7.4919803722704561</v>
      </c>
      <c r="E40" s="99">
        <v>7.8419014522781181</v>
      </c>
      <c r="F40" s="99">
        <v>8.4436678373102598</v>
      </c>
      <c r="G40" s="99">
        <v>8.8177648696626818</v>
      </c>
      <c r="H40" s="99">
        <v>9.1764882165107604</v>
      </c>
      <c r="I40" s="99">
        <v>8.4231021446424617</v>
      </c>
      <c r="J40" s="99">
        <v>8.7117696739492221</v>
      </c>
      <c r="K40" s="99">
        <v>8.0798455925542711</v>
      </c>
      <c r="L40" s="99">
        <v>8.1037992449790988</v>
      </c>
      <c r="M40" s="99">
        <v>8.40180184920019</v>
      </c>
      <c r="N40" s="99">
        <v>8.4300201744400471</v>
      </c>
      <c r="O40" s="99">
        <v>8.2014544654567629</v>
      </c>
      <c r="P40" s="99">
        <v>8.8530601592389147</v>
      </c>
      <c r="Q40" s="99">
        <v>7.0500143818457461</v>
      </c>
      <c r="R40" s="99">
        <v>7.2931621088877527</v>
      </c>
      <c r="S40" s="99">
        <v>8.2419042703836816</v>
      </c>
      <c r="T40" s="99">
        <v>6.9380361923775249</v>
      </c>
      <c r="U40" s="99">
        <v>6.4519549320488183</v>
      </c>
      <c r="V40" s="99">
        <v>6.7173975449570085</v>
      </c>
      <c r="W40" s="99">
        <v>6.936973814413057</v>
      </c>
      <c r="DA40" s="63" t="s">
        <v>2951</v>
      </c>
    </row>
    <row r="41" spans="1:105" ht="12" customHeight="1" x14ac:dyDescent="0.25">
      <c r="A41" s="109" t="s">
        <v>120</v>
      </c>
      <c r="B41" s="110">
        <v>6.4085940275388413</v>
      </c>
      <c r="C41" s="110">
        <v>6.8779462496127097</v>
      </c>
      <c r="D41" s="110">
        <v>7.7743414106047393</v>
      </c>
      <c r="E41" s="110">
        <v>8.5115377214369694</v>
      </c>
      <c r="F41" s="110">
        <v>8.0754288032482453</v>
      </c>
      <c r="G41" s="110">
        <v>8.1086264586793853</v>
      </c>
      <c r="H41" s="110">
        <v>8.9249494687248863</v>
      </c>
      <c r="I41" s="110">
        <v>8.0372544217610198</v>
      </c>
      <c r="J41" s="110">
        <v>10.33053095711497</v>
      </c>
      <c r="K41" s="110">
        <v>9.2087766239583839</v>
      </c>
      <c r="L41" s="110">
        <v>10.932085393315171</v>
      </c>
      <c r="M41" s="110">
        <v>8.1788660776258517</v>
      </c>
      <c r="N41" s="110">
        <v>8.1408385881085401</v>
      </c>
      <c r="O41" s="110">
        <v>8.5561583021362573</v>
      </c>
      <c r="P41" s="110">
        <v>7.2604401208148222</v>
      </c>
      <c r="Q41" s="110">
        <v>8.1972352306197607</v>
      </c>
      <c r="R41" s="110">
        <v>8.693497802827407</v>
      </c>
      <c r="S41" s="110">
        <v>5.8799930503227085</v>
      </c>
      <c r="T41" s="110">
        <v>6.1926197216363867</v>
      </c>
      <c r="U41" s="110">
        <v>5.6698617245052256</v>
      </c>
      <c r="V41" s="110">
        <v>6.9207009408150286</v>
      </c>
      <c r="W41" s="110">
        <v>6.8961592249195345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140.43413324450461</v>
      </c>
      <c r="C43" s="118">
        <f t="shared" si="14"/>
        <v>159.77365385589354</v>
      </c>
      <c r="D43" s="118">
        <f t="shared" si="14"/>
        <v>167.38973480644205</v>
      </c>
      <c r="E43" s="118">
        <f t="shared" si="14"/>
        <v>150.62016273880687</v>
      </c>
      <c r="F43" s="118">
        <f t="shared" si="14"/>
        <v>145.42229437399931</v>
      </c>
      <c r="G43" s="118">
        <f t="shared" si="14"/>
        <v>173.18357501972193</v>
      </c>
      <c r="H43" s="118">
        <f t="shared" si="14"/>
        <v>177.81051612643171</v>
      </c>
      <c r="I43" s="118">
        <f t="shared" si="14"/>
        <v>145.87833656095395</v>
      </c>
      <c r="J43" s="118">
        <f t="shared" si="14"/>
        <v>112.95452603888749</v>
      </c>
      <c r="K43" s="118">
        <f t="shared" si="14"/>
        <v>197.83845919605952</v>
      </c>
      <c r="L43" s="118">
        <f t="shared" si="14"/>
        <v>188.45545349726746</v>
      </c>
      <c r="M43" s="118">
        <f t="shared" si="14"/>
        <v>169.6390232706689</v>
      </c>
      <c r="N43" s="118">
        <f t="shared" si="14"/>
        <v>166.79504466660862</v>
      </c>
      <c r="O43" s="118">
        <f t="shared" si="14"/>
        <v>162.76380252203404</v>
      </c>
      <c r="P43" s="118">
        <f t="shared" si="14"/>
        <v>157.74937130961791</v>
      </c>
      <c r="Q43" s="118">
        <f t="shared" si="14"/>
        <v>146.70834653890569</v>
      </c>
      <c r="R43" s="118">
        <f t="shared" ref="R43:V43" si="15">R44+R47+R49+R58</f>
        <v>151.4969970201347</v>
      </c>
      <c r="S43" s="118">
        <f t="shared" si="15"/>
        <v>155.89218162848917</v>
      </c>
      <c r="T43" s="118">
        <f t="shared" si="15"/>
        <v>161.6129841023895</v>
      </c>
      <c r="U43" s="118">
        <f t="shared" si="15"/>
        <v>158.1434847648994</v>
      </c>
      <c r="V43" s="118">
        <f t="shared" si="15"/>
        <v>158.47441747038667</v>
      </c>
      <c r="W43" s="118">
        <f t="shared" ref="W43" si="16">W44+W47+W49+W58</f>
        <v>157.27201998227471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112.7325366421187</v>
      </c>
      <c r="C44" s="123">
        <f t="shared" si="17"/>
        <v>130.94724260638048</v>
      </c>
      <c r="D44" s="123">
        <f t="shared" si="17"/>
        <v>136.51904891359976</v>
      </c>
      <c r="E44" s="123">
        <f t="shared" si="17"/>
        <v>122.32935256059939</v>
      </c>
      <c r="F44" s="123">
        <f t="shared" si="17"/>
        <v>117.98170869444543</v>
      </c>
      <c r="G44" s="123">
        <f t="shared" si="17"/>
        <v>141.02038100537933</v>
      </c>
      <c r="H44" s="123">
        <f t="shared" si="17"/>
        <v>143.82785036240665</v>
      </c>
      <c r="I44" s="123">
        <f t="shared" si="17"/>
        <v>116.9678809851389</v>
      </c>
      <c r="J44" s="123">
        <f t="shared" si="17"/>
        <v>84.503777724579322</v>
      </c>
      <c r="K44" s="123">
        <f t="shared" si="17"/>
        <v>160.48604534022246</v>
      </c>
      <c r="L44" s="123">
        <f t="shared" si="17"/>
        <v>148.4783753822874</v>
      </c>
      <c r="M44" s="123">
        <f t="shared" si="17"/>
        <v>133.85706954537665</v>
      </c>
      <c r="N44" s="123">
        <f t="shared" si="17"/>
        <v>131.70916278913776</v>
      </c>
      <c r="O44" s="123">
        <f t="shared" si="17"/>
        <v>127.29919038455331</v>
      </c>
      <c r="P44" s="123">
        <f t="shared" si="17"/>
        <v>124.01913370449078</v>
      </c>
      <c r="Q44" s="123">
        <f t="shared" si="17"/>
        <v>113.29128519561333</v>
      </c>
      <c r="R44" s="123">
        <f t="shared" ref="R44:V44" si="18">SUM(R45:R46)</f>
        <v>116.33174889100275</v>
      </c>
      <c r="S44" s="123">
        <f t="shared" si="18"/>
        <v>123.17202229870584</v>
      </c>
      <c r="T44" s="123">
        <f t="shared" si="18"/>
        <v>128.23969619175398</v>
      </c>
      <c r="U44" s="123">
        <f t="shared" si="18"/>
        <v>125.54262247898332</v>
      </c>
      <c r="V44" s="123">
        <f t="shared" si="18"/>
        <v>123.15426777716534</v>
      </c>
      <c r="W44" s="123">
        <f t="shared" ref="W44" si="19">SUM(W45:W46)</f>
        <v>122.11766665255922</v>
      </c>
      <c r="DA44" s="130" t="s">
        <v>2954</v>
      </c>
    </row>
    <row r="45" spans="1:105" ht="12" customHeight="1" x14ac:dyDescent="0.25">
      <c r="A45" s="97" t="s">
        <v>216</v>
      </c>
      <c r="B45" s="99">
        <v>110.19101940341989</v>
      </c>
      <c r="C45" s="99">
        <v>128.04368019761455</v>
      </c>
      <c r="D45" s="99">
        <v>133.58454552876591</v>
      </c>
      <c r="E45" s="99">
        <v>119.74654565188042</v>
      </c>
      <c r="F45" s="99">
        <v>115.55526006758301</v>
      </c>
      <c r="G45" s="99">
        <v>138.15808538420498</v>
      </c>
      <c r="H45" s="99">
        <v>140.96207480242313</v>
      </c>
      <c r="I45" s="99">
        <v>114.68525706457989</v>
      </c>
      <c r="J45" s="99">
        <v>82.866234343307866</v>
      </c>
      <c r="K45" s="99">
        <v>157.39447628179727</v>
      </c>
      <c r="L45" s="99">
        <v>145.74791199912082</v>
      </c>
      <c r="M45" s="99">
        <v>131.37611493410037</v>
      </c>
      <c r="N45" s="99">
        <v>129.28772772351888</v>
      </c>
      <c r="O45" s="99">
        <v>124.98010776751289</v>
      </c>
      <c r="P45" s="99">
        <v>121.78410194781438</v>
      </c>
      <c r="Q45" s="99">
        <v>111.26755743873267</v>
      </c>
      <c r="R45" s="99">
        <v>114.27480959257645</v>
      </c>
      <c r="S45" s="99">
        <v>121.02140936062628</v>
      </c>
      <c r="T45" s="99">
        <v>126.01242167400339</v>
      </c>
      <c r="U45" s="99">
        <v>123.36604986744457</v>
      </c>
      <c r="V45" s="99">
        <v>121.02031598597162</v>
      </c>
      <c r="W45" s="99">
        <v>120.01332270500681</v>
      </c>
      <c r="DA45" s="63" t="s">
        <v>2955</v>
      </c>
    </row>
    <row r="46" spans="1:105" ht="12" customHeight="1" x14ac:dyDescent="0.25">
      <c r="A46" s="97" t="s">
        <v>53</v>
      </c>
      <c r="B46" s="99">
        <v>2.5415172386988183</v>
      </c>
      <c r="C46" s="99">
        <v>2.9035624087659335</v>
      </c>
      <c r="D46" s="99">
        <v>2.934503384833854</v>
      </c>
      <c r="E46" s="99">
        <v>2.5828069087189691</v>
      </c>
      <c r="F46" s="99">
        <v>2.4264486268624208</v>
      </c>
      <c r="G46" s="99">
        <v>2.862295621174364</v>
      </c>
      <c r="H46" s="99">
        <v>2.8657755599835211</v>
      </c>
      <c r="I46" s="99">
        <v>2.2826239205590149</v>
      </c>
      <c r="J46" s="99">
        <v>1.6375433812714602</v>
      </c>
      <c r="K46" s="99">
        <v>3.0915690584252014</v>
      </c>
      <c r="L46" s="99">
        <v>2.7304633831665841</v>
      </c>
      <c r="M46" s="99">
        <v>2.4809546112762804</v>
      </c>
      <c r="N46" s="99">
        <v>2.4214350656188932</v>
      </c>
      <c r="O46" s="99">
        <v>2.3190826170404222</v>
      </c>
      <c r="P46" s="99">
        <v>2.2350317566764129</v>
      </c>
      <c r="Q46" s="99">
        <v>2.0237277568806653</v>
      </c>
      <c r="R46" s="99">
        <v>2.0569392984263062</v>
      </c>
      <c r="S46" s="99">
        <v>2.1506129380795587</v>
      </c>
      <c r="T46" s="99">
        <v>2.2272745177505824</v>
      </c>
      <c r="U46" s="99">
        <v>2.1765726115387518</v>
      </c>
      <c r="V46" s="99">
        <v>2.1339517911937294</v>
      </c>
      <c r="W46" s="99">
        <v>2.1043439475524059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5.5158751415462705E-4</v>
      </c>
      <c r="H47" s="123">
        <f t="shared" si="20"/>
        <v>5.0140784607560192E-3</v>
      </c>
      <c r="I47" s="123">
        <f t="shared" si="20"/>
        <v>7.610646931880456E-3</v>
      </c>
      <c r="J47" s="123">
        <f t="shared" si="20"/>
        <v>1.225397305919723E-2</v>
      </c>
      <c r="K47" s="123">
        <f t="shared" si="20"/>
        <v>1.4849374421642324E-2</v>
      </c>
      <c r="L47" s="123">
        <f t="shared" si="20"/>
        <v>4.2898603904434347E-2</v>
      </c>
      <c r="M47" s="123">
        <f t="shared" si="20"/>
        <v>2.4780623842390243E-2</v>
      </c>
      <c r="N47" s="123">
        <f t="shared" si="20"/>
        <v>2.9060181187661731E-2</v>
      </c>
      <c r="O47" s="123">
        <f t="shared" si="20"/>
        <v>2.6623188753354846E-2</v>
      </c>
      <c r="P47" s="123">
        <f t="shared" si="20"/>
        <v>3.5947217509053518E-2</v>
      </c>
      <c r="Q47" s="123">
        <f t="shared" si="20"/>
        <v>2.7313196517707805E-2</v>
      </c>
      <c r="R47" s="123">
        <f t="shared" si="20"/>
        <v>2.9854504447433528E-2</v>
      </c>
      <c r="S47" s="123">
        <f t="shared" si="20"/>
        <v>3.195212405313274E-2</v>
      </c>
      <c r="T47" s="123">
        <f t="shared" si="20"/>
        <v>4.2786453334890125E-2</v>
      </c>
      <c r="U47" s="123">
        <f t="shared" si="20"/>
        <v>3.2438963624639341E-2</v>
      </c>
      <c r="V47" s="123">
        <f t="shared" si="20"/>
        <v>3.7278294641714442E-2</v>
      </c>
      <c r="W47" s="123">
        <f t="shared" si="20"/>
        <v>7.2585962829082112E-2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5.5158751415462705E-4</v>
      </c>
      <c r="H48" s="99">
        <f>RES_hhdet_tesh!H48/RES_summary!H$19</f>
        <v>5.0140784607560192E-3</v>
      </c>
      <c r="I48" s="99">
        <f>RES_hhdet_tesh!I48/RES_summary!I$19</f>
        <v>7.610646931880456E-3</v>
      </c>
      <c r="J48" s="99">
        <f>RES_hhdet_tesh!J48/RES_summary!J$19</f>
        <v>1.225397305919723E-2</v>
      </c>
      <c r="K48" s="99">
        <f>RES_hhdet_tesh!K48/RES_summary!K$19</f>
        <v>1.4849374421642324E-2</v>
      </c>
      <c r="L48" s="99">
        <f>RES_hhdet_tesh!L48/RES_summary!L$19</f>
        <v>4.2898603904434347E-2</v>
      </c>
      <c r="M48" s="99">
        <f>RES_hhdet_tesh!M48/RES_summary!M$19</f>
        <v>2.4780623842390243E-2</v>
      </c>
      <c r="N48" s="99">
        <f>RES_hhdet_tesh!N48/RES_summary!N$19</f>
        <v>2.9060181187661731E-2</v>
      </c>
      <c r="O48" s="99">
        <f>RES_hhdet_tesh!O48/RES_summary!O$19</f>
        <v>2.6623188753354846E-2</v>
      </c>
      <c r="P48" s="99">
        <f>RES_hhdet_tesh!P48/RES_summary!P$19</f>
        <v>3.5947217509053518E-2</v>
      </c>
      <c r="Q48" s="99">
        <f>RES_hhdet_tesh!Q48/RES_summary!Q$19</f>
        <v>2.7313196517707805E-2</v>
      </c>
      <c r="R48" s="99">
        <f>RES_hhdet_tesh!R48/RES_summary!R$19</f>
        <v>2.9854504447433528E-2</v>
      </c>
      <c r="S48" s="99">
        <f>RES_hhdet_tesh!S48/RES_summary!S$19</f>
        <v>3.195212405313274E-2</v>
      </c>
      <c r="T48" s="99">
        <f>RES_hhdet_tesh!T48/RES_summary!T$19</f>
        <v>4.2786453334890125E-2</v>
      </c>
      <c r="U48" s="99">
        <f>RES_hhdet_tesh!U48/RES_summary!U$19</f>
        <v>3.2438963624639341E-2</v>
      </c>
      <c r="V48" s="99">
        <f>RES_hhdet_tesh!V48/RES_summary!V$19</f>
        <v>3.7278294641714442E-2</v>
      </c>
      <c r="W48" s="99">
        <f>RES_hhdet_tesh!W48/RES_summary!W$19</f>
        <v>7.2585962829082112E-2</v>
      </c>
      <c r="DA48" s="63" t="s">
        <v>2958</v>
      </c>
    </row>
    <row r="49" spans="1:105" ht="12" customHeight="1" x14ac:dyDescent="0.25">
      <c r="A49" s="121" t="s">
        <v>55</v>
      </c>
      <c r="B49" s="123">
        <v>20.865559821278701</v>
      </c>
      <c r="C49" s="123">
        <v>21.913320153612574</v>
      </c>
      <c r="D49" s="123">
        <v>23.307586211933558</v>
      </c>
      <c r="E49" s="123">
        <v>20.264532211057389</v>
      </c>
      <c r="F49" s="123">
        <v>19.104068180782455</v>
      </c>
      <c r="G49" s="123">
        <v>23.568320298982343</v>
      </c>
      <c r="H49" s="123">
        <v>24.891409411626498</v>
      </c>
      <c r="I49" s="123">
        <v>20.654520496499437</v>
      </c>
      <c r="J49" s="123">
        <v>18.827661960167514</v>
      </c>
      <c r="K49" s="123">
        <v>28.661784766352469</v>
      </c>
      <c r="L49" s="123">
        <v>30.636038919968492</v>
      </c>
      <c r="M49" s="123">
        <v>27.449085250790095</v>
      </c>
      <c r="N49" s="123">
        <v>26.746273385267031</v>
      </c>
      <c r="O49" s="123">
        <v>27.091500961608187</v>
      </c>
      <c r="P49" s="123">
        <v>25.503845947736902</v>
      </c>
      <c r="Q49" s="123">
        <v>25.823202638729924</v>
      </c>
      <c r="R49" s="123">
        <v>27.176303871088987</v>
      </c>
      <c r="S49" s="123">
        <v>25.674893152502818</v>
      </c>
      <c r="T49" s="123">
        <v>26.775921447749425</v>
      </c>
      <c r="U49" s="123">
        <v>26.532202467950796</v>
      </c>
      <c r="V49" s="123">
        <v>28.460631917972584</v>
      </c>
      <c r="W49" s="123">
        <v>28.165915438722596</v>
      </c>
      <c r="DA49" s="130" t="s">
        <v>2959</v>
      </c>
    </row>
    <row r="50" spans="1:105" ht="12" customHeight="1" x14ac:dyDescent="0.25">
      <c r="A50" s="97" t="s">
        <v>138</v>
      </c>
      <c r="B50" s="99">
        <v>20.871424914198958</v>
      </c>
      <c r="C50" s="99">
        <v>21.955534864153726</v>
      </c>
      <c r="D50" s="99">
        <v>23.371294080477199</v>
      </c>
      <c r="E50" s="99">
        <v>20.158678983702444</v>
      </c>
      <c r="F50" s="99">
        <v>19.049930777462379</v>
      </c>
      <c r="G50" s="99">
        <v>23.633909579521475</v>
      </c>
      <c r="H50" s="99">
        <v>24.909514118901804</v>
      </c>
      <c r="I50" s="99">
        <v>20.538778431923511</v>
      </c>
      <c r="J50" s="99">
        <v>17.396277690880801</v>
      </c>
      <c r="K50" s="99">
        <v>28.637950384098065</v>
      </c>
      <c r="L50" s="99">
        <v>30.709276579975029</v>
      </c>
      <c r="M50" s="99">
        <v>27.550964843119964</v>
      </c>
      <c r="N50" s="99">
        <v>26.800130798263403</v>
      </c>
      <c r="O50" s="99">
        <v>27.073467385547517</v>
      </c>
      <c r="P50" s="99">
        <v>25.541542947462855</v>
      </c>
      <c r="Q50" s="99">
        <v>25.733638738606846</v>
      </c>
      <c r="R50" s="99">
        <v>27.047668447670773</v>
      </c>
      <c r="S50" s="99">
        <v>25.730447248334059</v>
      </c>
      <c r="T50" s="99">
        <v>26.821990965312978</v>
      </c>
      <c r="U50" s="99">
        <v>26.673208947312087</v>
      </c>
      <c r="V50" s="99">
        <v>28.499682463008433</v>
      </c>
      <c r="W50" s="99">
        <v>28.142198693912931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20.705801693226885</v>
      </c>
      <c r="C54" s="102">
        <v>20.757499867190152</v>
      </c>
      <c r="D54" s="102">
        <v>21.526235189941865</v>
      </c>
      <c r="E54" s="102">
        <v>23.352800119137928</v>
      </c>
      <c r="F54" s="102">
        <v>20.747271496308993</v>
      </c>
      <c r="G54" s="102">
        <v>21.463997548351784</v>
      </c>
      <c r="H54" s="102">
        <v>24.306023876391709</v>
      </c>
      <c r="I54" s="102">
        <v>24.532849565362081</v>
      </c>
      <c r="J54" s="102">
        <v>33.649899327971319</v>
      </c>
      <c r="K54" s="102">
        <v>29.45910885813662</v>
      </c>
      <c r="L54" s="102">
        <v>28.189636361316456</v>
      </c>
      <c r="M54" s="102">
        <v>23.832456751262743</v>
      </c>
      <c r="N54" s="102">
        <v>24.768595973157453</v>
      </c>
      <c r="O54" s="102">
        <v>27.779817396714598</v>
      </c>
      <c r="P54" s="102">
        <v>24.063171096786856</v>
      </c>
      <c r="Q54" s="102">
        <v>29.244032742004929</v>
      </c>
      <c r="R54" s="102">
        <v>32.037025149896849</v>
      </c>
      <c r="S54" s="102">
        <v>23.527228551554082</v>
      </c>
      <c r="T54" s="102">
        <v>25.122112943888702</v>
      </c>
      <c r="U54" s="102">
        <v>23.78081078107088</v>
      </c>
      <c r="V54" s="102">
        <v>27.7719449013114</v>
      </c>
      <c r="W54" s="102">
        <v>28.724564143604191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6.8360367811071843</v>
      </c>
      <c r="C58" s="123">
        <v>6.9130910959004757</v>
      </c>
      <c r="D58" s="123">
        <v>7.5630996809087199</v>
      </c>
      <c r="E58" s="123">
        <v>8.026277967150083</v>
      </c>
      <c r="F58" s="123">
        <v>8.3365174987714319</v>
      </c>
      <c r="G58" s="123">
        <v>8.5943221278460928</v>
      </c>
      <c r="H58" s="123">
        <v>9.0862422739377919</v>
      </c>
      <c r="I58" s="123">
        <v>8.2483244323837255</v>
      </c>
      <c r="J58" s="123">
        <v>9.6108323810814529</v>
      </c>
      <c r="K58" s="123">
        <v>8.675779715062971</v>
      </c>
      <c r="L58" s="123">
        <v>9.2981405911071331</v>
      </c>
      <c r="M58" s="123">
        <v>8.3080878506597706</v>
      </c>
      <c r="N58" s="123">
        <v>8.3105483110161629</v>
      </c>
      <c r="O58" s="123">
        <v>8.3464879871192004</v>
      </c>
      <c r="P58" s="123">
        <v>8.190444439881178</v>
      </c>
      <c r="Q58" s="123">
        <v>7.5665455080447241</v>
      </c>
      <c r="R58" s="123">
        <v>7.9590897535955403</v>
      </c>
      <c r="S58" s="123">
        <v>7.0133140532274005</v>
      </c>
      <c r="T58" s="123">
        <v>6.5545800095512137</v>
      </c>
      <c r="U58" s="123">
        <v>6.0362208543406419</v>
      </c>
      <c r="V58" s="123">
        <v>6.8222394806070357</v>
      </c>
      <c r="W58" s="123">
        <v>6.9158519281638053</v>
      </c>
      <c r="DA58" s="130" t="s">
        <v>2968</v>
      </c>
    </row>
    <row r="59" spans="1:105" ht="12" customHeight="1" x14ac:dyDescent="0.25">
      <c r="A59" s="97" t="s">
        <v>50</v>
      </c>
      <c r="B59" s="99">
        <v>6.9375159959831212</v>
      </c>
      <c r="C59" s="99">
        <v>6.9231773526801836</v>
      </c>
      <c r="D59" s="99">
        <v>7.4919803722704552</v>
      </c>
      <c r="E59" s="99">
        <v>7.8419014522781216</v>
      </c>
      <c r="F59" s="99">
        <v>8.4436678373102634</v>
      </c>
      <c r="G59" s="99">
        <v>8.8177648696626765</v>
      </c>
      <c r="H59" s="99">
        <v>9.1764882165107675</v>
      </c>
      <c r="I59" s="99">
        <v>8.4231021446424741</v>
      </c>
      <c r="J59" s="99">
        <v>8.7117696739492345</v>
      </c>
      <c r="K59" s="99">
        <v>8.0798455925542854</v>
      </c>
      <c r="L59" s="99">
        <v>8.103799244979113</v>
      </c>
      <c r="M59" s="99">
        <v>8.4018018492001705</v>
      </c>
      <c r="N59" s="99">
        <v>8.4300201744400418</v>
      </c>
      <c r="O59" s="99">
        <v>8.2014544654567718</v>
      </c>
      <c r="P59" s="99">
        <v>8.8530601592388738</v>
      </c>
      <c r="Q59" s="99">
        <v>7.0500143818457754</v>
      </c>
      <c r="R59" s="99">
        <v>7.2931621088877883</v>
      </c>
      <c r="S59" s="99">
        <v>8.2419042703837313</v>
      </c>
      <c r="T59" s="99">
        <v>6.938036192377524</v>
      </c>
      <c r="U59" s="99">
        <v>6.4519549320488379</v>
      </c>
      <c r="V59" s="99">
        <v>6.7173975449569916</v>
      </c>
      <c r="W59" s="99">
        <v>6.9369738144130748</v>
      </c>
      <c r="DA59" s="63" t="s">
        <v>2969</v>
      </c>
    </row>
    <row r="60" spans="1:105" ht="12" customHeight="1" x14ac:dyDescent="0.25">
      <c r="A60" s="109" t="s">
        <v>120</v>
      </c>
      <c r="B60" s="110">
        <v>6.4085940275388422</v>
      </c>
      <c r="C60" s="110">
        <v>6.8779462496127088</v>
      </c>
      <c r="D60" s="110">
        <v>7.7743414106047393</v>
      </c>
      <c r="E60" s="110">
        <v>8.5115377214369694</v>
      </c>
      <c r="F60" s="110">
        <v>8.0754288032482471</v>
      </c>
      <c r="G60" s="110">
        <v>8.1086264586793799</v>
      </c>
      <c r="H60" s="110">
        <v>8.9249494687248863</v>
      </c>
      <c r="I60" s="110">
        <v>8.0372544217610287</v>
      </c>
      <c r="J60" s="110">
        <v>10.330530957114972</v>
      </c>
      <c r="K60" s="110">
        <v>9.2087766239583733</v>
      </c>
      <c r="L60" s="110">
        <v>10.932085393315164</v>
      </c>
      <c r="M60" s="110">
        <v>8.1788660776258499</v>
      </c>
      <c r="N60" s="110">
        <v>8.1408385881085277</v>
      </c>
      <c r="O60" s="110">
        <v>8.5561583021362679</v>
      </c>
      <c r="P60" s="110">
        <v>7.2604401208148035</v>
      </c>
      <c r="Q60" s="110">
        <v>8.1972352306197642</v>
      </c>
      <c r="R60" s="110">
        <v>8.6934978028274088</v>
      </c>
      <c r="S60" s="110">
        <v>5.8799930503226898</v>
      </c>
      <c r="T60" s="110">
        <v>6.1926197216364089</v>
      </c>
      <c r="U60" s="110">
        <v>5.6698617245052176</v>
      </c>
      <c r="V60" s="110">
        <v>6.9207009408149895</v>
      </c>
      <c r="W60" s="110">
        <v>6.8961592249195576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141.21956048051138</v>
      </c>
      <c r="C62" s="118">
        <f t="shared" si="21"/>
        <v>154.56870282414886</v>
      </c>
      <c r="D62" s="118">
        <f t="shared" si="21"/>
        <v>157.85051992502113</v>
      </c>
      <c r="E62" s="118">
        <f t="shared" si="21"/>
        <v>164.74572735630784</v>
      </c>
      <c r="F62" s="118">
        <f t="shared" si="21"/>
        <v>166.49175807113926</v>
      </c>
      <c r="G62" s="118">
        <f t="shared" si="21"/>
        <v>168.51652909522497</v>
      </c>
      <c r="H62" s="118">
        <f t="shared" si="21"/>
        <v>167.65102775941321</v>
      </c>
      <c r="I62" s="118">
        <f t="shared" si="21"/>
        <v>173.92937296843999</v>
      </c>
      <c r="J62" s="118">
        <f t="shared" si="21"/>
        <v>174.70219719079773</v>
      </c>
      <c r="K62" s="118">
        <f t="shared" si="21"/>
        <v>158.41287049569286</v>
      </c>
      <c r="L62" s="118">
        <f t="shared" si="21"/>
        <v>190.06560398003421</v>
      </c>
      <c r="M62" s="118">
        <f t="shared" si="21"/>
        <v>164.9662834054044</v>
      </c>
      <c r="N62" s="118">
        <f t="shared" si="21"/>
        <v>166.97760126762367</v>
      </c>
      <c r="O62" s="118">
        <f t="shared" si="21"/>
        <v>160.94452382380075</v>
      </c>
      <c r="P62" s="118">
        <f t="shared" si="21"/>
        <v>156.29793787993489</v>
      </c>
      <c r="Q62" s="118">
        <f t="shared" si="21"/>
        <v>146.03141375221338</v>
      </c>
      <c r="R62" s="118">
        <f t="shared" ref="R62:V62" si="22">R63+R66+R68+R77</f>
        <v>153.34055213649489</v>
      </c>
      <c r="S62" s="118">
        <f t="shared" si="22"/>
        <v>156.73384690863554</v>
      </c>
      <c r="T62" s="118">
        <f t="shared" si="22"/>
        <v>165.12275924412208</v>
      </c>
      <c r="U62" s="118">
        <f t="shared" si="22"/>
        <v>153.91561883973537</v>
      </c>
      <c r="V62" s="118">
        <f t="shared" si="22"/>
        <v>152.2985860775313</v>
      </c>
      <c r="W62" s="118">
        <f t="shared" ref="W62" si="23">W63+W66+W68+W77</f>
        <v>162.49183648053241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113.53569312105068</v>
      </c>
      <c r="C63" s="123">
        <f t="shared" si="24"/>
        <v>126.5724165344899</v>
      </c>
      <c r="D63" s="123">
        <f t="shared" si="24"/>
        <v>128.28125836896498</v>
      </c>
      <c r="E63" s="123">
        <f t="shared" si="24"/>
        <v>134.50521869734979</v>
      </c>
      <c r="F63" s="123">
        <f t="shared" si="24"/>
        <v>135.93341320863505</v>
      </c>
      <c r="G63" s="123">
        <f t="shared" si="24"/>
        <v>137.01377238011023</v>
      </c>
      <c r="H63" s="123">
        <f t="shared" si="24"/>
        <v>135.34228588167534</v>
      </c>
      <c r="I63" s="123">
        <f t="shared" si="24"/>
        <v>140.58001315290042</v>
      </c>
      <c r="J63" s="123">
        <f t="shared" si="24"/>
        <v>138.16193349589102</v>
      </c>
      <c r="K63" s="123">
        <f t="shared" si="24"/>
        <v>127.14589284084484</v>
      </c>
      <c r="L63" s="123">
        <f t="shared" si="24"/>
        <v>151.0100562260813</v>
      </c>
      <c r="M63" s="123">
        <f t="shared" si="24"/>
        <v>129.67718425091465</v>
      </c>
      <c r="N63" s="123">
        <f t="shared" si="24"/>
        <v>131.66559910982656</v>
      </c>
      <c r="O63" s="123">
        <f t="shared" si="24"/>
        <v>125.95991507159194</v>
      </c>
      <c r="P63" s="123">
        <f t="shared" si="24"/>
        <v>122.97964213153767</v>
      </c>
      <c r="Q63" s="123">
        <f t="shared" si="24"/>
        <v>112.86284733924848</v>
      </c>
      <c r="R63" s="123">
        <f t="shared" ref="R63:V63" si="25">SUM(R64:R65)</f>
        <v>118.15984771545205</v>
      </c>
      <c r="S63" s="123">
        <f t="shared" si="25"/>
        <v>123.87603820508866</v>
      </c>
      <c r="T63" s="123">
        <f t="shared" si="25"/>
        <v>130.72316923884719</v>
      </c>
      <c r="U63" s="123">
        <f t="shared" si="25"/>
        <v>122.10147207486375</v>
      </c>
      <c r="V63" s="123">
        <f t="shared" si="25"/>
        <v>118.48987200865588</v>
      </c>
      <c r="W63" s="123">
        <f t="shared" ref="W63" si="26">SUM(W64:W65)</f>
        <v>126.69413480484518</v>
      </c>
      <c r="DA63" s="130" t="s">
        <v>2972</v>
      </c>
    </row>
    <row r="64" spans="1:105" ht="12" customHeight="1" x14ac:dyDescent="0.25">
      <c r="A64" s="97" t="s">
        <v>217</v>
      </c>
      <c r="B64" s="99">
        <v>110.97606898883754</v>
      </c>
      <c r="C64" s="99">
        <v>123.76585945607226</v>
      </c>
      <c r="D64" s="99">
        <v>125.52382788662463</v>
      </c>
      <c r="E64" s="99">
        <v>131.66533602946618</v>
      </c>
      <c r="F64" s="99">
        <v>133.13776422647766</v>
      </c>
      <c r="G64" s="99">
        <v>134.23279903478073</v>
      </c>
      <c r="H64" s="99">
        <v>132.6455855268087</v>
      </c>
      <c r="I64" s="99">
        <v>137.83659933645211</v>
      </c>
      <c r="J64" s="99">
        <v>135.48458384559183</v>
      </c>
      <c r="K64" s="99">
        <v>124.69658139211862</v>
      </c>
      <c r="L64" s="99">
        <v>148.23303615192154</v>
      </c>
      <c r="M64" s="99">
        <v>127.27370112269952</v>
      </c>
      <c r="N64" s="99">
        <v>129.24496494991868</v>
      </c>
      <c r="O64" s="99">
        <v>123.66523080373454</v>
      </c>
      <c r="P64" s="99">
        <v>120.76334374774454</v>
      </c>
      <c r="Q64" s="99">
        <v>110.84677278870691</v>
      </c>
      <c r="R64" s="99">
        <v>116.07058458153574</v>
      </c>
      <c r="S64" s="99">
        <v>121.71313298107741</v>
      </c>
      <c r="T64" s="99">
        <v>128.45276161646854</v>
      </c>
      <c r="U64" s="99">
        <v>119.98455978882956</v>
      </c>
      <c r="V64" s="99">
        <v>116.43674239183501</v>
      </c>
      <c r="W64" s="99">
        <v>124.5109286965472</v>
      </c>
      <c r="DA64" s="63" t="s">
        <v>2973</v>
      </c>
    </row>
    <row r="65" spans="1:105" ht="12" customHeight="1" x14ac:dyDescent="0.25">
      <c r="A65" s="97" t="s">
        <v>53</v>
      </c>
      <c r="B65" s="99">
        <v>2.5596241322131403</v>
      </c>
      <c r="C65" s="99">
        <v>2.8065570784176357</v>
      </c>
      <c r="D65" s="99">
        <v>2.7574304823403555</v>
      </c>
      <c r="E65" s="99">
        <v>2.8398826678836189</v>
      </c>
      <c r="F65" s="99">
        <v>2.7956489821573771</v>
      </c>
      <c r="G65" s="99">
        <v>2.7809733453295018</v>
      </c>
      <c r="H65" s="99">
        <v>2.6967003548666386</v>
      </c>
      <c r="I65" s="99">
        <v>2.7434138164483093</v>
      </c>
      <c r="J65" s="99">
        <v>2.677349650299202</v>
      </c>
      <c r="K65" s="99">
        <v>2.4493114487262222</v>
      </c>
      <c r="L65" s="99">
        <v>2.777020074159771</v>
      </c>
      <c r="M65" s="99">
        <v>2.403483128215119</v>
      </c>
      <c r="N65" s="99">
        <v>2.4206341599078738</v>
      </c>
      <c r="O65" s="99">
        <v>2.2946842678573867</v>
      </c>
      <c r="P65" s="99">
        <v>2.2162983837931316</v>
      </c>
      <c r="Q65" s="99">
        <v>2.016074550541564</v>
      </c>
      <c r="R65" s="99">
        <v>2.0892631339163081</v>
      </c>
      <c r="S65" s="99">
        <v>2.1629052240112543</v>
      </c>
      <c r="T65" s="99">
        <v>2.27040762237865</v>
      </c>
      <c r="U65" s="99">
        <v>2.1169122860341898</v>
      </c>
      <c r="V65" s="99">
        <v>2.0531296168208746</v>
      </c>
      <c r="W65" s="99">
        <v>2.1832061082979863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2.1967751569373751E-4</v>
      </c>
      <c r="C66" s="123">
        <f t="shared" si="27"/>
        <v>2.7369745747126513E-4</v>
      </c>
      <c r="D66" s="123">
        <f t="shared" si="27"/>
        <v>3.7034213882359255E-4</v>
      </c>
      <c r="E66" s="123">
        <f t="shared" si="27"/>
        <v>7.0497062406589647E-4</v>
      </c>
      <c r="F66" s="123">
        <f t="shared" si="27"/>
        <v>1.1086899317189441E-3</v>
      </c>
      <c r="G66" s="123">
        <f t="shared" si="27"/>
        <v>1.804980761879331E-3</v>
      </c>
      <c r="H66" s="123">
        <f t="shared" si="27"/>
        <v>6.2811117172312343E-3</v>
      </c>
      <c r="I66" s="123">
        <f t="shared" si="27"/>
        <v>7.3674569338787656E-3</v>
      </c>
      <c r="J66" s="123">
        <f t="shared" si="27"/>
        <v>9.8985177317098359E-3</v>
      </c>
      <c r="K66" s="123">
        <f t="shared" si="27"/>
        <v>1.1260709970623816E-2</v>
      </c>
      <c r="L66" s="123">
        <f t="shared" si="27"/>
        <v>3.0147817770167128E-2</v>
      </c>
      <c r="M66" s="123">
        <f t="shared" si="27"/>
        <v>1.6038242038905907E-2</v>
      </c>
      <c r="N66" s="123">
        <f t="shared" si="27"/>
        <v>1.7987933362410356E-2</v>
      </c>
      <c r="O66" s="123">
        <f t="shared" si="27"/>
        <v>1.7015759451720919E-2</v>
      </c>
      <c r="P66" s="123">
        <f t="shared" si="27"/>
        <v>2.582906463412913E-2</v>
      </c>
      <c r="Q66" s="123">
        <f t="shared" si="27"/>
        <v>2.2773623782957005E-2</v>
      </c>
      <c r="R66" s="123">
        <f t="shared" si="27"/>
        <v>3.0237638557473322E-2</v>
      </c>
      <c r="S66" s="123">
        <f t="shared" si="27"/>
        <v>3.760992009613625E-2</v>
      </c>
      <c r="T66" s="123">
        <f t="shared" si="27"/>
        <v>5.6095489384818939E-2</v>
      </c>
      <c r="U66" s="123">
        <f t="shared" si="27"/>
        <v>4.468213110307856E-2</v>
      </c>
      <c r="V66" s="123">
        <f t="shared" si="27"/>
        <v>4.9689320448681309E-2</v>
      </c>
      <c r="W66" s="123">
        <f t="shared" si="27"/>
        <v>9.2441680018237923E-2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2.1967751569373751E-4</v>
      </c>
      <c r="C67" s="99">
        <f>RES_hhdet_tesh!C67/RES_summary!C$19</f>
        <v>2.7369745747126513E-4</v>
      </c>
      <c r="D67" s="99">
        <f>RES_hhdet_tesh!D67/RES_summary!D$19</f>
        <v>3.7034213882359255E-4</v>
      </c>
      <c r="E67" s="99">
        <f>RES_hhdet_tesh!E67/RES_summary!E$19</f>
        <v>7.0497062406589647E-4</v>
      </c>
      <c r="F67" s="99">
        <f>RES_hhdet_tesh!F67/RES_summary!F$19</f>
        <v>1.1086899317189441E-3</v>
      </c>
      <c r="G67" s="99">
        <f>RES_hhdet_tesh!G67/RES_summary!G$19</f>
        <v>1.804980761879331E-3</v>
      </c>
      <c r="H67" s="99">
        <f>RES_hhdet_tesh!H67/RES_summary!H$19</f>
        <v>6.2811117172312343E-3</v>
      </c>
      <c r="I67" s="99">
        <f>RES_hhdet_tesh!I67/RES_summary!I$19</f>
        <v>7.3674569338787656E-3</v>
      </c>
      <c r="J67" s="99">
        <f>RES_hhdet_tesh!J67/RES_summary!J$19</f>
        <v>9.8985177317098359E-3</v>
      </c>
      <c r="K67" s="99">
        <f>RES_hhdet_tesh!K67/RES_summary!K$19</f>
        <v>1.1260709970623816E-2</v>
      </c>
      <c r="L67" s="99">
        <f>RES_hhdet_tesh!L67/RES_summary!L$19</f>
        <v>3.0147817770167128E-2</v>
      </c>
      <c r="M67" s="99">
        <f>RES_hhdet_tesh!M67/RES_summary!M$19</f>
        <v>1.6038242038905907E-2</v>
      </c>
      <c r="N67" s="99">
        <f>RES_hhdet_tesh!N67/RES_summary!N$19</f>
        <v>1.7987933362410356E-2</v>
      </c>
      <c r="O67" s="99">
        <f>RES_hhdet_tesh!O67/RES_summary!O$19</f>
        <v>1.7015759451720919E-2</v>
      </c>
      <c r="P67" s="99">
        <f>RES_hhdet_tesh!P67/RES_summary!P$19</f>
        <v>2.582906463412913E-2</v>
      </c>
      <c r="Q67" s="99">
        <f>RES_hhdet_tesh!Q67/RES_summary!Q$19</f>
        <v>2.2773623782957005E-2</v>
      </c>
      <c r="R67" s="99">
        <f>RES_hhdet_tesh!R67/RES_summary!R$19</f>
        <v>3.0237638557473322E-2</v>
      </c>
      <c r="S67" s="99">
        <f>RES_hhdet_tesh!S67/RES_summary!S$19</f>
        <v>3.760992009613625E-2</v>
      </c>
      <c r="T67" s="99">
        <f>RES_hhdet_tesh!T67/RES_summary!T$19</f>
        <v>5.6095489384818939E-2</v>
      </c>
      <c r="U67" s="99">
        <f>RES_hhdet_tesh!U67/RES_summary!U$19</f>
        <v>4.468213110307856E-2</v>
      </c>
      <c r="V67" s="99">
        <f>RES_hhdet_tesh!V67/RES_summary!V$19</f>
        <v>4.9689320448681309E-2</v>
      </c>
      <c r="W67" s="99">
        <f>RES_hhdet_tesh!W67/RES_summary!W$19</f>
        <v>9.2441680018237923E-2</v>
      </c>
      <c r="DA67" s="63" t="s">
        <v>2976</v>
      </c>
    </row>
    <row r="68" spans="1:105" ht="12" customHeight="1" x14ac:dyDescent="0.25">
      <c r="A68" s="121" t="s">
        <v>55</v>
      </c>
      <c r="B68" s="123">
        <v>21.01441648199998</v>
      </c>
      <c r="C68" s="123">
        <v>21.211076312638813</v>
      </c>
      <c r="D68" s="123">
        <v>21.948053144220701</v>
      </c>
      <c r="E68" s="123">
        <v>22.215011041139721</v>
      </c>
      <c r="F68" s="123">
        <v>21.921658809264926</v>
      </c>
      <c r="G68" s="123">
        <v>22.928546630607304</v>
      </c>
      <c r="H68" s="123">
        <v>23.479451838669338</v>
      </c>
      <c r="I68" s="123">
        <v>24.693135525707753</v>
      </c>
      <c r="J68" s="123">
        <v>27.28511717564011</v>
      </c>
      <c r="K68" s="123">
        <v>23.474548201374745</v>
      </c>
      <c r="L68" s="123">
        <v>28.816030694639096</v>
      </c>
      <c r="M68" s="123">
        <v>26.775371216413738</v>
      </c>
      <c r="N68" s="123">
        <v>26.989902473792085</v>
      </c>
      <c r="O68" s="123">
        <v>26.807793878959249</v>
      </c>
      <c r="P68" s="123">
        <v>25.299536613300024</v>
      </c>
      <c r="Q68" s="123">
        <v>25.732779830387187</v>
      </c>
      <c r="R68" s="123">
        <v>27.584889365205143</v>
      </c>
      <c r="S68" s="123">
        <v>25.789488414462475</v>
      </c>
      <c r="T68" s="123">
        <v>27.242385960045208</v>
      </c>
      <c r="U68" s="123">
        <v>25.416458426935733</v>
      </c>
      <c r="V68" s="123">
        <v>26.923112165664275</v>
      </c>
      <c r="W68" s="123">
        <v>28.88195943531694</v>
      </c>
      <c r="DA68" s="130" t="s">
        <v>2977</v>
      </c>
    </row>
    <row r="69" spans="1:105" ht="12" customHeight="1" x14ac:dyDescent="0.25">
      <c r="A69" s="97" t="s">
        <v>134</v>
      </c>
      <c r="B69" s="99">
        <v>21.025707647596811</v>
      </c>
      <c r="C69" s="99">
        <v>21.227728299784637</v>
      </c>
      <c r="D69" s="99">
        <v>21.963345136354707</v>
      </c>
      <c r="E69" s="99">
        <v>22.175561647039903</v>
      </c>
      <c r="F69" s="99">
        <v>21.961133615434392</v>
      </c>
      <c r="G69" s="99">
        <v>22.975913177559629</v>
      </c>
      <c r="H69" s="99">
        <v>23.452970284075334</v>
      </c>
      <c r="I69" s="99">
        <v>24.697427150507366</v>
      </c>
      <c r="J69" s="99">
        <v>27.020627238010043</v>
      </c>
      <c r="K69" s="99">
        <v>23.169415302578454</v>
      </c>
      <c r="L69" s="99">
        <v>28.842098832586288</v>
      </c>
      <c r="M69" s="99">
        <v>26.875426310765121</v>
      </c>
      <c r="N69" s="99">
        <v>27.073012199971291</v>
      </c>
      <c r="O69" s="99">
        <v>26.783791516415953</v>
      </c>
      <c r="P69" s="99">
        <v>25.332112721270263</v>
      </c>
      <c r="Q69" s="99">
        <v>25.640607768511252</v>
      </c>
      <c r="R69" s="99">
        <v>27.465440230830353</v>
      </c>
      <c r="S69" s="99">
        <v>25.844729203606843</v>
      </c>
      <c r="T69" s="99">
        <v>27.293905939139496</v>
      </c>
      <c r="U69" s="99">
        <v>25.457615214761631</v>
      </c>
      <c r="V69" s="99">
        <v>26.899178609526015</v>
      </c>
      <c r="W69" s="99">
        <v>28.888201990567961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20.705801693226892</v>
      </c>
      <c r="C73" s="102">
        <v>20.757137231095534</v>
      </c>
      <c r="D73" s="102">
        <v>21.523121683772349</v>
      </c>
      <c r="E73" s="102">
        <v>23.345901225015439</v>
      </c>
      <c r="F73" s="102">
        <v>20.743387785640948</v>
      </c>
      <c r="G73" s="102">
        <v>21.46555591922835</v>
      </c>
      <c r="H73" s="102">
        <v>24.317778672746435</v>
      </c>
      <c r="I73" s="102">
        <v>24.553961755543913</v>
      </c>
      <c r="J73" s="102">
        <v>33.706175202692698</v>
      </c>
      <c r="K73" s="102">
        <v>29.469992417973152</v>
      </c>
      <c r="L73" s="102">
        <v>28.197147369234077</v>
      </c>
      <c r="M73" s="102">
        <v>23.824004919487148</v>
      </c>
      <c r="N73" s="102">
        <v>24.750811365458883</v>
      </c>
      <c r="O73" s="102">
        <v>27.737068382804964</v>
      </c>
      <c r="P73" s="102">
        <v>24.042383031404935</v>
      </c>
      <c r="Q73" s="102">
        <v>29.301378775120099</v>
      </c>
      <c r="R73" s="102">
        <v>32.16472131944473</v>
      </c>
      <c r="S73" s="102">
        <v>23.545516497144138</v>
      </c>
      <c r="T73" s="102">
        <v>25.161758139886985</v>
      </c>
      <c r="U73" s="102">
        <v>23.82507511978493</v>
      </c>
      <c r="V73" s="102">
        <v>27.734814360193205</v>
      </c>
      <c r="W73" s="102">
        <v>28.68277347103075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6.6692311999450169</v>
      </c>
      <c r="C77" s="123">
        <v>6.7849362795626558</v>
      </c>
      <c r="D77" s="123">
        <v>7.6208380696966191</v>
      </c>
      <c r="E77" s="123">
        <v>8.0247926471942534</v>
      </c>
      <c r="F77" s="123">
        <v>8.6355773633075579</v>
      </c>
      <c r="G77" s="123">
        <v>8.5724051037455578</v>
      </c>
      <c r="H77" s="123">
        <v>8.8230089273512693</v>
      </c>
      <c r="I77" s="123">
        <v>8.6488568328979412</v>
      </c>
      <c r="J77" s="123">
        <v>9.2452480015348808</v>
      </c>
      <c r="K77" s="123">
        <v>7.7811687435026231</v>
      </c>
      <c r="L77" s="123">
        <v>10.209369241543634</v>
      </c>
      <c r="M77" s="123">
        <v>8.4976896960370887</v>
      </c>
      <c r="N77" s="123">
        <v>8.3041117506426101</v>
      </c>
      <c r="O77" s="123">
        <v>8.1597991137978383</v>
      </c>
      <c r="P77" s="123">
        <v>7.9929300704630828</v>
      </c>
      <c r="Q77" s="123">
        <v>7.4130129587947442</v>
      </c>
      <c r="R77" s="123">
        <v>7.5655774172802142</v>
      </c>
      <c r="S77" s="123">
        <v>7.0307103689882702</v>
      </c>
      <c r="T77" s="123">
        <v>7.1011085558448572</v>
      </c>
      <c r="U77" s="123">
        <v>6.3530062068328075</v>
      </c>
      <c r="V77" s="123">
        <v>6.8359125827624654</v>
      </c>
      <c r="W77" s="123">
        <v>6.8233005603520533</v>
      </c>
      <c r="DA77" s="130" t="s">
        <v>2986</v>
      </c>
    </row>
    <row r="78" spans="1:105" ht="12" customHeight="1" x14ac:dyDescent="0.25">
      <c r="A78" s="97" t="s">
        <v>192</v>
      </c>
      <c r="B78" s="99">
        <v>6.6828514171627225</v>
      </c>
      <c r="C78" s="99">
        <v>6.7809347586847659</v>
      </c>
      <c r="D78" s="99">
        <v>7.6127187098455744</v>
      </c>
      <c r="E78" s="99">
        <v>7.9930082460505272</v>
      </c>
      <c r="F78" s="99">
        <v>8.6778454541927665</v>
      </c>
      <c r="G78" s="99">
        <v>8.6057972326092766</v>
      </c>
      <c r="H78" s="99">
        <v>8.8160074074956309</v>
      </c>
      <c r="I78" s="99">
        <v>8.6898793111814268</v>
      </c>
      <c r="J78" s="99">
        <v>9.1708971439280909</v>
      </c>
      <c r="K78" s="99">
        <v>7.6808417910248687</v>
      </c>
      <c r="L78" s="99">
        <v>10.170120248216865</v>
      </c>
      <c r="M78" s="99">
        <v>8.5130336174177703</v>
      </c>
      <c r="N78" s="99">
        <v>8.3138890389890641</v>
      </c>
      <c r="O78" s="99">
        <v>8.1369948703878858</v>
      </c>
      <c r="P78" s="99">
        <v>8.034373691579507</v>
      </c>
      <c r="Q78" s="99">
        <v>7.3701879497529816</v>
      </c>
      <c r="R78" s="99">
        <v>7.5054598332789668</v>
      </c>
      <c r="S78" s="99">
        <v>7.0891441622557609</v>
      </c>
      <c r="T78" s="99">
        <v>7.1464309449507919</v>
      </c>
      <c r="U78" s="99">
        <v>6.3791823831581898</v>
      </c>
      <c r="V78" s="99">
        <v>6.8312108629255484</v>
      </c>
      <c r="W78" s="99">
        <v>6.8191289076670314</v>
      </c>
      <c r="DA78" s="63" t="s">
        <v>2987</v>
      </c>
    </row>
    <row r="79" spans="1:105" ht="12" customHeight="1" x14ac:dyDescent="0.25">
      <c r="A79" s="109" t="s">
        <v>120</v>
      </c>
      <c r="B79" s="110">
        <v>6.4085940275388413</v>
      </c>
      <c r="C79" s="110">
        <v>6.877946249612708</v>
      </c>
      <c r="D79" s="110">
        <v>7.7743414106047384</v>
      </c>
      <c r="E79" s="110">
        <v>8.5115377214369659</v>
      </c>
      <c r="F79" s="110">
        <v>8.0754288032482435</v>
      </c>
      <c r="G79" s="110">
        <v>8.1086264586793835</v>
      </c>
      <c r="H79" s="110">
        <v>8.9249494687248916</v>
      </c>
      <c r="I79" s="110">
        <v>8.0372544217610233</v>
      </c>
      <c r="J79" s="110">
        <v>10.330530957114968</v>
      </c>
      <c r="K79" s="110">
        <v>9.2087766239583821</v>
      </c>
      <c r="L79" s="110">
        <v>10.932085393315155</v>
      </c>
      <c r="M79" s="110">
        <v>8.1788660776258642</v>
      </c>
      <c r="N79" s="110">
        <v>8.1408385881085366</v>
      </c>
      <c r="O79" s="110">
        <v>8.5561583021362431</v>
      </c>
      <c r="P79" s="110">
        <v>7.2604401208148159</v>
      </c>
      <c r="Q79" s="110">
        <v>8.1972352306197571</v>
      </c>
      <c r="R79" s="110">
        <v>8.6934978028274301</v>
      </c>
      <c r="S79" s="110">
        <v>5.8799930503227014</v>
      </c>
      <c r="T79" s="110">
        <v>6.1926197216363903</v>
      </c>
      <c r="U79" s="110">
        <v>5.6698617245052132</v>
      </c>
      <c r="V79" s="110">
        <v>6.9207009408150206</v>
      </c>
      <c r="W79" s="110">
        <v>6.8961592249195096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144.27800031709432</v>
      </c>
      <c r="C81" s="118">
        <f t="shared" si="28"/>
        <v>157.37608214345502</v>
      </c>
      <c r="D81" s="118">
        <f t="shared" si="28"/>
        <v>156.07869330048206</v>
      </c>
      <c r="E81" s="118">
        <f t="shared" si="28"/>
        <v>165.31750709130588</v>
      </c>
      <c r="F81" s="118">
        <f t="shared" si="28"/>
        <v>165.27544575523203</v>
      </c>
      <c r="G81" s="118">
        <f t="shared" si="28"/>
        <v>167.33635029600816</v>
      </c>
      <c r="H81" s="118">
        <f t="shared" si="28"/>
        <v>169.06894212170158</v>
      </c>
      <c r="I81" s="118">
        <f t="shared" si="28"/>
        <v>168.02150392986229</v>
      </c>
      <c r="J81" s="118">
        <f t="shared" si="28"/>
        <v>172.83112837912753</v>
      </c>
      <c r="K81" s="118">
        <f t="shared" si="28"/>
        <v>194.19979632213162</v>
      </c>
      <c r="L81" s="118">
        <f t="shared" si="28"/>
        <v>151.90379335680268</v>
      </c>
      <c r="M81" s="118">
        <f t="shared" si="28"/>
        <v>162.66448330529113</v>
      </c>
      <c r="N81" s="118">
        <f t="shared" si="28"/>
        <v>178.76420471425968</v>
      </c>
      <c r="O81" s="118">
        <f t="shared" si="28"/>
        <v>162.97935803717317</v>
      </c>
      <c r="P81" s="118">
        <f t="shared" si="28"/>
        <v>162.1597708708758</v>
      </c>
      <c r="Q81" s="118">
        <f t="shared" si="28"/>
        <v>137.8362057407725</v>
      </c>
      <c r="R81" s="118">
        <f t="shared" ref="R81:V81" si="29">R82+R85+R87+R100</f>
        <v>139.55171050695373</v>
      </c>
      <c r="S81" s="118">
        <f t="shared" si="29"/>
        <v>153.8983330049318</v>
      </c>
      <c r="T81" s="118">
        <f t="shared" si="29"/>
        <v>164.38676370328426</v>
      </c>
      <c r="U81" s="118">
        <f t="shared" si="29"/>
        <v>160.6354629906962</v>
      </c>
      <c r="V81" s="118">
        <f t="shared" si="29"/>
        <v>151.40293286231159</v>
      </c>
      <c r="W81" s="118">
        <f t="shared" ref="W81" si="30">W82+W85+W87+W100</f>
        <v>160.7254836466727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116.09542699046443</v>
      </c>
      <c r="C82" s="123">
        <f t="shared" si="31"/>
        <v>128.79457610949376</v>
      </c>
      <c r="D82" s="123">
        <f t="shared" si="31"/>
        <v>126.82896260131598</v>
      </c>
      <c r="E82" s="123">
        <f t="shared" si="31"/>
        <v>134.94947551925884</v>
      </c>
      <c r="F82" s="123">
        <f t="shared" si="31"/>
        <v>134.53027321737414</v>
      </c>
      <c r="G82" s="123">
        <f t="shared" si="31"/>
        <v>135.71251643683223</v>
      </c>
      <c r="H82" s="123">
        <f t="shared" si="31"/>
        <v>136.80144241867572</v>
      </c>
      <c r="I82" s="123">
        <f t="shared" si="31"/>
        <v>135.87992550324216</v>
      </c>
      <c r="J82" s="123">
        <f t="shared" si="31"/>
        <v>138.78753731708346</v>
      </c>
      <c r="K82" s="123">
        <f t="shared" si="31"/>
        <v>158.07625744914452</v>
      </c>
      <c r="L82" s="123">
        <f t="shared" si="31"/>
        <v>117.05290201291162</v>
      </c>
      <c r="M82" s="123">
        <f t="shared" si="31"/>
        <v>127.88328012566434</v>
      </c>
      <c r="N82" s="123">
        <f t="shared" si="31"/>
        <v>141.10791670458599</v>
      </c>
      <c r="O82" s="123">
        <f t="shared" si="31"/>
        <v>127.7160062106162</v>
      </c>
      <c r="P82" s="123">
        <f t="shared" si="31"/>
        <v>127.26533920680194</v>
      </c>
      <c r="Q82" s="123">
        <f t="shared" si="31"/>
        <v>105.94773076729314</v>
      </c>
      <c r="R82" s="123">
        <f t="shared" ref="R82:V82" si="32">SUM(R83:R84)</f>
        <v>106.56846953717913</v>
      </c>
      <c r="S82" s="123">
        <f t="shared" si="32"/>
        <v>120.771008267017</v>
      </c>
      <c r="T82" s="123">
        <f t="shared" si="32"/>
        <v>129.72225106082692</v>
      </c>
      <c r="U82" s="123">
        <f t="shared" si="32"/>
        <v>127.21954250564913</v>
      </c>
      <c r="V82" s="123">
        <f t="shared" si="32"/>
        <v>118.33081694333494</v>
      </c>
      <c r="W82" s="123">
        <f t="shared" ref="W82" si="33">SUM(W83:W84)</f>
        <v>125.16964248460778</v>
      </c>
      <c r="DA82" s="130" t="s">
        <v>2990</v>
      </c>
    </row>
    <row r="83" spans="1:105" ht="12" customHeight="1" x14ac:dyDescent="0.25">
      <c r="A83" s="97" t="s">
        <v>204</v>
      </c>
      <c r="B83" s="99">
        <v>115.03413816037173</v>
      </c>
      <c r="C83" s="99">
        <v>127.63684139250056</v>
      </c>
      <c r="D83" s="99">
        <v>125.72422948857606</v>
      </c>
      <c r="E83" s="99">
        <v>133.79514733713313</v>
      </c>
      <c r="F83" s="99">
        <v>133.40972931717462</v>
      </c>
      <c r="G83" s="99">
        <v>134.59710806398769</v>
      </c>
      <c r="H83" s="99">
        <v>135.69794038343395</v>
      </c>
      <c r="I83" s="99">
        <v>134.80668220993786</v>
      </c>
      <c r="J83" s="99">
        <v>137.69909283847687</v>
      </c>
      <c r="K83" s="99">
        <v>156.84395519726436</v>
      </c>
      <c r="L83" s="99">
        <v>116.18227152818062</v>
      </c>
      <c r="M83" s="99">
        <v>126.92452446626135</v>
      </c>
      <c r="N83" s="99">
        <v>140.05865105538518</v>
      </c>
      <c r="O83" s="99">
        <v>126.77505065695367</v>
      </c>
      <c r="P83" s="99">
        <v>126.33789725690963</v>
      </c>
      <c r="Q83" s="99">
        <v>105.1825094616913</v>
      </c>
      <c r="R83" s="99">
        <v>105.80666424866655</v>
      </c>
      <c r="S83" s="99">
        <v>119.91860207376978</v>
      </c>
      <c r="T83" s="99">
        <v>128.81155136271522</v>
      </c>
      <c r="U83" s="99">
        <v>126.32801007160431</v>
      </c>
      <c r="V83" s="99">
        <v>117.50205125814101</v>
      </c>
      <c r="W83" s="99">
        <v>124.29785448016426</v>
      </c>
      <c r="DA83" s="63" t="s">
        <v>2991</v>
      </c>
    </row>
    <row r="84" spans="1:105" ht="12" customHeight="1" x14ac:dyDescent="0.25">
      <c r="A84" s="97" t="s">
        <v>53</v>
      </c>
      <c r="B84" s="99">
        <v>1.061288830092709</v>
      </c>
      <c r="C84" s="99">
        <v>1.1577347169932053</v>
      </c>
      <c r="D84" s="99">
        <v>1.1047331127399256</v>
      </c>
      <c r="E84" s="99">
        <v>1.1543281821257054</v>
      </c>
      <c r="F84" s="99">
        <v>1.1205439001995106</v>
      </c>
      <c r="G84" s="99">
        <v>1.1154083728445456</v>
      </c>
      <c r="H84" s="99">
        <v>1.1035020352417833</v>
      </c>
      <c r="I84" s="99">
        <v>1.0732432933043057</v>
      </c>
      <c r="J84" s="99">
        <v>1.0884444786065854</v>
      </c>
      <c r="K84" s="99">
        <v>1.2323022518801563</v>
      </c>
      <c r="L84" s="99">
        <v>0.87063048473100135</v>
      </c>
      <c r="M84" s="99">
        <v>0.95875565940300278</v>
      </c>
      <c r="N84" s="99">
        <v>1.0492656492008141</v>
      </c>
      <c r="O84" s="99">
        <v>0.94095555366253991</v>
      </c>
      <c r="P84" s="99">
        <v>0.92744194989231932</v>
      </c>
      <c r="Q84" s="99">
        <v>0.76522130560184387</v>
      </c>
      <c r="R84" s="99">
        <v>0.76180528851257223</v>
      </c>
      <c r="S84" s="99">
        <v>0.85240619324722344</v>
      </c>
      <c r="T84" s="99">
        <v>0.9106996981116916</v>
      </c>
      <c r="U84" s="99">
        <v>0.89153243404482485</v>
      </c>
      <c r="V84" s="99">
        <v>0.82876568519392457</v>
      </c>
      <c r="W84" s="99">
        <v>0.8717880044435139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2.0455370601704762E-4</v>
      </c>
      <c r="C85" s="123">
        <f t="shared" si="34"/>
        <v>2.7060127557561103E-4</v>
      </c>
      <c r="D85" s="123">
        <f t="shared" si="34"/>
        <v>3.8225989373129652E-4</v>
      </c>
      <c r="E85" s="123">
        <f t="shared" si="34"/>
        <v>5.5837448546890449E-4</v>
      </c>
      <c r="F85" s="123">
        <f t="shared" si="34"/>
        <v>8.9045131379841553E-4</v>
      </c>
      <c r="G85" s="123">
        <f t="shared" si="34"/>
        <v>1.4585810507993916E-3</v>
      </c>
      <c r="H85" s="123">
        <f t="shared" si="34"/>
        <v>5.1487780268446018E-3</v>
      </c>
      <c r="I85" s="123">
        <f t="shared" si="34"/>
        <v>5.9702064813577571E-3</v>
      </c>
      <c r="J85" s="123">
        <f t="shared" si="34"/>
        <v>8.143331267858744E-3</v>
      </c>
      <c r="K85" s="123">
        <f t="shared" si="34"/>
        <v>9.8235095273238159E-3</v>
      </c>
      <c r="L85" s="123">
        <f t="shared" si="34"/>
        <v>2.7106216520498116E-2</v>
      </c>
      <c r="M85" s="123">
        <f t="shared" si="34"/>
        <v>1.5054664905088827E-2</v>
      </c>
      <c r="N85" s="123">
        <f t="shared" si="34"/>
        <v>1.7701161916148418E-2</v>
      </c>
      <c r="O85" s="123">
        <f t="shared" si="34"/>
        <v>1.7554473759329954E-2</v>
      </c>
      <c r="P85" s="123">
        <f t="shared" si="34"/>
        <v>2.6505708627761072E-2</v>
      </c>
      <c r="Q85" s="123">
        <f t="shared" si="34"/>
        <v>2.1570359046175425E-2</v>
      </c>
      <c r="R85" s="123">
        <f t="shared" si="34"/>
        <v>2.4573699250565767E-2</v>
      </c>
      <c r="S85" s="123">
        <f t="shared" si="34"/>
        <v>2.7564094775955204E-2</v>
      </c>
      <c r="T85" s="123">
        <f t="shared" si="34"/>
        <v>4.0588987303880705E-2</v>
      </c>
      <c r="U85" s="123">
        <f t="shared" si="34"/>
        <v>3.2617317421424298E-2</v>
      </c>
      <c r="V85" s="123">
        <f t="shared" si="34"/>
        <v>3.7355578104185348E-2</v>
      </c>
      <c r="W85" s="123">
        <f t="shared" si="34"/>
        <v>7.0798221003776182E-2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2.0455370601704762E-4</v>
      </c>
      <c r="C86" s="99">
        <f>RES_hhdet_tesh!C86/RES_summary!C$19</f>
        <v>2.7060127557561103E-4</v>
      </c>
      <c r="D86" s="99">
        <f>RES_hhdet_tesh!D86/RES_summary!D$19</f>
        <v>3.8225989373129652E-4</v>
      </c>
      <c r="E86" s="99">
        <f>RES_hhdet_tesh!E86/RES_summary!E$19</f>
        <v>5.5837448546890449E-4</v>
      </c>
      <c r="F86" s="99">
        <f>RES_hhdet_tesh!F86/RES_summary!F$19</f>
        <v>8.9045131379841553E-4</v>
      </c>
      <c r="G86" s="99">
        <f>RES_hhdet_tesh!G86/RES_summary!G$19</f>
        <v>1.4585810507993916E-3</v>
      </c>
      <c r="H86" s="99">
        <f>RES_hhdet_tesh!H86/RES_summary!H$19</f>
        <v>5.1487780268446018E-3</v>
      </c>
      <c r="I86" s="99">
        <f>RES_hhdet_tesh!I86/RES_summary!I$19</f>
        <v>5.9702064813577571E-3</v>
      </c>
      <c r="J86" s="99">
        <f>RES_hhdet_tesh!J86/RES_summary!J$19</f>
        <v>8.143331267858744E-3</v>
      </c>
      <c r="K86" s="99">
        <f>RES_hhdet_tesh!K86/RES_summary!K$19</f>
        <v>9.8235095273238159E-3</v>
      </c>
      <c r="L86" s="99">
        <f>RES_hhdet_tesh!L86/RES_summary!L$19</f>
        <v>2.7106216520498116E-2</v>
      </c>
      <c r="M86" s="99">
        <f>RES_hhdet_tesh!M86/RES_summary!M$19</f>
        <v>1.5054664905088827E-2</v>
      </c>
      <c r="N86" s="99">
        <f>RES_hhdet_tesh!N86/RES_summary!N$19</f>
        <v>1.7701161916148418E-2</v>
      </c>
      <c r="O86" s="99">
        <f>RES_hhdet_tesh!O86/RES_summary!O$19</f>
        <v>1.7554473759329954E-2</v>
      </c>
      <c r="P86" s="99">
        <f>RES_hhdet_tesh!P86/RES_summary!P$19</f>
        <v>2.6505708627761072E-2</v>
      </c>
      <c r="Q86" s="99">
        <f>RES_hhdet_tesh!Q86/RES_summary!Q$19</f>
        <v>2.1570359046175425E-2</v>
      </c>
      <c r="R86" s="99">
        <f>RES_hhdet_tesh!R86/RES_summary!R$19</f>
        <v>2.4573699250565767E-2</v>
      </c>
      <c r="S86" s="99">
        <f>RES_hhdet_tesh!S86/RES_summary!S$19</f>
        <v>2.7564094775955204E-2</v>
      </c>
      <c r="T86" s="99">
        <f>RES_hhdet_tesh!T86/RES_summary!T$19</f>
        <v>4.0588987303880705E-2</v>
      </c>
      <c r="U86" s="99">
        <f>RES_hhdet_tesh!U86/RES_summary!U$19</f>
        <v>3.2617317421424298E-2</v>
      </c>
      <c r="V86" s="99">
        <f>RES_hhdet_tesh!V86/RES_summary!V$19</f>
        <v>3.7355578104185348E-2</v>
      </c>
      <c r="W86" s="99">
        <f>RES_hhdet_tesh!W86/RES_summary!W$19</f>
        <v>7.0798221003776182E-2</v>
      </c>
      <c r="DA86" s="63" t="s">
        <v>2994</v>
      </c>
    </row>
    <row r="87" spans="1:105" ht="12" customHeight="1" x14ac:dyDescent="0.25">
      <c r="A87" s="121" t="s">
        <v>55</v>
      </c>
      <c r="B87" s="123">
        <v>21.348509797516311</v>
      </c>
      <c r="C87" s="123">
        <v>21.72608458693594</v>
      </c>
      <c r="D87" s="123">
        <v>21.773964455961245</v>
      </c>
      <c r="E87" s="123">
        <v>22.195227195624074</v>
      </c>
      <c r="F87" s="123">
        <v>21.853499131904584</v>
      </c>
      <c r="G87" s="123">
        <v>23.149472478693671</v>
      </c>
      <c r="H87" s="123">
        <v>23.53388561613113</v>
      </c>
      <c r="I87" s="123">
        <v>23.548941687341937</v>
      </c>
      <c r="J87" s="123">
        <v>25.632088761428221</v>
      </c>
      <c r="K87" s="123">
        <v>27.003435966048599</v>
      </c>
      <c r="L87" s="123">
        <v>26.208174246839917</v>
      </c>
      <c r="M87" s="123">
        <v>26.197125452886727</v>
      </c>
      <c r="N87" s="123">
        <v>28.624592280605743</v>
      </c>
      <c r="O87" s="123">
        <v>27.060969349710206</v>
      </c>
      <c r="P87" s="123">
        <v>26.682593596968768</v>
      </c>
      <c r="Q87" s="123">
        <v>24.797203033675803</v>
      </c>
      <c r="R87" s="123">
        <v>25.918824462933564</v>
      </c>
      <c r="S87" s="123">
        <v>25.953060186234651</v>
      </c>
      <c r="T87" s="123">
        <v>27.29054020652724</v>
      </c>
      <c r="U87" s="123">
        <v>26.359449601733619</v>
      </c>
      <c r="V87" s="123">
        <v>26.448484447937535</v>
      </c>
      <c r="W87" s="123">
        <v>28.609582661104909</v>
      </c>
      <c r="DA87" s="130" t="s">
        <v>2995</v>
      </c>
    </row>
    <row r="88" spans="1:105" ht="12" customHeight="1" x14ac:dyDescent="0.25">
      <c r="A88" s="97" t="s">
        <v>132</v>
      </c>
      <c r="B88" s="99">
        <v>21.370664267585138</v>
      </c>
      <c r="C88" s="99">
        <v>21.815514722099284</v>
      </c>
      <c r="D88" s="99">
        <v>21.817876216872392</v>
      </c>
      <c r="E88" s="99">
        <v>22.009604715192065</v>
      </c>
      <c r="F88" s="99">
        <v>22.101088971958365</v>
      </c>
      <c r="G88" s="99">
        <v>23.633009895562221</v>
      </c>
      <c r="H88" s="99">
        <v>23.2307575713989</v>
      </c>
      <c r="I88" s="99">
        <v>23.151378624523876</v>
      </c>
      <c r="J88" s="99">
        <v>22.331973676771945</v>
      </c>
      <c r="K88" s="99">
        <v>25.997160503027256</v>
      </c>
      <c r="L88" s="99">
        <v>25.506967454997302</v>
      </c>
      <c r="M88" s="99">
        <v>26.898507692935059</v>
      </c>
      <c r="N88" s="99">
        <v>29.732127604478148</v>
      </c>
      <c r="O88" s="99">
        <v>26.87443682454467</v>
      </c>
      <c r="P88" s="99">
        <v>27.479849542126381</v>
      </c>
      <c r="Q88" s="99">
        <v>23.274536011358276</v>
      </c>
      <c r="R88" s="99">
        <v>23.668903899172143</v>
      </c>
      <c r="S88" s="99">
        <v>26.655954704279786</v>
      </c>
      <c r="T88" s="99">
        <v>27.856096653335065</v>
      </c>
      <c r="U88" s="99">
        <v>27.028369708275022</v>
      </c>
      <c r="V88" s="99">
        <v>25.951688795822715</v>
      </c>
      <c r="W88" s="99">
        <v>28.51526426033395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23.153154144111454</v>
      </c>
      <c r="C92" s="102">
        <v>20.232936609710091</v>
      </c>
      <c r="D92" s="102">
        <v>20.416587509455383</v>
      </c>
      <c r="E92" s="102">
        <v>21.738494340928771</v>
      </c>
      <c r="F92" s="102">
        <v>21.74867277748568</v>
      </c>
      <c r="G92" s="102">
        <v>23.64944475312458</v>
      </c>
      <c r="H92" s="102">
        <v>25.231763269706466</v>
      </c>
      <c r="I92" s="102">
        <v>23.94234070699066</v>
      </c>
      <c r="J92" s="102">
        <v>26.42202909435791</v>
      </c>
      <c r="K92" s="102">
        <v>25.916031765635722</v>
      </c>
      <c r="L92" s="102">
        <v>20.698273351555134</v>
      </c>
      <c r="M92" s="102">
        <v>26.086126220510554</v>
      </c>
      <c r="N92" s="102">
        <v>26.733148834317728</v>
      </c>
      <c r="O92" s="102">
        <v>26.698425578427671</v>
      </c>
      <c r="P92" s="102">
        <v>29.354916982832702</v>
      </c>
      <c r="Q92" s="102">
        <v>24.178729344875737</v>
      </c>
      <c r="R92" s="102">
        <v>25.693195554017159</v>
      </c>
      <c r="S92" s="102">
        <v>27.870892196538467</v>
      </c>
      <c r="T92" s="102">
        <v>25.829554828983234</v>
      </c>
      <c r="U92" s="102">
        <v>24.734809750420034</v>
      </c>
      <c r="V92" s="102">
        <v>27.276400761020938</v>
      </c>
      <c r="W92" s="102">
        <v>29.219283579182779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20.705801693226888</v>
      </c>
      <c r="C96" s="102">
        <v>20.754738352321162</v>
      </c>
      <c r="D96" s="102">
        <v>21.516437199932042</v>
      </c>
      <c r="E96" s="102">
        <v>23.335722657494951</v>
      </c>
      <c r="F96" s="102">
        <v>20.732639894522116</v>
      </c>
      <c r="G96" s="102">
        <v>21.453851775719947</v>
      </c>
      <c r="H96" s="102">
        <v>24.310210406511274</v>
      </c>
      <c r="I96" s="102">
        <v>24.549521551359256</v>
      </c>
      <c r="J96" s="102">
        <v>33.730240866459589</v>
      </c>
      <c r="K96" s="102">
        <v>29.516846878549988</v>
      </c>
      <c r="L96" s="102">
        <v>28.239137212379934</v>
      </c>
      <c r="M96" s="102">
        <v>23.863251429926063</v>
      </c>
      <c r="N96" s="102">
        <v>24.773841752205872</v>
      </c>
      <c r="O96" s="102">
        <v>27.747135168864659</v>
      </c>
      <c r="P96" s="102">
        <v>24.029867148391372</v>
      </c>
      <c r="Q96" s="102">
        <v>29.421514574975898</v>
      </c>
      <c r="R96" s="102">
        <v>32.455927793781086</v>
      </c>
      <c r="S96" s="102">
        <v>23.795360069799766</v>
      </c>
      <c r="T96" s="102">
        <v>25.403687196762544</v>
      </c>
      <c r="U96" s="102">
        <v>24.023602241833515</v>
      </c>
      <c r="V96" s="102">
        <v>27.965136869859847</v>
      </c>
      <c r="W96" s="102">
        <v>28.844997454108032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3007</v>
      </c>
    </row>
    <row r="100" spans="1:105" ht="12" customHeight="1" x14ac:dyDescent="0.25">
      <c r="A100" s="121" t="s">
        <v>54</v>
      </c>
      <c r="B100" s="123">
        <v>6.8338589754075656</v>
      </c>
      <c r="C100" s="123">
        <v>6.8551508457497379</v>
      </c>
      <c r="D100" s="123">
        <v>7.475383983311092</v>
      </c>
      <c r="E100" s="123">
        <v>8.1722460019374825</v>
      </c>
      <c r="F100" s="123">
        <v>8.8907829546394854</v>
      </c>
      <c r="G100" s="123">
        <v>8.4729027994314787</v>
      </c>
      <c r="H100" s="123">
        <v>8.7284653088678876</v>
      </c>
      <c r="I100" s="123">
        <v>8.5866665327968299</v>
      </c>
      <c r="J100" s="123">
        <v>8.4033589693479733</v>
      </c>
      <c r="K100" s="123">
        <v>9.1102793974111815</v>
      </c>
      <c r="L100" s="123">
        <v>8.6156108805306442</v>
      </c>
      <c r="M100" s="123">
        <v>8.5690230618349652</v>
      </c>
      <c r="N100" s="123">
        <v>9.0139945671517925</v>
      </c>
      <c r="O100" s="123">
        <v>8.1848280030874303</v>
      </c>
      <c r="P100" s="123">
        <v>8.1853323584773339</v>
      </c>
      <c r="Q100" s="123">
        <v>7.0697015807573784</v>
      </c>
      <c r="R100" s="123">
        <v>7.0398428075904818</v>
      </c>
      <c r="S100" s="123">
        <v>7.1467004569042096</v>
      </c>
      <c r="T100" s="123">
        <v>7.3333834486261882</v>
      </c>
      <c r="U100" s="123">
        <v>7.0238535658920034</v>
      </c>
      <c r="V100" s="123">
        <v>6.5862758929349434</v>
      </c>
      <c r="W100" s="123">
        <v>6.8754602799562283</v>
      </c>
      <c r="DA100" s="130" t="s">
        <v>3008</v>
      </c>
    </row>
    <row r="101" spans="1:105" ht="12" customHeight="1" x14ac:dyDescent="0.25">
      <c r="A101" s="97" t="s">
        <v>207</v>
      </c>
      <c r="B101" s="99">
        <v>6.8338258042977031</v>
      </c>
      <c r="C101" s="99">
        <v>6.8539509203380335</v>
      </c>
      <c r="D101" s="99">
        <v>7.472382040116889</v>
      </c>
      <c r="E101" s="99">
        <v>8.1759682690876545</v>
      </c>
      <c r="F101" s="99">
        <v>8.9305866627282988</v>
      </c>
      <c r="G101" s="99">
        <v>8.4590962906995237</v>
      </c>
      <c r="H101" s="99">
        <v>8.6580567071256826</v>
      </c>
      <c r="I101" s="99">
        <v>8.6665187286630534</v>
      </c>
      <c r="J101" s="99">
        <v>8.1745782503039131</v>
      </c>
      <c r="K101" s="99">
        <v>9.2202972343967655</v>
      </c>
      <c r="L101" s="99">
        <v>8.4837107446571736</v>
      </c>
      <c r="M101" s="99">
        <v>8.6062288599870911</v>
      </c>
      <c r="N101" s="99">
        <v>9.1098320793544598</v>
      </c>
      <c r="O101" s="99">
        <v>8.156131324826891</v>
      </c>
      <c r="P101" s="99">
        <v>8.1953143686680541</v>
      </c>
      <c r="Q101" s="99">
        <v>6.9559550518924809</v>
      </c>
      <c r="R101" s="99">
        <v>6.8491718595134961</v>
      </c>
      <c r="S101" s="99">
        <v>7.1867735602009022</v>
      </c>
      <c r="T101" s="99">
        <v>7.4217474715735747</v>
      </c>
      <c r="U101" s="99">
        <v>7.1267648178237053</v>
      </c>
      <c r="V101" s="99">
        <v>6.5604736010419487</v>
      </c>
      <c r="W101" s="99">
        <v>6.8711219342237611</v>
      </c>
      <c r="DA101" s="63" t="s">
        <v>3009</v>
      </c>
    </row>
    <row r="102" spans="1:105" ht="12" customHeight="1" x14ac:dyDescent="0.25">
      <c r="A102" s="97" t="s">
        <v>50</v>
      </c>
      <c r="B102" s="99">
        <v>6.9375159959831203</v>
      </c>
      <c r="C102" s="99">
        <v>6.9231773526801828</v>
      </c>
      <c r="D102" s="99">
        <v>7.4919803722704552</v>
      </c>
      <c r="E102" s="99">
        <v>7.8419014522781207</v>
      </c>
      <c r="F102" s="99">
        <v>8.4436678373102616</v>
      </c>
      <c r="G102" s="99">
        <v>8.8177648696626836</v>
      </c>
      <c r="H102" s="99">
        <v>9.1764882165107604</v>
      </c>
      <c r="I102" s="99">
        <v>8.4231021446424688</v>
      </c>
      <c r="J102" s="99">
        <v>8.711769673949231</v>
      </c>
      <c r="K102" s="99">
        <v>8.0798455925542818</v>
      </c>
      <c r="L102" s="99">
        <v>8.103799244979097</v>
      </c>
      <c r="M102" s="99">
        <v>8.4018018492001758</v>
      </c>
      <c r="N102" s="99">
        <v>8.4300201744400507</v>
      </c>
      <c r="O102" s="99">
        <v>8.20145446545677</v>
      </c>
      <c r="P102" s="99">
        <v>8.8530601592389147</v>
      </c>
      <c r="Q102" s="99">
        <v>7.0500143818457559</v>
      </c>
      <c r="R102" s="99">
        <v>7.2931621088877563</v>
      </c>
      <c r="S102" s="99">
        <v>8.2419042703836869</v>
      </c>
      <c r="T102" s="99">
        <v>6.9380361923775098</v>
      </c>
      <c r="U102" s="99">
        <v>6.4519549320488201</v>
      </c>
      <c r="V102" s="99">
        <v>6.7173975449570014</v>
      </c>
      <c r="W102" s="99">
        <v>6.9369738144130695</v>
      </c>
      <c r="DA102" s="63" t="s">
        <v>3010</v>
      </c>
    </row>
    <row r="103" spans="1:105" ht="12" customHeight="1" x14ac:dyDescent="0.25">
      <c r="A103" s="109" t="s">
        <v>120</v>
      </c>
      <c r="B103" s="110">
        <v>6.4085940275388431</v>
      </c>
      <c r="C103" s="110">
        <v>6.877946249612708</v>
      </c>
      <c r="D103" s="110">
        <v>7.7743414106047393</v>
      </c>
      <c r="E103" s="110">
        <v>8.5115377214369659</v>
      </c>
      <c r="F103" s="110">
        <v>8.0754288032482435</v>
      </c>
      <c r="G103" s="110">
        <v>8.1086264586793835</v>
      </c>
      <c r="H103" s="110">
        <v>8.9249494687248916</v>
      </c>
      <c r="I103" s="110">
        <v>8.037254421761018</v>
      </c>
      <c r="J103" s="110">
        <v>10.330530957114965</v>
      </c>
      <c r="K103" s="110">
        <v>9.2087766239583804</v>
      </c>
      <c r="L103" s="110">
        <v>10.93208539331517</v>
      </c>
      <c r="M103" s="110">
        <v>8.1788660776258624</v>
      </c>
      <c r="N103" s="110">
        <v>8.1408385881085366</v>
      </c>
      <c r="O103" s="110">
        <v>8.5561583021362608</v>
      </c>
      <c r="P103" s="110">
        <v>7.2604401208148142</v>
      </c>
      <c r="Q103" s="110">
        <v>8.1972352306197358</v>
      </c>
      <c r="R103" s="110">
        <v>8.6934978028274337</v>
      </c>
      <c r="S103" s="110">
        <v>5.879993050322696</v>
      </c>
      <c r="T103" s="110">
        <v>6.1926197216363832</v>
      </c>
      <c r="U103" s="110">
        <v>5.6698617245052141</v>
      </c>
      <c r="V103" s="110">
        <v>6.9207009408150233</v>
      </c>
      <c r="W103" s="110">
        <v>6.89615922491953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144.48035393321942</v>
      </c>
      <c r="C124" s="118">
        <f t="shared" si="42"/>
        <v>155.83656820975744</v>
      </c>
      <c r="D124" s="118">
        <f t="shared" si="42"/>
        <v>160.43947578315274</v>
      </c>
      <c r="E124" s="118">
        <f t="shared" si="42"/>
        <v>168.62258238346814</v>
      </c>
      <c r="F124" s="118">
        <f t="shared" si="42"/>
        <v>160.36514670236448</v>
      </c>
      <c r="G124" s="118">
        <f t="shared" si="42"/>
        <v>167.90078150424881</v>
      </c>
      <c r="H124" s="118">
        <f t="shared" si="42"/>
        <v>170.15059952196916</v>
      </c>
      <c r="I124" s="118">
        <f t="shared" si="42"/>
        <v>170.97939985809191</v>
      </c>
      <c r="J124" s="118">
        <f t="shared" si="42"/>
        <v>166.7373196179181</v>
      </c>
      <c r="K124" s="118">
        <f t="shared" si="42"/>
        <v>162.6119037560037</v>
      </c>
      <c r="L124" s="118">
        <f t="shared" si="42"/>
        <v>182.35641864636099</v>
      </c>
      <c r="M124" s="118">
        <f t="shared" si="42"/>
        <v>159.06016681965431</v>
      </c>
      <c r="N124" s="118">
        <f t="shared" si="42"/>
        <v>169.88741005337695</v>
      </c>
      <c r="O124" s="118">
        <f t="shared" si="42"/>
        <v>164.46908537877209</v>
      </c>
      <c r="P124" s="118">
        <f t="shared" si="42"/>
        <v>154.50747522494405</v>
      </c>
      <c r="Q124" s="118">
        <f t="shared" si="42"/>
        <v>152.64199843055798</v>
      </c>
      <c r="R124" s="118">
        <f t="shared" ref="R124:V124" si="43">R125+R128+R130+R139</f>
        <v>166.896333755955</v>
      </c>
      <c r="S124" s="118">
        <f t="shared" si="43"/>
        <v>161.15184723934141</v>
      </c>
      <c r="T124" s="118">
        <f t="shared" si="43"/>
        <v>157.93441971817614</v>
      </c>
      <c r="U124" s="118">
        <f t="shared" si="43"/>
        <v>151.28556858921638</v>
      </c>
      <c r="V124" s="118">
        <f t="shared" si="43"/>
        <v>146.3104418097368</v>
      </c>
      <c r="W124" s="118">
        <f t="shared" ref="W124" si="44">W125+W128+W130+W139</f>
        <v>169.06234758318774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116.12594477407721</v>
      </c>
      <c r="C125" s="123">
        <f t="shared" si="45"/>
        <v>127.48914318518807</v>
      </c>
      <c r="D125" s="123">
        <f t="shared" si="45"/>
        <v>130.57875285136237</v>
      </c>
      <c r="E125" s="123">
        <f t="shared" si="45"/>
        <v>137.86527713144895</v>
      </c>
      <c r="F125" s="123">
        <f t="shared" si="45"/>
        <v>131.05082125557527</v>
      </c>
      <c r="G125" s="123">
        <f t="shared" si="45"/>
        <v>136.7942109550647</v>
      </c>
      <c r="H125" s="123">
        <f t="shared" si="45"/>
        <v>137.11243062820387</v>
      </c>
      <c r="I125" s="123">
        <f t="shared" si="45"/>
        <v>138.07461391650745</v>
      </c>
      <c r="J125" s="123">
        <f t="shared" si="45"/>
        <v>130.75263865760206</v>
      </c>
      <c r="K125" s="123">
        <f t="shared" si="45"/>
        <v>129.6317767090016</v>
      </c>
      <c r="L125" s="123">
        <f t="shared" si="45"/>
        <v>144.65813840377243</v>
      </c>
      <c r="M125" s="123">
        <f t="shared" si="45"/>
        <v>124.63224096338656</v>
      </c>
      <c r="N125" s="123">
        <f t="shared" si="45"/>
        <v>134.17931241672119</v>
      </c>
      <c r="O125" s="123">
        <f t="shared" si="45"/>
        <v>128.69702402440902</v>
      </c>
      <c r="P125" s="123">
        <f t="shared" si="45"/>
        <v>121.64954129149972</v>
      </c>
      <c r="Q125" s="123">
        <f t="shared" si="45"/>
        <v>119.01824263647161</v>
      </c>
      <c r="R125" s="123">
        <f t="shared" ref="R125:V125" si="46">SUM(R126:R127)</f>
        <v>130.02102843544654</v>
      </c>
      <c r="S125" s="123">
        <f t="shared" si="46"/>
        <v>128.23480016648259</v>
      </c>
      <c r="T125" s="123">
        <f t="shared" si="46"/>
        <v>125.50804061420924</v>
      </c>
      <c r="U125" s="123">
        <f t="shared" si="46"/>
        <v>120.17859867080959</v>
      </c>
      <c r="V125" s="123">
        <f t="shared" si="46"/>
        <v>113.23306032847417</v>
      </c>
      <c r="W125" s="123">
        <f t="shared" ref="W125" si="47">SUM(W126:W127)</f>
        <v>132.04939433607305</v>
      </c>
      <c r="DA125" s="130" t="s">
        <v>3031</v>
      </c>
    </row>
    <row r="126" spans="1:105" ht="12" customHeight="1" x14ac:dyDescent="0.25">
      <c r="A126" s="97" t="s">
        <v>203</v>
      </c>
      <c r="B126" s="99">
        <v>115.59272364335661</v>
      </c>
      <c r="C126" s="99">
        <v>126.91355611967546</v>
      </c>
      <c r="D126" s="99">
        <v>130.00756754619371</v>
      </c>
      <c r="E126" s="99">
        <v>137.27310984252634</v>
      </c>
      <c r="F126" s="99">
        <v>130.5027575212132</v>
      </c>
      <c r="G126" s="99">
        <v>136.22974193722001</v>
      </c>
      <c r="H126" s="99">
        <v>136.55718589810829</v>
      </c>
      <c r="I126" s="99">
        <v>137.52716291915891</v>
      </c>
      <c r="J126" s="99">
        <v>130.23790495228678</v>
      </c>
      <c r="K126" s="99">
        <v>129.12451955643169</v>
      </c>
      <c r="L126" s="99">
        <v>144.11815216050294</v>
      </c>
      <c r="M126" s="99">
        <v>124.16329195862946</v>
      </c>
      <c r="N126" s="99">
        <v>133.67857812077017</v>
      </c>
      <c r="O126" s="99">
        <v>128.22117948595584</v>
      </c>
      <c r="P126" s="99">
        <v>121.20466176491277</v>
      </c>
      <c r="Q126" s="99">
        <v>118.58687243141742</v>
      </c>
      <c r="R126" s="99">
        <v>129.5546334045676</v>
      </c>
      <c r="S126" s="99">
        <v>127.78065452348218</v>
      </c>
      <c r="T126" s="99">
        <v>125.06593156066776</v>
      </c>
      <c r="U126" s="99">
        <v>119.75602263919738</v>
      </c>
      <c r="V126" s="99">
        <v>112.83513583412608</v>
      </c>
      <c r="W126" s="99">
        <v>131.58793511041497</v>
      </c>
      <c r="DA126" s="63" t="s">
        <v>3032</v>
      </c>
    </row>
    <row r="127" spans="1:105" ht="12" customHeight="1" x14ac:dyDescent="0.25">
      <c r="A127" s="97" t="s">
        <v>53</v>
      </c>
      <c r="B127" s="99">
        <v>0.53322113072060662</v>
      </c>
      <c r="C127" s="99">
        <v>0.57558706551260241</v>
      </c>
      <c r="D127" s="99">
        <v>0.57118530516865507</v>
      </c>
      <c r="E127" s="99">
        <v>0.59216728892262183</v>
      </c>
      <c r="F127" s="99">
        <v>0.54806373436208489</v>
      </c>
      <c r="G127" s="99">
        <v>0.56446901784468051</v>
      </c>
      <c r="H127" s="99">
        <v>0.55524473009558473</v>
      </c>
      <c r="I127" s="99">
        <v>0.5474509973485383</v>
      </c>
      <c r="J127" s="99">
        <v>0.51473370531528739</v>
      </c>
      <c r="K127" s="99">
        <v>0.50725715256991077</v>
      </c>
      <c r="L127" s="99">
        <v>0.53998624326948463</v>
      </c>
      <c r="M127" s="99">
        <v>0.46894900475710161</v>
      </c>
      <c r="N127" s="99">
        <v>0.5007342959510056</v>
      </c>
      <c r="O127" s="99">
        <v>0.47584453845317348</v>
      </c>
      <c r="P127" s="99">
        <v>0.44487952658695146</v>
      </c>
      <c r="Q127" s="99">
        <v>0.4313702050541916</v>
      </c>
      <c r="R127" s="99">
        <v>0.46639503087893169</v>
      </c>
      <c r="S127" s="99">
        <v>0.45414564300038995</v>
      </c>
      <c r="T127" s="99">
        <v>0.44210905354147284</v>
      </c>
      <c r="U127" s="99">
        <v>0.42257603161220675</v>
      </c>
      <c r="V127" s="99">
        <v>0.39792449434809313</v>
      </c>
      <c r="W127" s="99">
        <v>0.46145922565806635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2.04448878001891E-4</v>
      </c>
      <c r="C128" s="123">
        <f t="shared" si="48"/>
        <v>2.6976793196503761E-4</v>
      </c>
      <c r="D128" s="123">
        <f t="shared" si="48"/>
        <v>3.7416100024009551E-4</v>
      </c>
      <c r="E128" s="123">
        <f t="shared" si="48"/>
        <v>4.8451299635879038E-4</v>
      </c>
      <c r="F128" s="123">
        <f t="shared" si="48"/>
        <v>6.6855850507399248E-4</v>
      </c>
      <c r="G128" s="123">
        <f t="shared" si="48"/>
        <v>1.0118269191415486E-3</v>
      </c>
      <c r="H128" s="123">
        <f t="shared" si="48"/>
        <v>3.7913915204617304E-3</v>
      </c>
      <c r="I128" s="123">
        <f t="shared" si="48"/>
        <v>4.6370448245808844E-3</v>
      </c>
      <c r="J128" s="123">
        <f t="shared" si="48"/>
        <v>6.9230633567639154E-3</v>
      </c>
      <c r="K128" s="123">
        <f t="shared" si="48"/>
        <v>9.0810627724086344E-3</v>
      </c>
      <c r="L128" s="123">
        <f t="shared" si="48"/>
        <v>2.6788935858271745E-2</v>
      </c>
      <c r="M128" s="123">
        <f t="shared" si="48"/>
        <v>1.6033716980975769E-2</v>
      </c>
      <c r="N128" s="123">
        <f t="shared" si="48"/>
        <v>1.9869234364629666E-2</v>
      </c>
      <c r="O128" s="123">
        <f t="shared" si="48"/>
        <v>2.0630453175281793E-2</v>
      </c>
      <c r="P128" s="123">
        <f t="shared" si="48"/>
        <v>3.1413713099590714E-2</v>
      </c>
      <c r="Q128" s="123">
        <f t="shared" si="48"/>
        <v>2.5601112489531064E-2</v>
      </c>
      <c r="R128" s="123">
        <f t="shared" si="48"/>
        <v>2.7679433842671106E-2</v>
      </c>
      <c r="S128" s="123">
        <f t="shared" si="48"/>
        <v>2.853185167141719E-2</v>
      </c>
      <c r="T128" s="123">
        <f t="shared" si="48"/>
        <v>4.0969856140341536E-2</v>
      </c>
      <c r="U128" s="123">
        <f t="shared" si="48"/>
        <v>3.1529943177313648E-2</v>
      </c>
      <c r="V128" s="123">
        <f t="shared" si="48"/>
        <v>3.5967523949724356E-2</v>
      </c>
      <c r="W128" s="123">
        <f t="shared" si="48"/>
        <v>6.7940927897772646E-2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2.04448878001891E-4</v>
      </c>
      <c r="C129" s="99">
        <f>RES_hhdet_tesh!C129/RES_summary!C$19</f>
        <v>2.6976793196503761E-4</v>
      </c>
      <c r="D129" s="99">
        <f>RES_hhdet_tesh!D129/RES_summary!D$19</f>
        <v>3.7416100024009551E-4</v>
      </c>
      <c r="E129" s="99">
        <f>RES_hhdet_tesh!E129/RES_summary!E$19</f>
        <v>4.8451299635879038E-4</v>
      </c>
      <c r="F129" s="99">
        <f>RES_hhdet_tesh!F129/RES_summary!F$19</f>
        <v>6.6855850507399248E-4</v>
      </c>
      <c r="G129" s="99">
        <f>RES_hhdet_tesh!G129/RES_summary!G$19</f>
        <v>1.0118269191415486E-3</v>
      </c>
      <c r="H129" s="99">
        <f>RES_hhdet_tesh!H129/RES_summary!H$19</f>
        <v>3.7913915204617304E-3</v>
      </c>
      <c r="I129" s="99">
        <f>RES_hhdet_tesh!I129/RES_summary!I$19</f>
        <v>4.6370448245808844E-3</v>
      </c>
      <c r="J129" s="99">
        <f>RES_hhdet_tesh!J129/RES_summary!J$19</f>
        <v>6.9230633567639154E-3</v>
      </c>
      <c r="K129" s="99">
        <f>RES_hhdet_tesh!K129/RES_summary!K$19</f>
        <v>9.0810627724086344E-3</v>
      </c>
      <c r="L129" s="99">
        <f>RES_hhdet_tesh!L129/RES_summary!L$19</f>
        <v>2.6788935858271745E-2</v>
      </c>
      <c r="M129" s="99">
        <f>RES_hhdet_tesh!M129/RES_summary!M$19</f>
        <v>1.6033716980975769E-2</v>
      </c>
      <c r="N129" s="99">
        <f>RES_hhdet_tesh!N129/RES_summary!N$19</f>
        <v>1.9869234364629666E-2</v>
      </c>
      <c r="O129" s="99">
        <f>RES_hhdet_tesh!O129/RES_summary!O$19</f>
        <v>2.0630453175281793E-2</v>
      </c>
      <c r="P129" s="99">
        <f>RES_hhdet_tesh!P129/RES_summary!P$19</f>
        <v>3.1413713099590714E-2</v>
      </c>
      <c r="Q129" s="99">
        <f>RES_hhdet_tesh!Q129/RES_summary!Q$19</f>
        <v>2.5601112489531064E-2</v>
      </c>
      <c r="R129" s="99">
        <f>RES_hhdet_tesh!R129/RES_summary!R$19</f>
        <v>2.7679433842671106E-2</v>
      </c>
      <c r="S129" s="99">
        <f>RES_hhdet_tesh!S129/RES_summary!S$19</f>
        <v>2.853185167141719E-2</v>
      </c>
      <c r="T129" s="99">
        <f>RES_hhdet_tesh!T129/RES_summary!T$19</f>
        <v>4.0969856140341536E-2</v>
      </c>
      <c r="U129" s="99">
        <f>RES_hhdet_tesh!U129/RES_summary!U$19</f>
        <v>3.1529943177313648E-2</v>
      </c>
      <c r="V129" s="99">
        <f>RES_hhdet_tesh!V129/RES_summary!V$19</f>
        <v>3.5967523949724356E-2</v>
      </c>
      <c r="W129" s="99">
        <f>RES_hhdet_tesh!W129/RES_summary!W$19</f>
        <v>6.7940927897772646E-2</v>
      </c>
      <c r="DA129" s="63" t="s">
        <v>3035</v>
      </c>
    </row>
    <row r="130" spans="1:105" ht="12" customHeight="1" x14ac:dyDescent="0.25">
      <c r="A130" s="121" t="s">
        <v>55</v>
      </c>
      <c r="B130" s="123">
        <v>21.518154957541309</v>
      </c>
      <c r="C130" s="123">
        <v>21.433804208929551</v>
      </c>
      <c r="D130" s="123">
        <v>22.298037732087927</v>
      </c>
      <c r="E130" s="123">
        <v>22.731472073391132</v>
      </c>
      <c r="F130" s="123">
        <v>20.976711937690212</v>
      </c>
      <c r="G130" s="123">
        <v>22.509833650697846</v>
      </c>
      <c r="H130" s="123">
        <v>23.947425530740336</v>
      </c>
      <c r="I130" s="123">
        <v>24.632090585969319</v>
      </c>
      <c r="J130" s="123">
        <v>26.537027910089527</v>
      </c>
      <c r="K130" s="123">
        <v>24.365693744331601</v>
      </c>
      <c r="L130" s="123">
        <v>28.351036138036722</v>
      </c>
      <c r="M130" s="123">
        <v>26.107353522016727</v>
      </c>
      <c r="N130" s="123">
        <v>27.383214886878132</v>
      </c>
      <c r="O130" s="123">
        <v>27.398262882279457</v>
      </c>
      <c r="P130" s="123">
        <v>24.657919386916916</v>
      </c>
      <c r="Q130" s="123">
        <v>26.04378453788518</v>
      </c>
      <c r="R130" s="123">
        <v>28.916433310362592</v>
      </c>
      <c r="S130" s="123">
        <v>25.821398786507807</v>
      </c>
      <c r="T130" s="123">
        <v>25.814308389977654</v>
      </c>
      <c r="U130" s="123">
        <v>25.029533188051019</v>
      </c>
      <c r="V130" s="123">
        <v>26.220854072722577</v>
      </c>
      <c r="W130" s="123">
        <v>30.029035470182542</v>
      </c>
      <c r="DA130" s="130" t="s">
        <v>3036</v>
      </c>
    </row>
    <row r="131" spans="1:105" ht="12" customHeight="1" x14ac:dyDescent="0.25">
      <c r="A131" s="97" t="s">
        <v>128</v>
      </c>
      <c r="B131" s="99">
        <v>21.561000372338803</v>
      </c>
      <c r="C131" s="99">
        <v>21.47103957554171</v>
      </c>
      <c r="D131" s="99">
        <v>22.336265455629743</v>
      </c>
      <c r="E131" s="99">
        <v>22.701238543329477</v>
      </c>
      <c r="F131" s="99">
        <v>20.985448746157008</v>
      </c>
      <c r="G131" s="99">
        <v>22.540579168852705</v>
      </c>
      <c r="H131" s="99">
        <v>23.928423345596105</v>
      </c>
      <c r="I131" s="99">
        <v>24.639308038622442</v>
      </c>
      <c r="J131" s="99">
        <v>25.992669336163956</v>
      </c>
      <c r="K131" s="99">
        <v>23.940503313077723</v>
      </c>
      <c r="L131" s="99">
        <v>28.360847757902246</v>
      </c>
      <c r="M131" s="99">
        <v>26.265778396241895</v>
      </c>
      <c r="N131" s="99">
        <v>27.521219884701331</v>
      </c>
      <c r="O131" s="99">
        <v>27.381371560118311</v>
      </c>
      <c r="P131" s="99">
        <v>24.67338296770486</v>
      </c>
      <c r="Q131" s="99">
        <v>26.021273533383571</v>
      </c>
      <c r="R131" s="99">
        <v>28.912277147080182</v>
      </c>
      <c r="S131" s="99">
        <v>25.843570166203147</v>
      </c>
      <c r="T131" s="99">
        <v>25.8351183581665</v>
      </c>
      <c r="U131" s="99">
        <v>25.090821360824897</v>
      </c>
      <c r="V131" s="99">
        <v>26.121757811898735</v>
      </c>
      <c r="W131" s="99">
        <v>30.096768651779048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20.705801693226888</v>
      </c>
      <c r="C135" s="102">
        <v>20.757344168177262</v>
      </c>
      <c r="D135" s="102">
        <v>21.527743444845637</v>
      </c>
      <c r="E135" s="102">
        <v>23.352888293496967</v>
      </c>
      <c r="F135" s="102">
        <v>20.757839133009075</v>
      </c>
      <c r="G135" s="102">
        <v>21.489503043280145</v>
      </c>
      <c r="H135" s="102">
        <v>24.288836140205778</v>
      </c>
      <c r="I135" s="102">
        <v>24.519993176953133</v>
      </c>
      <c r="J135" s="102">
        <v>33.68529201914275</v>
      </c>
      <c r="K135" s="102">
        <v>29.472311627108528</v>
      </c>
      <c r="L135" s="102">
        <v>28.205654130893905</v>
      </c>
      <c r="M135" s="102">
        <v>23.844301761049234</v>
      </c>
      <c r="N135" s="102">
        <v>24.771985815331121</v>
      </c>
      <c r="O135" s="102">
        <v>27.777959546791699</v>
      </c>
      <c r="P135" s="102">
        <v>24.121711977370467</v>
      </c>
      <c r="Q135" s="102">
        <v>29.607827704877682</v>
      </c>
      <c r="R135" s="102">
        <v>32.760789348574711</v>
      </c>
      <c r="S135" s="102">
        <v>23.532893479923906</v>
      </c>
      <c r="T135" s="102">
        <v>25.1301937573574</v>
      </c>
      <c r="U135" s="102">
        <v>23.782638536011678</v>
      </c>
      <c r="V135" s="102">
        <v>27.725318798328033</v>
      </c>
      <c r="W135" s="102">
        <v>28.667206239944129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6.8360497527228894</v>
      </c>
      <c r="C139" s="123">
        <v>6.9133510477078612</v>
      </c>
      <c r="D139" s="123">
        <v>7.5623110387022079</v>
      </c>
      <c r="E139" s="123">
        <v>8.0253486656316984</v>
      </c>
      <c r="F139" s="123">
        <v>8.3369449505939333</v>
      </c>
      <c r="G139" s="123">
        <v>8.5957250715671094</v>
      </c>
      <c r="H139" s="123">
        <v>9.0869519715045115</v>
      </c>
      <c r="I139" s="123">
        <v>8.268058310790563</v>
      </c>
      <c r="J139" s="123">
        <v>9.4407299868697265</v>
      </c>
      <c r="K139" s="123">
        <v>8.6053522398981155</v>
      </c>
      <c r="L139" s="123">
        <v>9.320455168693579</v>
      </c>
      <c r="M139" s="123">
        <v>8.3045386172700599</v>
      </c>
      <c r="N139" s="123">
        <v>8.3050135154130196</v>
      </c>
      <c r="O139" s="123">
        <v>8.3531680189083595</v>
      </c>
      <c r="P139" s="123">
        <v>8.1686008334278082</v>
      </c>
      <c r="Q139" s="123">
        <v>7.5543701437116653</v>
      </c>
      <c r="R139" s="123">
        <v>7.9311925763031859</v>
      </c>
      <c r="S139" s="123">
        <v>7.0671164346795656</v>
      </c>
      <c r="T139" s="123">
        <v>6.5711008578488945</v>
      </c>
      <c r="U139" s="123">
        <v>6.0459067871784544</v>
      </c>
      <c r="V139" s="123">
        <v>6.8205598845903097</v>
      </c>
      <c r="W139" s="123">
        <v>6.9159768490343616</v>
      </c>
      <c r="DA139" s="130" t="s">
        <v>3045</v>
      </c>
    </row>
    <row r="140" spans="1:105" ht="12" customHeight="1" x14ac:dyDescent="0.25">
      <c r="A140" s="97" t="s">
        <v>50</v>
      </c>
      <c r="B140" s="99">
        <v>6.937515995983123</v>
      </c>
      <c r="C140" s="99">
        <v>6.9231773526801845</v>
      </c>
      <c r="D140" s="99">
        <v>7.4919803722704579</v>
      </c>
      <c r="E140" s="99">
        <v>7.8419014522781225</v>
      </c>
      <c r="F140" s="99">
        <v>8.4436678373102652</v>
      </c>
      <c r="G140" s="99">
        <v>8.8177648696626871</v>
      </c>
      <c r="H140" s="99">
        <v>9.1764882165107604</v>
      </c>
      <c r="I140" s="99">
        <v>8.4231021446424652</v>
      </c>
      <c r="J140" s="99">
        <v>8.7117696739492256</v>
      </c>
      <c r="K140" s="99">
        <v>8.079845592554296</v>
      </c>
      <c r="L140" s="99">
        <v>8.1037992449791005</v>
      </c>
      <c r="M140" s="99">
        <v>8.4018018492001811</v>
      </c>
      <c r="N140" s="99">
        <v>8.4300201744400436</v>
      </c>
      <c r="O140" s="99">
        <v>8.2014544654567878</v>
      </c>
      <c r="P140" s="99">
        <v>8.8530601592389218</v>
      </c>
      <c r="Q140" s="99">
        <v>7.0500143818457683</v>
      </c>
      <c r="R140" s="99">
        <v>7.293162108887735</v>
      </c>
      <c r="S140" s="99">
        <v>8.2419042703836425</v>
      </c>
      <c r="T140" s="99">
        <v>6.9380361923775249</v>
      </c>
      <c r="U140" s="99">
        <v>6.4519549320488441</v>
      </c>
      <c r="V140" s="99">
        <v>6.7173975449570218</v>
      </c>
      <c r="W140" s="99">
        <v>6.9369738144131006</v>
      </c>
      <c r="DA140" s="63" t="s">
        <v>3046</v>
      </c>
    </row>
    <row r="141" spans="1:105" ht="12" customHeight="1" x14ac:dyDescent="0.25">
      <c r="A141" s="109" t="s">
        <v>120</v>
      </c>
      <c r="B141" s="110">
        <v>6.4085940275388422</v>
      </c>
      <c r="C141" s="110">
        <v>6.8779462496127071</v>
      </c>
      <c r="D141" s="110">
        <v>7.7743414106047428</v>
      </c>
      <c r="E141" s="110">
        <v>8.5115377214369694</v>
      </c>
      <c r="F141" s="110">
        <v>8.0754288032482471</v>
      </c>
      <c r="G141" s="110">
        <v>8.1086264586793835</v>
      </c>
      <c r="H141" s="110">
        <v>8.924949468724888</v>
      </c>
      <c r="I141" s="110">
        <v>8.0372544217610233</v>
      </c>
      <c r="J141" s="110">
        <v>10.330530957114979</v>
      </c>
      <c r="K141" s="110">
        <v>9.2087766239583839</v>
      </c>
      <c r="L141" s="110">
        <v>10.932085393315159</v>
      </c>
      <c r="M141" s="110">
        <v>8.1788660776258624</v>
      </c>
      <c r="N141" s="110">
        <v>8.1408385881085792</v>
      </c>
      <c r="O141" s="110">
        <v>8.5561583021362715</v>
      </c>
      <c r="P141" s="110">
        <v>7.2604401208148381</v>
      </c>
      <c r="Q141" s="110">
        <v>8.1972352306197802</v>
      </c>
      <c r="R141" s="110">
        <v>8.6934978028274514</v>
      </c>
      <c r="S141" s="110">
        <v>5.8799930503227333</v>
      </c>
      <c r="T141" s="110">
        <v>6.1926197216364045</v>
      </c>
      <c r="U141" s="110">
        <v>5.6698617245052096</v>
      </c>
      <c r="V141" s="110">
        <v>6.9207009408150562</v>
      </c>
      <c r="W141" s="110">
        <v>6.8961592249195576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134.59455022486347</v>
      </c>
      <c r="S143" s="118">
        <f t="shared" si="50"/>
        <v>132.21752148488872</v>
      </c>
      <c r="T143" s="118">
        <f t="shared" si="50"/>
        <v>148.81168387652528</v>
      </c>
      <c r="U143" s="118">
        <f t="shared" si="50"/>
        <v>152.18589095687622</v>
      </c>
      <c r="V143" s="118">
        <f t="shared" si="50"/>
        <v>156.8378601860006</v>
      </c>
      <c r="W143" s="118">
        <f t="shared" ref="W143" si="51">W144+W146+W148+W157</f>
        <v>169.3567605805126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94.348996008885507</v>
      </c>
      <c r="S144" s="123">
        <f t="shared" si="52"/>
        <v>101.75038886227605</v>
      </c>
      <c r="T144" s="123">
        <f t="shared" si="52"/>
        <v>116.93060761861356</v>
      </c>
      <c r="U144" s="123">
        <f t="shared" si="52"/>
        <v>122.17804221927686</v>
      </c>
      <c r="V144" s="123">
        <f t="shared" si="52"/>
        <v>122.14455043069847</v>
      </c>
      <c r="W144" s="123">
        <f t="shared" si="52"/>
        <v>133.41400500533223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94.348996008885507</v>
      </c>
      <c r="S145" s="99">
        <v>101.75038886227605</v>
      </c>
      <c r="T145" s="99">
        <v>116.93060761861356</v>
      </c>
      <c r="U145" s="99">
        <v>122.17804221927686</v>
      </c>
      <c r="V145" s="99">
        <v>122.14455043069847</v>
      </c>
      <c r="W145" s="99">
        <v>133.41400500533223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4.1938396809201584E-2</v>
      </c>
      <c r="S146" s="123">
        <f t="shared" si="53"/>
        <v>6.1136065071071596E-2</v>
      </c>
      <c r="T146" s="123">
        <f t="shared" si="53"/>
        <v>0.12459262930708331</v>
      </c>
      <c r="U146" s="123">
        <f t="shared" si="53"/>
        <v>0.10610478359559671</v>
      </c>
      <c r="V146" s="123">
        <f t="shared" si="53"/>
        <v>0.12967119787221976</v>
      </c>
      <c r="W146" s="123">
        <f t="shared" si="53"/>
        <v>0.27006322332087657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4.1938396809201584E-2</v>
      </c>
      <c r="S147" s="99">
        <f>RES_hhdet_tesh!S147/RES_summary!S$19</f>
        <v>6.1136065071071596E-2</v>
      </c>
      <c r="T147" s="99">
        <f>RES_hhdet_tesh!T147/RES_summary!T$19</f>
        <v>0.12459262930708331</v>
      </c>
      <c r="U147" s="99">
        <f>RES_hhdet_tesh!U147/RES_summary!U$19</f>
        <v>0.10610478359559671</v>
      </c>
      <c r="V147" s="99">
        <f>RES_hhdet_tesh!V147/RES_summary!V$19</f>
        <v>0.12967119787221976</v>
      </c>
      <c r="W147" s="99">
        <f>RES_hhdet_tesh!W147/RES_summary!W$19</f>
        <v>0.27006322332087657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32.061069764776626</v>
      </c>
      <c r="S148" s="123">
        <v>23.60748247719517</v>
      </c>
      <c r="T148" s="123">
        <v>25.187827919496169</v>
      </c>
      <c r="U148" s="123">
        <v>23.866138641264911</v>
      </c>
      <c r="V148" s="123">
        <v>27.748482358294368</v>
      </c>
      <c r="W148" s="123">
        <v>28.755935109812391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27.308583814500455</v>
      </c>
      <c r="T149" s="99">
        <v>25.609237480263502</v>
      </c>
      <c r="U149" s="99">
        <v>24.607734284733276</v>
      </c>
      <c r="V149" s="99">
        <v>27.148192279552553</v>
      </c>
      <c r="W149" s="99">
        <v>29.257079789956919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32.061069764776626</v>
      </c>
      <c r="S153" s="102">
        <v>23.547787294335407</v>
      </c>
      <c r="T153" s="102">
        <v>25.166064984433071</v>
      </c>
      <c r="U153" s="102">
        <v>23.834290975594488</v>
      </c>
      <c r="V153" s="102">
        <v>27.768272141110032</v>
      </c>
      <c r="W153" s="102">
        <v>28.74048556283298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8.1425460543921488</v>
      </c>
      <c r="S157" s="123">
        <v>6.7985140803464148</v>
      </c>
      <c r="T157" s="123">
        <v>6.5686557091084641</v>
      </c>
      <c r="U157" s="123">
        <v>6.035605312738844</v>
      </c>
      <c r="V157" s="123">
        <v>6.8151561991355374</v>
      </c>
      <c r="W157" s="123">
        <v>6.916757242047102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7.2931621088877607</v>
      </c>
      <c r="S158" s="99">
        <v>8.241904270383678</v>
      </c>
      <c r="T158" s="99">
        <v>6.9380361923775036</v>
      </c>
      <c r="U158" s="99">
        <v>6.4519549320488254</v>
      </c>
      <c r="V158" s="99">
        <v>6.7173975449570049</v>
      </c>
      <c r="W158" s="99">
        <v>6.9369738144130668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8.6934978028274266</v>
      </c>
      <c r="S159" s="110">
        <v>5.8799930503227005</v>
      </c>
      <c r="T159" s="110">
        <v>6.1926197216363805</v>
      </c>
      <c r="U159" s="110">
        <v>5.669861724505215</v>
      </c>
      <c r="V159" s="110">
        <v>6.9207009408150162</v>
      </c>
      <c r="W159" s="110">
        <v>6.8961592249195158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139.91076660000903</v>
      </c>
      <c r="C161" s="118">
        <f t="shared" si="54"/>
        <v>154.94536265285717</v>
      </c>
      <c r="D161" s="118">
        <f t="shared" si="54"/>
        <v>142.01896827674253</v>
      </c>
      <c r="E161" s="118">
        <f t="shared" si="54"/>
        <v>159.16403891991911</v>
      </c>
      <c r="F161" s="118">
        <f t="shared" si="54"/>
        <v>161.95432504364788</v>
      </c>
      <c r="G161" s="118">
        <f t="shared" si="54"/>
        <v>117.72243704780496</v>
      </c>
      <c r="H161" s="118">
        <f t="shared" si="54"/>
        <v>157.65212957919192</v>
      </c>
      <c r="I161" s="118">
        <f t="shared" si="54"/>
        <v>200.04935459888048</v>
      </c>
      <c r="J161" s="118">
        <f t="shared" si="54"/>
        <v>174.56138445378483</v>
      </c>
      <c r="K161" s="118">
        <f t="shared" si="54"/>
        <v>186.13009019548983</v>
      </c>
      <c r="L161" s="118">
        <f t="shared" si="54"/>
        <v>134.02425993073999</v>
      </c>
      <c r="M161" s="118">
        <f t="shared" si="54"/>
        <v>78.927460885938004</v>
      </c>
      <c r="N161" s="118">
        <f t="shared" si="54"/>
        <v>195.092351278667</v>
      </c>
      <c r="O161" s="118">
        <f t="shared" si="54"/>
        <v>150.44860126290624</v>
      </c>
      <c r="P161" s="118">
        <f t="shared" si="54"/>
        <v>244.34200559668909</v>
      </c>
      <c r="Q161" s="118">
        <f t="shared" si="54"/>
        <v>194.06207391798048</v>
      </c>
      <c r="R161" s="118">
        <f t="shared" ref="R161:V161" si="55">R162+R164+R166+R175</f>
        <v>215.05797627103809</v>
      </c>
      <c r="S161" s="118">
        <f t="shared" si="55"/>
        <v>138.8243917755122</v>
      </c>
      <c r="T161" s="118">
        <f t="shared" si="55"/>
        <v>136.93016127522094</v>
      </c>
      <c r="U161" s="118">
        <f t="shared" si="55"/>
        <v>127.39825957832167</v>
      </c>
      <c r="V161" s="118">
        <f t="shared" si="55"/>
        <v>167.65600852032173</v>
      </c>
      <c r="W161" s="118">
        <f t="shared" ref="W161" si="56">W162+W164+W166+W175</f>
        <v>159.70362154187487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112.09353588152962</v>
      </c>
      <c r="C162" s="123">
        <f t="shared" si="57"/>
        <v>127.31592517353701</v>
      </c>
      <c r="D162" s="123">
        <f t="shared" si="57"/>
        <v>112.98894951485316</v>
      </c>
      <c r="E162" s="123">
        <f t="shared" si="57"/>
        <v>127.80989124915287</v>
      </c>
      <c r="F162" s="123">
        <f t="shared" si="57"/>
        <v>132.86063226984416</v>
      </c>
      <c r="G162" s="123">
        <f t="shared" si="57"/>
        <v>87.641464438966452</v>
      </c>
      <c r="H162" s="123">
        <f t="shared" si="57"/>
        <v>124.25352196533196</v>
      </c>
      <c r="I162" s="123">
        <f t="shared" si="57"/>
        <v>167.29241630755985</v>
      </c>
      <c r="J162" s="123">
        <f t="shared" si="57"/>
        <v>131.40166147001477</v>
      </c>
      <c r="K162" s="123">
        <f t="shared" si="57"/>
        <v>148.00442071459142</v>
      </c>
      <c r="L162" s="123">
        <f t="shared" si="57"/>
        <v>96.92890509864327</v>
      </c>
      <c r="M162" s="123">
        <f t="shared" si="57"/>
        <v>46.713908200855002</v>
      </c>
      <c r="N162" s="123">
        <f t="shared" si="57"/>
        <v>161.95616668251955</v>
      </c>
      <c r="O162" s="123">
        <f t="shared" si="57"/>
        <v>114.39180682505909</v>
      </c>
      <c r="P162" s="123">
        <f t="shared" si="57"/>
        <v>211.83284934928776</v>
      </c>
      <c r="Q162" s="123">
        <f t="shared" si="57"/>
        <v>157.06117502512612</v>
      </c>
      <c r="R162" s="123">
        <f t="shared" si="57"/>
        <v>174.58031014235027</v>
      </c>
      <c r="S162" s="123">
        <f t="shared" si="57"/>
        <v>107.5095250141693</v>
      </c>
      <c r="T162" s="123">
        <f t="shared" si="57"/>
        <v>104.59166012830013</v>
      </c>
      <c r="U162" s="123">
        <f t="shared" si="57"/>
        <v>96.989328541086365</v>
      </c>
      <c r="V162" s="123">
        <f t="shared" si="57"/>
        <v>132.51881195189952</v>
      </c>
      <c r="W162" s="123">
        <f t="shared" si="57"/>
        <v>123.44909800387087</v>
      </c>
      <c r="DA162" s="130" t="s">
        <v>3066</v>
      </c>
    </row>
    <row r="163" spans="1:105" ht="12" customHeight="1" x14ac:dyDescent="0.25">
      <c r="A163" s="97" t="s">
        <v>53</v>
      </c>
      <c r="B163" s="110">
        <v>112.09353588152962</v>
      </c>
      <c r="C163" s="110">
        <v>127.31592517353701</v>
      </c>
      <c r="D163" s="110">
        <v>112.98894951485316</v>
      </c>
      <c r="E163" s="110">
        <v>127.80989124915287</v>
      </c>
      <c r="F163" s="110">
        <v>132.86063226984416</v>
      </c>
      <c r="G163" s="110">
        <v>87.641464438966452</v>
      </c>
      <c r="H163" s="110">
        <v>124.25352196533196</v>
      </c>
      <c r="I163" s="110">
        <v>167.29241630755985</v>
      </c>
      <c r="J163" s="110">
        <v>131.40166147001477</v>
      </c>
      <c r="K163" s="110">
        <v>148.00442071459142</v>
      </c>
      <c r="L163" s="110">
        <v>96.92890509864327</v>
      </c>
      <c r="M163" s="110">
        <v>46.713908200855002</v>
      </c>
      <c r="N163" s="110">
        <v>161.95616668251955</v>
      </c>
      <c r="O163" s="110">
        <v>114.39180682505909</v>
      </c>
      <c r="P163" s="110">
        <v>211.83284934928776</v>
      </c>
      <c r="Q163" s="110">
        <v>157.06117502512612</v>
      </c>
      <c r="R163" s="110">
        <v>174.58031014235027</v>
      </c>
      <c r="S163" s="110">
        <v>107.5095250141693</v>
      </c>
      <c r="T163" s="110">
        <v>104.59166012830013</v>
      </c>
      <c r="U163" s="110">
        <v>96.989328541086365</v>
      </c>
      <c r="V163" s="110">
        <v>132.51881195189952</v>
      </c>
      <c r="W163" s="110">
        <v>123.44909800387087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6.6088571423337569E-3</v>
      </c>
      <c r="L164" s="123">
        <f t="shared" si="58"/>
        <v>3.0031760932317665E-2</v>
      </c>
      <c r="M164" s="123">
        <f t="shared" si="58"/>
        <v>2.3375636833416039E-2</v>
      </c>
      <c r="N164" s="123">
        <f t="shared" si="58"/>
        <v>3.1222978512129858E-2</v>
      </c>
      <c r="O164" s="123">
        <f t="shared" si="58"/>
        <v>3.9066004568510372E-2</v>
      </c>
      <c r="P164" s="123">
        <f t="shared" si="58"/>
        <v>7.7827961343456417E-2</v>
      </c>
      <c r="Q164" s="123">
        <f t="shared" si="58"/>
        <v>6.9014712738506928E-2</v>
      </c>
      <c r="R164" s="123">
        <f t="shared" si="58"/>
        <v>7.3479555676523561E-2</v>
      </c>
      <c r="S164" s="123">
        <f t="shared" si="58"/>
        <v>6.8861178124244957E-2</v>
      </c>
      <c r="T164" s="123">
        <f t="shared" si="58"/>
        <v>9.2160605825892139E-2</v>
      </c>
      <c r="U164" s="123">
        <f t="shared" si="58"/>
        <v>6.6207165554635988E-2</v>
      </c>
      <c r="V164" s="123">
        <f t="shared" si="58"/>
        <v>6.6732657081650285E-2</v>
      </c>
      <c r="W164" s="123">
        <f t="shared" si="58"/>
        <v>0.12220697810197062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</v>
      </c>
      <c r="C165" s="99">
        <f>RES_hhdet_tesh!C165/RES_summary!C$19</f>
        <v>0</v>
      </c>
      <c r="D165" s="99">
        <f>RES_hhdet_tesh!D165/RES_summary!D$19</f>
        <v>0</v>
      </c>
      <c r="E165" s="99">
        <f>RES_hhdet_tesh!E165/RES_summary!E$19</f>
        <v>0</v>
      </c>
      <c r="F165" s="99">
        <f>RES_hhdet_tesh!F165/RES_summary!F$19</f>
        <v>0</v>
      </c>
      <c r="G165" s="99">
        <f>RES_hhdet_tesh!G165/RES_summary!G$19</f>
        <v>0</v>
      </c>
      <c r="H165" s="99">
        <f>RES_hhdet_tesh!H165/RES_summary!H$19</f>
        <v>0</v>
      </c>
      <c r="I165" s="99">
        <f>RES_hhdet_tesh!I165/RES_summary!I$19</f>
        <v>0</v>
      </c>
      <c r="J165" s="99">
        <f>RES_hhdet_tesh!J165/RES_summary!J$19</f>
        <v>0</v>
      </c>
      <c r="K165" s="99">
        <f>RES_hhdet_tesh!K165/RES_summary!K$19</f>
        <v>6.6088571423337569E-3</v>
      </c>
      <c r="L165" s="99">
        <f>RES_hhdet_tesh!L165/RES_summary!L$19</f>
        <v>3.0031760932317665E-2</v>
      </c>
      <c r="M165" s="99">
        <f>RES_hhdet_tesh!M165/RES_summary!M$19</f>
        <v>2.3375636833416039E-2</v>
      </c>
      <c r="N165" s="99">
        <f>RES_hhdet_tesh!N165/RES_summary!N$19</f>
        <v>3.1222978512129858E-2</v>
      </c>
      <c r="O165" s="99">
        <f>RES_hhdet_tesh!O165/RES_summary!O$19</f>
        <v>3.9066004568510372E-2</v>
      </c>
      <c r="P165" s="99">
        <f>RES_hhdet_tesh!P165/RES_summary!P$19</f>
        <v>7.7827961343456417E-2</v>
      </c>
      <c r="Q165" s="99">
        <f>RES_hhdet_tesh!Q165/RES_summary!Q$19</f>
        <v>6.9014712738506928E-2</v>
      </c>
      <c r="R165" s="99">
        <f>RES_hhdet_tesh!R165/RES_summary!R$19</f>
        <v>7.3479555676523561E-2</v>
      </c>
      <c r="S165" s="99">
        <f>RES_hhdet_tesh!S165/RES_summary!S$19</f>
        <v>6.8861178124244957E-2</v>
      </c>
      <c r="T165" s="99">
        <f>RES_hhdet_tesh!T165/RES_summary!T$19</f>
        <v>9.2160605825892139E-2</v>
      </c>
      <c r="U165" s="99">
        <f>RES_hhdet_tesh!U165/RES_summary!U$19</f>
        <v>6.6207165554635988E-2</v>
      </c>
      <c r="V165" s="99">
        <f>RES_hhdet_tesh!V165/RES_summary!V$19</f>
        <v>6.6732657081650285E-2</v>
      </c>
      <c r="W165" s="99">
        <f>RES_hhdet_tesh!W165/RES_summary!W$19</f>
        <v>0.12220697810197062</v>
      </c>
      <c r="DA165" s="63" t="s">
        <v>3069</v>
      </c>
    </row>
    <row r="166" spans="1:105" ht="12" customHeight="1" x14ac:dyDescent="0.25">
      <c r="A166" s="121" t="s">
        <v>55</v>
      </c>
      <c r="B166" s="123">
        <v>20.985499116185125</v>
      </c>
      <c r="C166" s="123">
        <v>20.716039824600504</v>
      </c>
      <c r="D166" s="123">
        <v>21.453930846285299</v>
      </c>
      <c r="E166" s="123">
        <v>23.29269334335407</v>
      </c>
      <c r="F166" s="123">
        <v>20.772771281180809</v>
      </c>
      <c r="G166" s="123">
        <v>21.503141788004765</v>
      </c>
      <c r="H166" s="123">
        <v>24.317774977493119</v>
      </c>
      <c r="I166" s="123">
        <v>24.518590593790773</v>
      </c>
      <c r="J166" s="123">
        <v>33.586718198164377</v>
      </c>
      <c r="K166" s="123">
        <v>29.454692365195591</v>
      </c>
      <c r="L166" s="123">
        <v>27.971858192190428</v>
      </c>
      <c r="M166" s="123">
        <v>23.871301912467686</v>
      </c>
      <c r="N166" s="123">
        <v>24.782327168610408</v>
      </c>
      <c r="O166" s="123">
        <v>27.678743818507101</v>
      </c>
      <c r="P166" s="123">
        <v>24.205082439130472</v>
      </c>
      <c r="Q166" s="123">
        <v>29.413564915333417</v>
      </c>
      <c r="R166" s="123">
        <v>32.521634221611372</v>
      </c>
      <c r="S166" s="123">
        <v>24.099833322141592</v>
      </c>
      <c r="T166" s="123">
        <v>25.645932672026234</v>
      </c>
      <c r="U166" s="123">
        <v>24.27879393410214</v>
      </c>
      <c r="V166" s="123">
        <v>28.255622880420358</v>
      </c>
      <c r="W166" s="123">
        <v>29.215521285899353</v>
      </c>
      <c r="DA166" s="130" t="s">
        <v>3070</v>
      </c>
    </row>
    <row r="167" spans="1:105" ht="12" customHeight="1" x14ac:dyDescent="0.25">
      <c r="A167" s="97" t="s">
        <v>124</v>
      </c>
      <c r="B167" s="99">
        <v>23.153154144111461</v>
      </c>
      <c r="C167" s="99">
        <v>20.235956316369712</v>
      </c>
      <c r="D167" s="99">
        <v>20.42358699999216</v>
      </c>
      <c r="E167" s="99">
        <v>21.754743414229267</v>
      </c>
      <c r="F167" s="99">
        <v>21.779060771354175</v>
      </c>
      <c r="G167" s="99">
        <v>23.698570662950537</v>
      </c>
      <c r="H167" s="99">
        <v>25.225320866981065</v>
      </c>
      <c r="I167" s="99">
        <v>23.959285814306696</v>
      </c>
      <c r="J167" s="99">
        <v>26.448348364329593</v>
      </c>
      <c r="K167" s="99">
        <v>25.965086469490817</v>
      </c>
      <c r="L167" s="99">
        <v>20.661523770760919</v>
      </c>
      <c r="M167" s="99">
        <v>26.057139385920387</v>
      </c>
      <c r="N167" s="99">
        <v>26.692557059279267</v>
      </c>
      <c r="O167" s="99">
        <v>26.676138611590655</v>
      </c>
      <c r="P167" s="99">
        <v>29.372077357582643</v>
      </c>
      <c r="Q167" s="99">
        <v>24.225534737500169</v>
      </c>
      <c r="R167" s="99">
        <v>25.786206560527763</v>
      </c>
      <c r="S167" s="99">
        <v>28.031204286377257</v>
      </c>
      <c r="T167" s="99">
        <v>26.004411654804098</v>
      </c>
      <c r="U167" s="99">
        <v>24.960895898189602</v>
      </c>
      <c r="V167" s="99">
        <v>27.601970746100402</v>
      </c>
      <c r="W167" s="99">
        <v>29.635412814550087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20.705801693226888</v>
      </c>
      <c r="C171" s="102">
        <v>20.758400134150282</v>
      </c>
      <c r="D171" s="102">
        <v>21.524181563078017</v>
      </c>
      <c r="E171" s="102">
        <v>23.344827239256606</v>
      </c>
      <c r="F171" s="102">
        <v>20.736832370817474</v>
      </c>
      <c r="G171" s="102">
        <v>21.452478044736786</v>
      </c>
      <c r="H171" s="102">
        <v>24.295958970534276</v>
      </c>
      <c r="I171" s="102">
        <v>24.529739526272184</v>
      </c>
      <c r="J171" s="102">
        <v>33.708050263328708</v>
      </c>
      <c r="K171" s="102">
        <v>29.508655342964218</v>
      </c>
      <c r="L171" s="102">
        <v>28.209694414805433</v>
      </c>
      <c r="M171" s="102">
        <v>23.828618549676726</v>
      </c>
      <c r="N171" s="102">
        <v>24.730778194982374</v>
      </c>
      <c r="O171" s="102">
        <v>27.707893778616377</v>
      </c>
      <c r="P171" s="102">
        <v>24.06160865903086</v>
      </c>
      <c r="Q171" s="102">
        <v>29.552146609323692</v>
      </c>
      <c r="R171" s="102">
        <v>32.690085714502871</v>
      </c>
      <c r="S171" s="102">
        <v>23.998036335102665</v>
      </c>
      <c r="T171" s="102">
        <v>25.631091185478105</v>
      </c>
      <c r="U171" s="102">
        <v>24.250191872541944</v>
      </c>
      <c r="V171" s="102">
        <v>28.281027646392651</v>
      </c>
      <c r="W171" s="102">
        <v>29.199979262354919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3078</v>
      </c>
    </row>
    <row r="175" spans="1:105" ht="12" customHeight="1" x14ac:dyDescent="0.25">
      <c r="A175" s="121" t="s">
        <v>54</v>
      </c>
      <c r="B175" s="123">
        <v>6.8317316022942673</v>
      </c>
      <c r="C175" s="123">
        <v>6.9133976547196463</v>
      </c>
      <c r="D175" s="123">
        <v>7.5760879156040728</v>
      </c>
      <c r="E175" s="123">
        <v>8.0614543274121697</v>
      </c>
      <c r="F175" s="123">
        <v>8.3209214926229222</v>
      </c>
      <c r="G175" s="123">
        <v>8.5778308208337464</v>
      </c>
      <c r="H175" s="123">
        <v>9.0808326363668375</v>
      </c>
      <c r="I175" s="123">
        <v>8.2383476975298517</v>
      </c>
      <c r="J175" s="123">
        <v>9.5730047856056562</v>
      </c>
      <c r="K175" s="123">
        <v>8.6643682585604704</v>
      </c>
      <c r="L175" s="123">
        <v>9.0934648789739754</v>
      </c>
      <c r="M175" s="123">
        <v>8.3188751357819051</v>
      </c>
      <c r="N175" s="123">
        <v>8.3226344490249282</v>
      </c>
      <c r="O175" s="123">
        <v>8.3389846147715208</v>
      </c>
      <c r="P175" s="123">
        <v>8.2262458469274211</v>
      </c>
      <c r="Q175" s="123">
        <v>7.5183192647824555</v>
      </c>
      <c r="R175" s="123">
        <v>7.8825523513999167</v>
      </c>
      <c r="S175" s="123">
        <v>7.1461722610770435</v>
      </c>
      <c r="T175" s="123">
        <v>6.6004078690686683</v>
      </c>
      <c r="U175" s="123">
        <v>6.06392993757854</v>
      </c>
      <c r="V175" s="123">
        <v>6.8148410309202179</v>
      </c>
      <c r="W175" s="123">
        <v>6.9167952740026912</v>
      </c>
      <c r="DA175" s="130" t="s">
        <v>3079</v>
      </c>
    </row>
    <row r="176" spans="1:105" ht="12" customHeight="1" x14ac:dyDescent="0.25">
      <c r="A176" s="97" t="s">
        <v>50</v>
      </c>
      <c r="B176" s="99">
        <v>6.9375159959831221</v>
      </c>
      <c r="C176" s="99">
        <v>6.9231773526801819</v>
      </c>
      <c r="D176" s="99">
        <v>7.4919803722704543</v>
      </c>
      <c r="E176" s="99">
        <v>7.8419014522781216</v>
      </c>
      <c r="F176" s="99">
        <v>8.4436678373102616</v>
      </c>
      <c r="G176" s="99">
        <v>8.8177648696626818</v>
      </c>
      <c r="H176" s="99">
        <v>9.1764882165107604</v>
      </c>
      <c r="I176" s="99">
        <v>8.4231021446424652</v>
      </c>
      <c r="J176" s="99">
        <v>8.7117696739492327</v>
      </c>
      <c r="K176" s="99">
        <v>8.0798455925542854</v>
      </c>
      <c r="L176" s="99">
        <v>8.1037992449791005</v>
      </c>
      <c r="M176" s="99">
        <v>8.4018018492001758</v>
      </c>
      <c r="N176" s="99">
        <v>8.4300201744400489</v>
      </c>
      <c r="O176" s="99">
        <v>8.2014544654567647</v>
      </c>
      <c r="P176" s="99">
        <v>8.8530601592389147</v>
      </c>
      <c r="Q176" s="99">
        <v>7.0500143818457595</v>
      </c>
      <c r="R176" s="99">
        <v>7.2931621088877536</v>
      </c>
      <c r="S176" s="99">
        <v>8.2419042703836674</v>
      </c>
      <c r="T176" s="99">
        <v>6.9380361923775205</v>
      </c>
      <c r="U176" s="99">
        <v>6.4519549320488379</v>
      </c>
      <c r="V176" s="99">
        <v>6.7173975449569916</v>
      </c>
      <c r="W176" s="99">
        <v>6.9369738144130633</v>
      </c>
      <c r="DA176" s="63" t="s">
        <v>3080</v>
      </c>
    </row>
    <row r="177" spans="1:105" ht="12" customHeight="1" x14ac:dyDescent="0.25">
      <c r="A177" s="109" t="s">
        <v>120</v>
      </c>
      <c r="B177" s="110">
        <v>6.4085940275388431</v>
      </c>
      <c r="C177" s="110">
        <v>6.8779462496127088</v>
      </c>
      <c r="D177" s="110">
        <v>7.774341410604741</v>
      </c>
      <c r="E177" s="110">
        <v>8.5115377214369659</v>
      </c>
      <c r="F177" s="110">
        <v>8.0754288032482453</v>
      </c>
      <c r="G177" s="110">
        <v>8.1086264586793835</v>
      </c>
      <c r="H177" s="110">
        <v>8.924949468724888</v>
      </c>
      <c r="I177" s="110">
        <v>8.0372544217610216</v>
      </c>
      <c r="J177" s="110">
        <v>10.330530957114968</v>
      </c>
      <c r="K177" s="110">
        <v>9.2087766239583875</v>
      </c>
      <c r="L177" s="110">
        <v>10.932085393315171</v>
      </c>
      <c r="M177" s="110">
        <v>8.1788660776258535</v>
      </c>
      <c r="N177" s="110">
        <v>8.1408385881085401</v>
      </c>
      <c r="O177" s="110">
        <v>8.5561583021362413</v>
      </c>
      <c r="P177" s="110">
        <v>7.2604401208148106</v>
      </c>
      <c r="Q177" s="110">
        <v>8.1972352306197642</v>
      </c>
      <c r="R177" s="110">
        <v>8.6934978028274319</v>
      </c>
      <c r="S177" s="110">
        <v>5.8799930503227209</v>
      </c>
      <c r="T177" s="110">
        <v>6.1926197216363699</v>
      </c>
      <c r="U177" s="110">
        <v>5.6698617245052025</v>
      </c>
      <c r="V177" s="110">
        <v>6.9207009408150082</v>
      </c>
      <c r="W177" s="110">
        <v>6.8961592249195318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46.618246247956101</v>
      </c>
      <c r="C3" s="118">
        <f t="shared" si="0"/>
        <v>118.61065010953062</v>
      </c>
      <c r="D3" s="118">
        <f t="shared" si="0"/>
        <v>78.497061820876127</v>
      </c>
      <c r="E3" s="118">
        <f t="shared" si="0"/>
        <v>78.52048598671918</v>
      </c>
      <c r="F3" s="118">
        <f t="shared" si="0"/>
        <v>80.596919137722324</v>
      </c>
      <c r="G3" s="118">
        <f t="shared" si="0"/>
        <v>97.106757613604984</v>
      </c>
      <c r="H3" s="118">
        <f t="shared" si="0"/>
        <v>85.854059989989352</v>
      </c>
      <c r="I3" s="118">
        <f t="shared" si="0"/>
        <v>86.67862354018915</v>
      </c>
      <c r="J3" s="118">
        <f t="shared" si="0"/>
        <v>84.416749708661769</v>
      </c>
      <c r="K3" s="118">
        <f t="shared" si="0"/>
        <v>84.672515072241282</v>
      </c>
      <c r="L3" s="118">
        <f t="shared" si="0"/>
        <v>112.73081938961784</v>
      </c>
      <c r="M3" s="118">
        <f t="shared" si="0"/>
        <v>104.59998136204246</v>
      </c>
      <c r="N3" s="118">
        <f t="shared" si="0"/>
        <v>66.180749565331382</v>
      </c>
      <c r="O3" s="118">
        <f t="shared" si="0"/>
        <v>71.23320269494161</v>
      </c>
      <c r="P3" s="118">
        <f t="shared" si="0"/>
        <v>76.338744747616204</v>
      </c>
      <c r="Q3" s="118">
        <f t="shared" si="0"/>
        <v>72.354907069130576</v>
      </c>
      <c r="R3" s="118">
        <f t="shared" ref="R3:V3" si="1">R4+R7+R9+R19</f>
        <v>77.904534755027498</v>
      </c>
      <c r="S3" s="118">
        <f t="shared" si="1"/>
        <v>77.03350088444256</v>
      </c>
      <c r="T3" s="118">
        <f t="shared" si="1"/>
        <v>71.234588284422856</v>
      </c>
      <c r="U3" s="118">
        <f t="shared" si="1"/>
        <v>75.346460261671808</v>
      </c>
      <c r="V3" s="118">
        <f t="shared" si="1"/>
        <v>44.789878033863424</v>
      </c>
      <c r="W3" s="118">
        <f t="shared" ref="W3" si="2">W4+W7+W9+W19</f>
        <v>73.471016437170633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39.314089865824201</v>
      </c>
      <c r="C4" s="123">
        <f t="shared" si="3"/>
        <v>104.80434804333879</v>
      </c>
      <c r="D4" s="123">
        <f t="shared" si="3"/>
        <v>68.091399967410908</v>
      </c>
      <c r="E4" s="123">
        <f t="shared" si="3"/>
        <v>68.023660752595006</v>
      </c>
      <c r="F4" s="123">
        <f t="shared" si="3"/>
        <v>69.262167510109151</v>
      </c>
      <c r="G4" s="123">
        <f t="shared" si="3"/>
        <v>83.844259060770653</v>
      </c>
      <c r="H4" s="123">
        <f t="shared" si="3"/>
        <v>73.588833920425571</v>
      </c>
      <c r="I4" s="123">
        <f t="shared" si="3"/>
        <v>74.279740166962995</v>
      </c>
      <c r="J4" s="123">
        <f t="shared" si="3"/>
        <v>72.213898892331116</v>
      </c>
      <c r="K4" s="123">
        <f t="shared" si="3"/>
        <v>72.760082986096577</v>
      </c>
      <c r="L4" s="123">
        <f t="shared" si="3"/>
        <v>96.840607677671244</v>
      </c>
      <c r="M4" s="123">
        <f t="shared" si="3"/>
        <v>92.222658602045144</v>
      </c>
      <c r="N4" s="123">
        <f t="shared" si="3"/>
        <v>57.005461820430497</v>
      </c>
      <c r="O4" s="123">
        <f t="shared" si="3"/>
        <v>61.243078900826909</v>
      </c>
      <c r="P4" s="123">
        <f t="shared" si="3"/>
        <v>65.961014511839579</v>
      </c>
      <c r="Q4" s="123">
        <f t="shared" si="3"/>
        <v>62.239965283655145</v>
      </c>
      <c r="R4" s="123">
        <f t="shared" ref="R4:V4" si="4">SUM(R5:R6)</f>
        <v>66.508536425489439</v>
      </c>
      <c r="S4" s="123">
        <f t="shared" si="4"/>
        <v>67.555191164787985</v>
      </c>
      <c r="T4" s="123">
        <f t="shared" si="4"/>
        <v>62.462132335708247</v>
      </c>
      <c r="U4" s="123">
        <f t="shared" si="4"/>
        <v>66.505925131239607</v>
      </c>
      <c r="V4" s="123">
        <f t="shared" si="4"/>
        <v>38.316747034849698</v>
      </c>
      <c r="W4" s="123">
        <f t="shared" ref="W4" si="5">SUM(W5:W6)</f>
        <v>63.419606380077241</v>
      </c>
      <c r="DA4" s="130" t="s">
        <v>3084</v>
      </c>
    </row>
    <row r="5" spans="1:105" ht="12" customHeight="1" x14ac:dyDescent="0.25">
      <c r="A5" s="97" t="s">
        <v>51</v>
      </c>
      <c r="B5" s="99">
        <v>39.314089865824201</v>
      </c>
      <c r="C5" s="99">
        <v>104.80434804333879</v>
      </c>
      <c r="D5" s="99">
        <v>68.091399967410908</v>
      </c>
      <c r="E5" s="99">
        <v>68.023660752595006</v>
      </c>
      <c r="F5" s="99">
        <v>69.262167510109151</v>
      </c>
      <c r="G5" s="99">
        <v>83.844259060770653</v>
      </c>
      <c r="H5" s="99">
        <v>73.588833920425571</v>
      </c>
      <c r="I5" s="99">
        <v>74.279740166962995</v>
      </c>
      <c r="J5" s="99">
        <v>72.213898892331116</v>
      </c>
      <c r="K5" s="99">
        <v>72.760082986096577</v>
      </c>
      <c r="L5" s="99">
        <v>96.840607677671244</v>
      </c>
      <c r="M5" s="99">
        <v>92.222658602045144</v>
      </c>
      <c r="N5" s="99">
        <v>57.005461820430497</v>
      </c>
      <c r="O5" s="99">
        <v>61.243078900826909</v>
      </c>
      <c r="P5" s="99">
        <v>65.961014511839579</v>
      </c>
      <c r="Q5" s="99">
        <v>62.239965283655145</v>
      </c>
      <c r="R5" s="99">
        <v>66.508536425489439</v>
      </c>
      <c r="S5" s="99">
        <v>67.555191164787985</v>
      </c>
      <c r="T5" s="99">
        <v>62.462132335708247</v>
      </c>
      <c r="U5" s="99">
        <v>66.505925131239607</v>
      </c>
      <c r="V5" s="99">
        <v>38.316747034849698</v>
      </c>
      <c r="W5" s="99">
        <v>63.419606380077241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5.1360032749137199</v>
      </c>
      <c r="C9" s="123">
        <v>11.691630197042766</v>
      </c>
      <c r="D9" s="123">
        <v>8.2237962066117323</v>
      </c>
      <c r="E9" s="123">
        <v>8.2867008433096547</v>
      </c>
      <c r="F9" s="123">
        <v>9.013751374013502</v>
      </c>
      <c r="G9" s="123">
        <v>10.926659101970255</v>
      </c>
      <c r="H9" s="123">
        <v>9.996916384143038</v>
      </c>
      <c r="I9" s="123">
        <v>10.47816893910856</v>
      </c>
      <c r="J9" s="123">
        <v>10.397821875416977</v>
      </c>
      <c r="K9" s="123">
        <v>10.279567824300171</v>
      </c>
      <c r="L9" s="123">
        <v>14.122012560823224</v>
      </c>
      <c r="M9" s="123">
        <v>10.568237091287731</v>
      </c>
      <c r="N9" s="123">
        <v>7.3641555884206342</v>
      </c>
      <c r="O9" s="123">
        <v>8.2097857336372577</v>
      </c>
      <c r="P9" s="123">
        <v>8.4393970810522543</v>
      </c>
      <c r="Q9" s="123">
        <v>8.6036741484698478</v>
      </c>
      <c r="R9" s="123">
        <v>9.852096436224123</v>
      </c>
      <c r="S9" s="123">
        <v>7.831445860597972</v>
      </c>
      <c r="T9" s="123">
        <v>7.476584084152849</v>
      </c>
      <c r="U9" s="123">
        <v>7.6904217801074761</v>
      </c>
      <c r="V9" s="123">
        <v>5.309046290491553</v>
      </c>
      <c r="W9" s="123">
        <v>8.8802301672104882</v>
      </c>
      <c r="DA9" s="130" t="s">
        <v>3089</v>
      </c>
    </row>
    <row r="10" spans="1:105" ht="12" customHeight="1" x14ac:dyDescent="0.25">
      <c r="A10" s="97" t="s">
        <v>143</v>
      </c>
      <c r="B10" s="99">
        <v>7.6456981071372176</v>
      </c>
      <c r="C10" s="99">
        <v>17.677028815096701</v>
      </c>
      <c r="D10" s="99">
        <v>11.86561127194998</v>
      </c>
      <c r="E10" s="99">
        <v>11.424536645926224</v>
      </c>
      <c r="F10" s="99">
        <v>12.030944538674747</v>
      </c>
      <c r="G10" s="99">
        <v>14.465244508818582</v>
      </c>
      <c r="H10" s="99">
        <v>12.959266034293227</v>
      </c>
      <c r="I10" s="99">
        <v>13.602751267321974</v>
      </c>
      <c r="J10" s="99">
        <v>13.833844869429566</v>
      </c>
      <c r="K10" s="99">
        <v>13.266981781693824</v>
      </c>
      <c r="L10" s="99">
        <v>18.57510393056311</v>
      </c>
      <c r="M10" s="99">
        <v>14.853114492247226</v>
      </c>
      <c r="N10" s="99">
        <v>11.942655426119984</v>
      </c>
      <c r="O10" s="99">
        <v>13.40794888045232</v>
      </c>
      <c r="P10" s="99">
        <v>13.552720556715204</v>
      </c>
      <c r="Q10" s="99">
        <v>13.976762479765329</v>
      </c>
      <c r="R10" s="99">
        <v>16.023764878969139</v>
      </c>
      <c r="S10" s="99">
        <v>13.053143158793713</v>
      </c>
      <c r="T10" s="99">
        <v>12.467445993866294</v>
      </c>
      <c r="U10" s="99">
        <v>12.785978967233138</v>
      </c>
      <c r="V10" s="99">
        <v>8.2780131704660587</v>
      </c>
      <c r="W10" s="99">
        <v>12.711434333334878</v>
      </c>
      <c r="DA10" s="63" t="s">
        <v>3090</v>
      </c>
    </row>
    <row r="11" spans="1:105" ht="12" customHeight="1" x14ac:dyDescent="0.25">
      <c r="A11" s="97" t="s">
        <v>124</v>
      </c>
      <c r="B11" s="99">
        <v>9.5023621435131194</v>
      </c>
      <c r="C11" s="99">
        <v>8.2952210088327227</v>
      </c>
      <c r="D11" s="99">
        <v>8.3630694245015249</v>
      </c>
      <c r="E11" s="99">
        <v>8.8967573842892911</v>
      </c>
      <c r="F11" s="99">
        <v>8.8729131827919172</v>
      </c>
      <c r="G11" s="99">
        <v>9.5697471308839113</v>
      </c>
      <c r="H11" s="99">
        <v>10.007328575220447</v>
      </c>
      <c r="I11" s="99">
        <v>9.3077671435527787</v>
      </c>
      <c r="J11" s="99">
        <v>10.247393468697576</v>
      </c>
      <c r="K11" s="99">
        <v>10.025592903750551</v>
      </c>
      <c r="L11" s="99">
        <v>7.8663284678242711</v>
      </c>
      <c r="M11" s="99">
        <v>9.8710785821702025</v>
      </c>
      <c r="N11" s="99">
        <v>9.7235408006736623</v>
      </c>
      <c r="O11" s="99">
        <v>9.6170180626555162</v>
      </c>
      <c r="P11" s="99">
        <v>10.439387498800631</v>
      </c>
      <c r="Q11" s="99">
        <v>8.5123478499200296</v>
      </c>
      <c r="R11" s="99">
        <v>8.9641488351129421</v>
      </c>
      <c r="S11" s="99">
        <v>9.6113432989484497</v>
      </c>
      <c r="T11" s="99">
        <v>8.6657560589939671</v>
      </c>
      <c r="U11" s="99">
        <v>7.9707187024292177</v>
      </c>
      <c r="V11" s="99">
        <v>7.6042098625058658</v>
      </c>
      <c r="W11" s="99">
        <v>8.0084423151654835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2.1681531072181812</v>
      </c>
      <c r="C19" s="123">
        <v>2.114671869149066</v>
      </c>
      <c r="D19" s="123">
        <v>2.1818656468534856</v>
      </c>
      <c r="E19" s="123">
        <v>2.2101243908145163</v>
      </c>
      <c r="F19" s="123">
        <v>2.3210002535996579</v>
      </c>
      <c r="G19" s="123">
        <v>2.3358394508640687</v>
      </c>
      <c r="H19" s="123">
        <v>2.2683096854207458</v>
      </c>
      <c r="I19" s="123">
        <v>1.9207144341175986</v>
      </c>
      <c r="J19" s="123">
        <v>1.8050289409136708</v>
      </c>
      <c r="K19" s="123">
        <v>1.6328642618445246</v>
      </c>
      <c r="L19" s="123">
        <v>1.7681991511233743</v>
      </c>
      <c r="M19" s="123">
        <v>1.8090856687095895</v>
      </c>
      <c r="N19" s="123">
        <v>1.8111321564802623</v>
      </c>
      <c r="O19" s="123">
        <v>1.780338060477445</v>
      </c>
      <c r="P19" s="123">
        <v>1.9383331547243798</v>
      </c>
      <c r="Q19" s="123">
        <v>1.5112676370055897</v>
      </c>
      <c r="R19" s="123">
        <v>1.543901893313941</v>
      </c>
      <c r="S19" s="123">
        <v>1.6468638590566116</v>
      </c>
      <c r="T19" s="123">
        <v>1.2958718645617631</v>
      </c>
      <c r="U19" s="123">
        <v>1.1501133503247292</v>
      </c>
      <c r="V19" s="123">
        <v>1.1640847085221739</v>
      </c>
      <c r="W19" s="123">
        <v>1.1711798898829053</v>
      </c>
      <c r="DA19" s="130" t="s">
        <v>3099</v>
      </c>
    </row>
    <row r="20" spans="1:105" ht="12" customHeight="1" x14ac:dyDescent="0.25">
      <c r="A20" s="97" t="s">
        <v>51</v>
      </c>
      <c r="B20" s="99">
        <v>2.3203859787620749</v>
      </c>
      <c r="C20" s="99">
        <v>5.7811370262095307</v>
      </c>
      <c r="D20" s="99">
        <v>4.3619016392356071</v>
      </c>
      <c r="E20" s="99">
        <v>4.084025402430207</v>
      </c>
      <c r="F20" s="99">
        <v>4.6277954147297597</v>
      </c>
      <c r="G20" s="99">
        <v>5.4129977835996268</v>
      </c>
      <c r="H20" s="99">
        <v>4.8722629674376599</v>
      </c>
      <c r="I20" s="99">
        <v>5.093306502325941</v>
      </c>
      <c r="J20" s="99">
        <v>4.9204118526771943</v>
      </c>
      <c r="K20" s="99">
        <v>5.0753800657531158</v>
      </c>
      <c r="L20" s="99">
        <v>8.1926977350677745</v>
      </c>
      <c r="M20" s="99">
        <v>7.455615118506782</v>
      </c>
      <c r="N20" s="99">
        <v>4.8567419524530182</v>
      </c>
      <c r="O20" s="99">
        <v>4.428365676382116</v>
      </c>
      <c r="P20" s="99">
        <v>4.8136536457602048</v>
      </c>
      <c r="Q20" s="99">
        <v>4.8810870992306903</v>
      </c>
      <c r="R20" s="99">
        <v>5.1052928039031311</v>
      </c>
      <c r="S20" s="99">
        <v>4.4883455508447625</v>
      </c>
      <c r="T20" s="99">
        <v>4.0636185141078878</v>
      </c>
      <c r="U20" s="99">
        <v>3.9812272042362578</v>
      </c>
      <c r="V20" s="99">
        <v>3.3109689915092795</v>
      </c>
      <c r="W20" s="99">
        <v>4.0815966278531883</v>
      </c>
      <c r="DA20" s="63" t="s">
        <v>3100</v>
      </c>
    </row>
    <row r="21" spans="1:105" ht="12" customHeight="1" x14ac:dyDescent="0.25">
      <c r="A21" s="97" t="s">
        <v>50</v>
      </c>
      <c r="B21" s="99">
        <v>2.6820431805826743</v>
      </c>
      <c r="C21" s="99">
        <v>2.6734538966133923</v>
      </c>
      <c r="D21" s="99">
        <v>2.8891832312843682</v>
      </c>
      <c r="E21" s="99">
        <v>3.0194218137441884</v>
      </c>
      <c r="F21" s="99">
        <v>3.2435409060252578</v>
      </c>
      <c r="G21" s="99">
        <v>3.3777091302151518</v>
      </c>
      <c r="H21" s="99">
        <v>3.5038675947548756</v>
      </c>
      <c r="I21" s="99">
        <v>3.2110382994838877</v>
      </c>
      <c r="J21" s="99">
        <v>3.3195353646378836</v>
      </c>
      <c r="K21" s="99">
        <v>3.0759732125744121</v>
      </c>
      <c r="L21" s="99">
        <v>3.0814264592860843</v>
      </c>
      <c r="M21" s="99">
        <v>3.1919192985401263</v>
      </c>
      <c r="N21" s="99">
        <v>3.1999387622761422</v>
      </c>
      <c r="O21" s="99">
        <v>3.1113015383307521</v>
      </c>
      <c r="P21" s="99">
        <v>3.3577265959995191</v>
      </c>
      <c r="Q21" s="99">
        <v>2.6734196311153902</v>
      </c>
      <c r="R21" s="99">
        <v>2.7645188271656447</v>
      </c>
      <c r="S21" s="99">
        <v>3.1222348655922105</v>
      </c>
      <c r="T21" s="99">
        <v>2.6254754318544324</v>
      </c>
      <c r="U21" s="99">
        <v>2.4382081380160692</v>
      </c>
      <c r="V21" s="99">
        <v>2.5320164975818971</v>
      </c>
      <c r="W21" s="99">
        <v>2.6131640589394518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60.542624848235704</v>
      </c>
      <c r="C24" s="118">
        <f t="shared" si="7"/>
        <v>61.427947103267996</v>
      </c>
      <c r="D24" s="118">
        <f t="shared" si="7"/>
        <v>55.82096014746827</v>
      </c>
      <c r="E24" s="118">
        <f t="shared" si="7"/>
        <v>59.159533988447762</v>
      </c>
      <c r="F24" s="118">
        <f t="shared" si="7"/>
        <v>58.50020251579199</v>
      </c>
      <c r="G24" s="118">
        <f t="shared" si="7"/>
        <v>64.526261174437991</v>
      </c>
      <c r="H24" s="118">
        <f t="shared" si="7"/>
        <v>66.715691283398016</v>
      </c>
      <c r="I24" s="118">
        <f t="shared" si="7"/>
        <v>58.611147182550447</v>
      </c>
      <c r="J24" s="118">
        <f t="shared" si="7"/>
        <v>61.480337180619472</v>
      </c>
      <c r="K24" s="118">
        <f t="shared" si="7"/>
        <v>59.975648746983588</v>
      </c>
      <c r="L24" s="118">
        <f t="shared" si="7"/>
        <v>52.710482587739818</v>
      </c>
      <c r="M24" s="118">
        <f t="shared" si="7"/>
        <v>53.341313307977181</v>
      </c>
      <c r="N24" s="118">
        <f t="shared" si="7"/>
        <v>52.104618921009589</v>
      </c>
      <c r="O24" s="118">
        <f t="shared" si="7"/>
        <v>50.960863667979751</v>
      </c>
      <c r="P24" s="118">
        <f t="shared" si="7"/>
        <v>55.598138416007863</v>
      </c>
      <c r="Q24" s="118">
        <f t="shared" si="7"/>
        <v>42.781863318351341</v>
      </c>
      <c r="R24" s="118">
        <f t="shared" ref="R24:V24" si="8">R25+R28+R30+R39</f>
        <v>43.402229727133971</v>
      </c>
      <c r="S24" s="118">
        <f t="shared" si="8"/>
        <v>47.282114582582096</v>
      </c>
      <c r="T24" s="118">
        <f t="shared" si="8"/>
        <v>43.241505679182332</v>
      </c>
      <c r="U24" s="118">
        <f t="shared" si="8"/>
        <v>40.526562928146745</v>
      </c>
      <c r="V24" s="118">
        <f t="shared" si="8"/>
        <v>41.580439432425536</v>
      </c>
      <c r="W24" s="118">
        <f t="shared" ref="W24" si="9">W25+W28+W30+W39</f>
        <v>42.513615817768567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57.221954898042476</v>
      </c>
      <c r="C25" s="123">
        <f t="shared" si="10"/>
        <v>58.400392366483189</v>
      </c>
      <c r="D25" s="123">
        <f t="shared" si="10"/>
        <v>52.861656054507911</v>
      </c>
      <c r="E25" s="123">
        <f t="shared" si="10"/>
        <v>56.248932408093175</v>
      </c>
      <c r="F25" s="123">
        <f t="shared" si="10"/>
        <v>55.597194358369585</v>
      </c>
      <c r="G25" s="123">
        <f t="shared" si="10"/>
        <v>61.688928299541097</v>
      </c>
      <c r="H25" s="123">
        <f t="shared" si="10"/>
        <v>64.040333542655958</v>
      </c>
      <c r="I25" s="123">
        <f t="shared" si="10"/>
        <v>56.36523531395089</v>
      </c>
      <c r="J25" s="123">
        <f t="shared" si="10"/>
        <v>59.24733527776727</v>
      </c>
      <c r="K25" s="123">
        <f t="shared" si="10"/>
        <v>57.988653994229985</v>
      </c>
      <c r="L25" s="123">
        <f t="shared" si="10"/>
        <v>50.628012749297412</v>
      </c>
      <c r="M25" s="123">
        <f t="shared" si="10"/>
        <v>51.248876588436389</v>
      </c>
      <c r="N25" s="123">
        <f t="shared" si="10"/>
        <v>49.988191092272906</v>
      </c>
      <c r="O25" s="123">
        <f t="shared" si="10"/>
        <v>48.890052493576057</v>
      </c>
      <c r="P25" s="123">
        <f t="shared" si="10"/>
        <v>53.390273580355228</v>
      </c>
      <c r="Q25" s="123">
        <f t="shared" si="10"/>
        <v>41.062255355811558</v>
      </c>
      <c r="R25" s="123">
        <f t="shared" ref="R25:V25" si="11">SUM(R26:R27)</f>
        <v>41.675854383247746</v>
      </c>
      <c r="S25" s="123">
        <f t="shared" si="11"/>
        <v>45.4726191333693</v>
      </c>
      <c r="T25" s="123">
        <f t="shared" si="11"/>
        <v>41.65679566044669</v>
      </c>
      <c r="U25" s="123">
        <f t="shared" si="11"/>
        <v>39.151975948848623</v>
      </c>
      <c r="V25" s="123">
        <f t="shared" si="11"/>
        <v>40.123669219644547</v>
      </c>
      <c r="W25" s="123">
        <f t="shared" ref="W25" si="12">SUM(W26:W27)</f>
        <v>41.076954318724766</v>
      </c>
      <c r="DA25" s="130" t="s">
        <v>3104</v>
      </c>
    </row>
    <row r="26" spans="1:105" ht="12" customHeight="1" x14ac:dyDescent="0.25">
      <c r="A26" s="97" t="s">
        <v>74</v>
      </c>
      <c r="B26" s="99">
        <v>57.221954898042476</v>
      </c>
      <c r="C26" s="99">
        <v>58.400392366483189</v>
      </c>
      <c r="D26" s="99">
        <v>52.861656054507911</v>
      </c>
      <c r="E26" s="99">
        <v>56.248932408093175</v>
      </c>
      <c r="F26" s="99">
        <v>55.597194358369585</v>
      </c>
      <c r="G26" s="99">
        <v>61.688928299541097</v>
      </c>
      <c r="H26" s="99">
        <v>64.040333542655958</v>
      </c>
      <c r="I26" s="99">
        <v>56.36523531395089</v>
      </c>
      <c r="J26" s="99">
        <v>59.24733527776727</v>
      </c>
      <c r="K26" s="99">
        <v>57.988653994229985</v>
      </c>
      <c r="L26" s="99">
        <v>50.628012749297412</v>
      </c>
      <c r="M26" s="99">
        <v>51.248876588436389</v>
      </c>
      <c r="N26" s="99">
        <v>49.988191092272906</v>
      </c>
      <c r="O26" s="99">
        <v>48.890052493576057</v>
      </c>
      <c r="P26" s="99">
        <v>53.390273580355228</v>
      </c>
      <c r="Q26" s="99">
        <v>41.062255355811558</v>
      </c>
      <c r="R26" s="99">
        <v>41.675854383247746</v>
      </c>
      <c r="S26" s="99">
        <v>45.4726191333693</v>
      </c>
      <c r="T26" s="99">
        <v>41.65679566044669</v>
      </c>
      <c r="U26" s="99">
        <v>39.151975948848623</v>
      </c>
      <c r="V26" s="99">
        <v>40.123669219644547</v>
      </c>
      <c r="W26" s="99">
        <v>41.076954318724766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1.1528077887537131</v>
      </c>
      <c r="C30" s="123">
        <v>0.93581573071820001</v>
      </c>
      <c r="D30" s="123">
        <v>0.81094806084428539</v>
      </c>
      <c r="E30" s="123">
        <v>0.74163832576621935</v>
      </c>
      <c r="F30" s="123">
        <v>0.62261135539872381</v>
      </c>
      <c r="G30" s="123">
        <v>0.53754342324089577</v>
      </c>
      <c r="H30" s="123">
        <v>0.42076632900721656</v>
      </c>
      <c r="I30" s="123">
        <v>0.310445484314467</v>
      </c>
      <c r="J30" s="123">
        <v>0.3205706304346444</v>
      </c>
      <c r="K30" s="123">
        <v>0.25824478799719514</v>
      </c>
      <c r="L30" s="123">
        <v>0.23538337948768412</v>
      </c>
      <c r="M30" s="123">
        <v>0.21589399784460847</v>
      </c>
      <c r="N30" s="123">
        <v>0.21515753973623955</v>
      </c>
      <c r="O30" s="123">
        <v>0.221265705020882</v>
      </c>
      <c r="P30" s="123">
        <v>0.23383925056772364</v>
      </c>
      <c r="Q30" s="123">
        <v>0.18702794470146103</v>
      </c>
      <c r="R30" s="123">
        <v>0.19036282953895933</v>
      </c>
      <c r="S30" s="123">
        <v>0.16546636843677642</v>
      </c>
      <c r="T30" s="123">
        <v>0.2212609987305392</v>
      </c>
      <c r="U30" s="123">
        <v>0.20408255065171768</v>
      </c>
      <c r="V30" s="123">
        <v>0.18502344483028135</v>
      </c>
      <c r="W30" s="123">
        <v>0.1763068284335125</v>
      </c>
      <c r="DA30" s="130" t="s">
        <v>3109</v>
      </c>
    </row>
    <row r="31" spans="1:105" ht="12" customHeight="1" x14ac:dyDescent="0.25">
      <c r="A31" s="97" t="s">
        <v>141</v>
      </c>
      <c r="B31" s="99">
        <v>9.5023621435131176</v>
      </c>
      <c r="C31" s="99">
        <v>8.2802981173369297</v>
      </c>
      <c r="D31" s="99">
        <v>8.3393885638368523</v>
      </c>
      <c r="E31" s="99">
        <v>8.8505152008607268</v>
      </c>
      <c r="F31" s="99">
        <v>8.8055034549248088</v>
      </c>
      <c r="G31" s="99">
        <v>9.4902577819963447</v>
      </c>
      <c r="H31" s="99">
        <v>9.9752407754881585</v>
      </c>
      <c r="I31" s="99">
        <v>9.3634363817427939</v>
      </c>
      <c r="J31" s="99">
        <v>10.317625105470592</v>
      </c>
      <c r="K31" s="99">
        <v>10.090915090990398</v>
      </c>
      <c r="L31" s="99">
        <v>7.9482945817701722</v>
      </c>
      <c r="M31" s="99">
        <v>9.9520168683853392</v>
      </c>
      <c r="N31" s="99">
        <v>9.8098390773491726</v>
      </c>
      <c r="O31" s="99">
        <v>9.3879877701717085</v>
      </c>
      <c r="P31" s="99">
        <v>10.233906024846258</v>
      </c>
      <c r="Q31" s="99">
        <v>8.4219250250415474</v>
      </c>
      <c r="R31" s="99">
        <v>8.940912251894348</v>
      </c>
      <c r="S31" s="99">
        <v>9.348849816677868</v>
      </c>
      <c r="T31" s="99">
        <v>7.7195504001543673</v>
      </c>
      <c r="U31" s="99">
        <v>7.0729181125866729</v>
      </c>
      <c r="V31" s="99">
        <v>7.4009377932112539</v>
      </c>
      <c r="W31" s="99">
        <v>7.6723868097618206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2.1678621614395155</v>
      </c>
      <c r="C39" s="123">
        <v>2.091739006066609</v>
      </c>
      <c r="D39" s="123">
        <v>2.1483560321160766</v>
      </c>
      <c r="E39" s="123">
        <v>2.168963254588371</v>
      </c>
      <c r="F39" s="123">
        <v>2.2803968020236813</v>
      </c>
      <c r="G39" s="123">
        <v>2.2997894516560002</v>
      </c>
      <c r="H39" s="123">
        <v>2.2545914117348325</v>
      </c>
      <c r="I39" s="123">
        <v>1.9354663842850928</v>
      </c>
      <c r="J39" s="123">
        <v>1.9124312724175587</v>
      </c>
      <c r="K39" s="123">
        <v>1.7287499647564073</v>
      </c>
      <c r="L39" s="123">
        <v>1.8470864589547231</v>
      </c>
      <c r="M39" s="123">
        <v>1.8765427216961854</v>
      </c>
      <c r="N39" s="123">
        <v>1.9012702890004443</v>
      </c>
      <c r="O39" s="123">
        <v>1.8495454693828077</v>
      </c>
      <c r="P39" s="123">
        <v>1.9740255850849078</v>
      </c>
      <c r="Q39" s="123">
        <v>1.5325800178383171</v>
      </c>
      <c r="R39" s="123">
        <v>1.5360125143472625</v>
      </c>
      <c r="S39" s="123">
        <v>1.6440290807760209</v>
      </c>
      <c r="T39" s="123">
        <v>1.3634490200050979</v>
      </c>
      <c r="U39" s="123">
        <v>1.1705044286464041</v>
      </c>
      <c r="V39" s="123">
        <v>1.27174676795071</v>
      </c>
      <c r="W39" s="123">
        <v>1.2603546706102926</v>
      </c>
      <c r="DA39" s="130" t="s">
        <v>3118</v>
      </c>
    </row>
    <row r="40" spans="1:105" ht="12" customHeight="1" x14ac:dyDescent="0.25">
      <c r="A40" s="97" t="s">
        <v>50</v>
      </c>
      <c r="B40" s="99">
        <v>2.6820431805826743</v>
      </c>
      <c r="C40" s="99">
        <v>2.6730023920206443</v>
      </c>
      <c r="D40" s="99">
        <v>2.8881201375145369</v>
      </c>
      <c r="E40" s="99">
        <v>3.0173568871766596</v>
      </c>
      <c r="F40" s="99">
        <v>3.2413393165878603</v>
      </c>
      <c r="G40" s="99">
        <v>3.3760706078393823</v>
      </c>
      <c r="H40" s="99">
        <v>3.5035377333433368</v>
      </c>
      <c r="I40" s="99">
        <v>3.211465961502328</v>
      </c>
      <c r="J40" s="99">
        <v>3.3204850663953214</v>
      </c>
      <c r="K40" s="99">
        <v>3.0774899714285473</v>
      </c>
      <c r="L40" s="99">
        <v>3.0827236073589175</v>
      </c>
      <c r="M40" s="99">
        <v>3.1923566063141058</v>
      </c>
      <c r="N40" s="99">
        <v>3.1994848346616469</v>
      </c>
      <c r="O40" s="99">
        <v>3.1105039887128765</v>
      </c>
      <c r="P40" s="99">
        <v>3.3569715092643921</v>
      </c>
      <c r="Q40" s="99">
        <v>2.673021017027863</v>
      </c>
      <c r="R40" s="99">
        <v>2.7644427946719583</v>
      </c>
      <c r="S40" s="99">
        <v>3.1222737164317711</v>
      </c>
      <c r="T40" s="99">
        <v>2.6224991870235881</v>
      </c>
      <c r="U40" s="99">
        <v>2.4312018355275482</v>
      </c>
      <c r="V40" s="99">
        <v>2.5150972763299531</v>
      </c>
      <c r="W40" s="99">
        <v>2.58628877123608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77.636607622622179</v>
      </c>
      <c r="C43" s="118">
        <f t="shared" si="14"/>
        <v>88.039928440490655</v>
      </c>
      <c r="D43" s="118">
        <f t="shared" si="14"/>
        <v>91.614704807458594</v>
      </c>
      <c r="E43" s="118">
        <f t="shared" si="14"/>
        <v>81.029734610469077</v>
      </c>
      <c r="F43" s="118">
        <f t="shared" si="14"/>
        <v>76.826130794913922</v>
      </c>
      <c r="G43" s="118">
        <f t="shared" si="14"/>
        <v>88.850877783625947</v>
      </c>
      <c r="H43" s="118">
        <f t="shared" si="14"/>
        <v>88.733802700347823</v>
      </c>
      <c r="I43" s="118">
        <f t="shared" si="14"/>
        <v>70.217258278059589</v>
      </c>
      <c r="J43" s="118">
        <f t="shared" si="14"/>
        <v>50.141957359492324</v>
      </c>
      <c r="K43" s="118">
        <f t="shared" si="14"/>
        <v>92.758701471210586</v>
      </c>
      <c r="L43" s="118">
        <f t="shared" si="14"/>
        <v>87.171536892396219</v>
      </c>
      <c r="M43" s="118">
        <f t="shared" si="14"/>
        <v>77.912239305393456</v>
      </c>
      <c r="N43" s="118">
        <f t="shared" si="14"/>
        <v>76.021659956441511</v>
      </c>
      <c r="O43" s="118">
        <f t="shared" si="14"/>
        <v>73.331666938722876</v>
      </c>
      <c r="P43" s="118">
        <f t="shared" si="14"/>
        <v>70.619509987530975</v>
      </c>
      <c r="Q43" s="118">
        <f t="shared" si="14"/>
        <v>64.431606867437978</v>
      </c>
      <c r="R43" s="118">
        <f t="shared" ref="R43:V43" si="15">R44+R47+R49+R58</f>
        <v>65.533912926169847</v>
      </c>
      <c r="S43" s="118">
        <f t="shared" si="15"/>
        <v>66.870777046678853</v>
      </c>
      <c r="T43" s="118">
        <f t="shared" si="15"/>
        <v>67.957710091939774</v>
      </c>
      <c r="U43" s="118">
        <f t="shared" si="15"/>
        <v>65.080825317282716</v>
      </c>
      <c r="V43" s="118">
        <f t="shared" si="15"/>
        <v>63.636918274069075</v>
      </c>
      <c r="W43" s="118">
        <f t="shared" ref="W43" si="16">W44+W47+W49+W58</f>
        <v>62.015548735795655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65.057167568094243</v>
      </c>
      <c r="C44" s="123">
        <f t="shared" si="17"/>
        <v>74.996044712473704</v>
      </c>
      <c r="D44" s="123">
        <f t="shared" si="17"/>
        <v>77.790522445783708</v>
      </c>
      <c r="E44" s="123">
        <f t="shared" si="17"/>
        <v>68.841008293707276</v>
      </c>
      <c r="F44" s="123">
        <f t="shared" si="17"/>
        <v>65.124579623001637</v>
      </c>
      <c r="G44" s="123">
        <f t="shared" si="17"/>
        <v>75.059405745054406</v>
      </c>
      <c r="H44" s="123">
        <f t="shared" si="17"/>
        <v>74.52110969241761</v>
      </c>
      <c r="I44" s="123">
        <f t="shared" si="17"/>
        <v>58.702561503882343</v>
      </c>
      <c r="J44" s="123">
        <f t="shared" si="17"/>
        <v>41.000586817541517</v>
      </c>
      <c r="K44" s="123">
        <f t="shared" si="17"/>
        <v>77.704683561831601</v>
      </c>
      <c r="L44" s="123">
        <f t="shared" si="17"/>
        <v>70.904813157616431</v>
      </c>
      <c r="M44" s="123">
        <f t="shared" si="17"/>
        <v>63.14676259074529</v>
      </c>
      <c r="N44" s="123">
        <f t="shared" si="17"/>
        <v>61.639102801667171</v>
      </c>
      <c r="O44" s="123">
        <f t="shared" si="17"/>
        <v>58.964312966157827</v>
      </c>
      <c r="P44" s="123">
        <f t="shared" si="17"/>
        <v>56.961070248665088</v>
      </c>
      <c r="Q44" s="123">
        <f t="shared" si="17"/>
        <v>51.3736464310754</v>
      </c>
      <c r="R44" s="123">
        <f t="shared" ref="R44:V44" si="18">SUM(R45:R46)</f>
        <v>52.111216740213031</v>
      </c>
      <c r="S44" s="123">
        <f t="shared" si="18"/>
        <v>54.252871320556437</v>
      </c>
      <c r="T44" s="123">
        <f t="shared" si="18"/>
        <v>55.433918171799256</v>
      </c>
      <c r="U44" s="123">
        <f t="shared" si="18"/>
        <v>53.259485235871168</v>
      </c>
      <c r="V44" s="123">
        <f t="shared" si="18"/>
        <v>51.355974542810245</v>
      </c>
      <c r="W44" s="123">
        <f t="shared" ref="W44" si="19">SUM(W45:W46)</f>
        <v>50.036071981214114</v>
      </c>
      <c r="DA44" s="130" t="s">
        <v>3122</v>
      </c>
    </row>
    <row r="45" spans="1:105" ht="12" customHeight="1" x14ac:dyDescent="0.25">
      <c r="A45" s="97" t="s">
        <v>216</v>
      </c>
      <c r="B45" s="99">
        <v>65.057167568094243</v>
      </c>
      <c r="C45" s="99">
        <v>74.996044712473704</v>
      </c>
      <c r="D45" s="99">
        <v>77.790522445783708</v>
      </c>
      <c r="E45" s="99">
        <v>68.841008293707276</v>
      </c>
      <c r="F45" s="99">
        <v>65.124579623001637</v>
      </c>
      <c r="G45" s="99">
        <v>75.059405745054406</v>
      </c>
      <c r="H45" s="99">
        <v>74.52110969241761</v>
      </c>
      <c r="I45" s="99">
        <v>58.702561503882343</v>
      </c>
      <c r="J45" s="99">
        <v>41.000586817541517</v>
      </c>
      <c r="K45" s="99">
        <v>77.704683561831601</v>
      </c>
      <c r="L45" s="99">
        <v>70.904813157616431</v>
      </c>
      <c r="M45" s="99">
        <v>63.14676259074529</v>
      </c>
      <c r="N45" s="99">
        <v>61.639102801667171</v>
      </c>
      <c r="O45" s="99">
        <v>58.964312966157827</v>
      </c>
      <c r="P45" s="99">
        <v>56.961070248665088</v>
      </c>
      <c r="Q45" s="99">
        <v>51.3736464310754</v>
      </c>
      <c r="R45" s="99">
        <v>52.111216740213031</v>
      </c>
      <c r="S45" s="99">
        <v>54.252871320556437</v>
      </c>
      <c r="T45" s="99">
        <v>55.433918171799256</v>
      </c>
      <c r="U45" s="99">
        <v>53.259485235871168</v>
      </c>
      <c r="V45" s="99">
        <v>51.355974542810245</v>
      </c>
      <c r="W45" s="99">
        <v>50.036071981214114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10.411974926033787</v>
      </c>
      <c r="C49" s="123">
        <v>10.967552692300803</v>
      </c>
      <c r="D49" s="123">
        <v>11.663382102665601</v>
      </c>
      <c r="E49" s="123">
        <v>10.001645150440416</v>
      </c>
      <c r="F49" s="123">
        <v>9.403835951195445</v>
      </c>
      <c r="G49" s="123">
        <v>11.480783559315631</v>
      </c>
      <c r="H49" s="123">
        <v>11.967618374587889</v>
      </c>
      <c r="I49" s="123">
        <v>9.7591440518166834</v>
      </c>
      <c r="J49" s="123">
        <v>7.6667883064091038</v>
      </c>
      <c r="K49" s="123">
        <v>13.603976952304706</v>
      </c>
      <c r="L49" s="123">
        <v>14.488981412735857</v>
      </c>
      <c r="M49" s="123">
        <v>12.917029475870475</v>
      </c>
      <c r="N49" s="123">
        <v>12.50537358353373</v>
      </c>
      <c r="O49" s="123">
        <v>12.528335384613074</v>
      </c>
      <c r="P49" s="123">
        <v>11.697722699577717</v>
      </c>
      <c r="Q49" s="123">
        <v>11.588209055186935</v>
      </c>
      <c r="R49" s="123">
        <v>11.973108166235651</v>
      </c>
      <c r="S49" s="123">
        <v>11.121353646415661</v>
      </c>
      <c r="T49" s="123">
        <v>11.252840739493966</v>
      </c>
      <c r="U49" s="123">
        <v>10.683698539834875</v>
      </c>
      <c r="V49" s="123">
        <v>11.060138485452857</v>
      </c>
      <c r="W49" s="123">
        <v>10.727271802217285</v>
      </c>
      <c r="DA49" s="130" t="s">
        <v>3127</v>
      </c>
    </row>
    <row r="50" spans="1:105" ht="12" customHeight="1" x14ac:dyDescent="0.25">
      <c r="A50" s="97" t="s">
        <v>138</v>
      </c>
      <c r="B50" s="99">
        <v>10.794222772633384</v>
      </c>
      <c r="C50" s="99">
        <v>11.368127130809256</v>
      </c>
      <c r="D50" s="99">
        <v>12.080508881496723</v>
      </c>
      <c r="E50" s="99">
        <v>10.34446075114103</v>
      </c>
      <c r="F50" s="99">
        <v>9.713657173460053</v>
      </c>
      <c r="G50" s="99">
        <v>11.838626163761834</v>
      </c>
      <c r="H50" s="99">
        <v>12.337750901636998</v>
      </c>
      <c r="I50" s="99">
        <v>10.050388930988937</v>
      </c>
      <c r="J50" s="99">
        <v>8.4071704704124137</v>
      </c>
      <c r="K50" s="99">
        <v>14.010640177713814</v>
      </c>
      <c r="L50" s="99">
        <v>14.922736311656355</v>
      </c>
      <c r="M50" s="99">
        <v>13.280899222870099</v>
      </c>
      <c r="N50" s="99">
        <v>12.845928148013424</v>
      </c>
      <c r="O50" s="99">
        <v>12.856572046631877</v>
      </c>
      <c r="P50" s="99">
        <v>12.003807760415356</v>
      </c>
      <c r="Q50" s="99">
        <v>11.891610617699646</v>
      </c>
      <c r="R50" s="99">
        <v>12.289967691860102</v>
      </c>
      <c r="S50" s="99">
        <v>11.409032060434852</v>
      </c>
      <c r="T50" s="99">
        <v>11.566306865032541</v>
      </c>
      <c r="U50" s="99">
        <v>11.231228985915358</v>
      </c>
      <c r="V50" s="99">
        <v>11.687280315602049</v>
      </c>
      <c r="W50" s="99">
        <v>11.182684954729647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2.1674651284941384</v>
      </c>
      <c r="C58" s="123">
        <v>2.0763310357161546</v>
      </c>
      <c r="D58" s="123">
        <v>2.1608002590092714</v>
      </c>
      <c r="E58" s="123">
        <v>2.18708116632139</v>
      </c>
      <c r="F58" s="123">
        <v>2.2977152207168445</v>
      </c>
      <c r="G58" s="123">
        <v>2.3106884792559206</v>
      </c>
      <c r="H58" s="123">
        <v>2.2450746333423304</v>
      </c>
      <c r="I58" s="123">
        <v>1.7555527223605614</v>
      </c>
      <c r="J58" s="123">
        <v>1.4745822355417024</v>
      </c>
      <c r="K58" s="123">
        <v>1.450040957074278</v>
      </c>
      <c r="L58" s="123">
        <v>1.7777423220439301</v>
      </c>
      <c r="M58" s="123">
        <v>1.8484472387777011</v>
      </c>
      <c r="N58" s="123">
        <v>1.8771835712406095</v>
      </c>
      <c r="O58" s="123">
        <v>1.8390185879519745</v>
      </c>
      <c r="P58" s="123">
        <v>1.9607170392881688</v>
      </c>
      <c r="Q58" s="123">
        <v>1.4697513811756404</v>
      </c>
      <c r="R58" s="123">
        <v>1.4495880197211664</v>
      </c>
      <c r="S58" s="123">
        <v>1.4965520797067629</v>
      </c>
      <c r="T58" s="123">
        <v>1.2709511806465525</v>
      </c>
      <c r="U58" s="123">
        <v>1.1376415415766694</v>
      </c>
      <c r="V58" s="123">
        <v>1.2208052458059773</v>
      </c>
      <c r="W58" s="123">
        <v>1.2522049523642615</v>
      </c>
      <c r="DA58" s="130" t="s">
        <v>3136</v>
      </c>
    </row>
    <row r="59" spans="1:105" ht="12" customHeight="1" x14ac:dyDescent="0.25">
      <c r="A59" s="97" t="s">
        <v>50</v>
      </c>
      <c r="B59" s="99">
        <v>2.6820431805826748</v>
      </c>
      <c r="C59" s="99">
        <v>2.6722194858869281</v>
      </c>
      <c r="D59" s="99">
        <v>2.8882825644574734</v>
      </c>
      <c r="E59" s="99">
        <v>3.0180719905677411</v>
      </c>
      <c r="F59" s="99">
        <v>3.2406934805464349</v>
      </c>
      <c r="G59" s="99">
        <v>3.3737133363124725</v>
      </c>
      <c r="H59" s="99">
        <v>3.5012303320742895</v>
      </c>
      <c r="I59" s="99">
        <v>3.2092480515007953</v>
      </c>
      <c r="J59" s="99">
        <v>3.3166616014364774</v>
      </c>
      <c r="K59" s="99">
        <v>3.0713053038911324</v>
      </c>
      <c r="L59" s="99">
        <v>3.0771932919356084</v>
      </c>
      <c r="M59" s="99">
        <v>3.1889750598233828</v>
      </c>
      <c r="N59" s="99">
        <v>3.1986789776462192</v>
      </c>
      <c r="O59" s="99">
        <v>3.1111077827988076</v>
      </c>
      <c r="P59" s="99">
        <v>3.357701875604941</v>
      </c>
      <c r="Q59" s="99">
        <v>2.673469008048476</v>
      </c>
      <c r="R59" s="99">
        <v>2.7640081663673515</v>
      </c>
      <c r="S59" s="99">
        <v>3.1189072993490519</v>
      </c>
      <c r="T59" s="99">
        <v>2.6173808983840652</v>
      </c>
      <c r="U59" s="99">
        <v>2.4286052941720189</v>
      </c>
      <c r="V59" s="99">
        <v>2.520720814310712</v>
      </c>
      <c r="W59" s="99">
        <v>2.5952877296023469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55.876864214085778</v>
      </c>
      <c r="C62" s="118">
        <f t="shared" si="21"/>
        <v>60.202106388087032</v>
      </c>
      <c r="D62" s="118">
        <f t="shared" si="21"/>
        <v>59.966078371332841</v>
      </c>
      <c r="E62" s="118">
        <f t="shared" si="21"/>
        <v>61.170105874581942</v>
      </c>
      <c r="F62" s="118">
        <f t="shared" si="21"/>
        <v>60.526540364638663</v>
      </c>
      <c r="G62" s="118">
        <f t="shared" si="21"/>
        <v>60.149774784701172</v>
      </c>
      <c r="H62" s="118">
        <f t="shared" si="21"/>
        <v>58.763411311110744</v>
      </c>
      <c r="I62" s="118">
        <f t="shared" si="21"/>
        <v>60.05557554032621</v>
      </c>
      <c r="J62" s="118">
        <f t="shared" si="21"/>
        <v>59.084228458871962</v>
      </c>
      <c r="K62" s="118">
        <f t="shared" si="21"/>
        <v>52.618731611669872</v>
      </c>
      <c r="L62" s="118">
        <f t="shared" si="21"/>
        <v>62.372179725897062</v>
      </c>
      <c r="M62" s="118">
        <f t="shared" si="21"/>
        <v>53.340083640161346</v>
      </c>
      <c r="N62" s="118">
        <f t="shared" si="21"/>
        <v>52.859782969000783</v>
      </c>
      <c r="O62" s="118">
        <f t="shared" si="21"/>
        <v>49.998154533920001</v>
      </c>
      <c r="P62" s="118">
        <f t="shared" si="21"/>
        <v>47.989629740310207</v>
      </c>
      <c r="Q62" s="118">
        <f t="shared" si="21"/>
        <v>43.94790892764312</v>
      </c>
      <c r="R62" s="118">
        <f t="shared" ref="R62:V62" si="22">R63+R66+R68+R77</f>
        <v>45.238480816562742</v>
      </c>
      <c r="S62" s="118">
        <f t="shared" si="22"/>
        <v>45.295059141416488</v>
      </c>
      <c r="T62" s="118">
        <f t="shared" si="22"/>
        <v>46.642231096333262</v>
      </c>
      <c r="U62" s="118">
        <f t="shared" si="22"/>
        <v>42.668636570648317</v>
      </c>
      <c r="V62" s="118">
        <f t="shared" si="22"/>
        <v>41.411739192581017</v>
      </c>
      <c r="W62" s="118">
        <f t="shared" ref="W62" si="23">W63+W66+W68+W77</f>
        <v>43.492637388487772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45.737768974397419</v>
      </c>
      <c r="C63" s="123">
        <f t="shared" si="24"/>
        <v>50.035011939721009</v>
      </c>
      <c r="D63" s="123">
        <f t="shared" si="24"/>
        <v>49.409057912761426</v>
      </c>
      <c r="E63" s="123">
        <f t="shared" si="24"/>
        <v>50.56567881350194</v>
      </c>
      <c r="F63" s="123">
        <f t="shared" si="24"/>
        <v>49.923572165853251</v>
      </c>
      <c r="G63" s="123">
        <f t="shared" si="24"/>
        <v>49.307908394505993</v>
      </c>
      <c r="H63" s="123">
        <f t="shared" si="24"/>
        <v>47.786228861995255</v>
      </c>
      <c r="I63" s="123">
        <f t="shared" si="24"/>
        <v>48.784152721384508</v>
      </c>
      <c r="J63" s="123">
        <f t="shared" si="24"/>
        <v>47.074055579736807</v>
      </c>
      <c r="K63" s="123">
        <f t="shared" si="24"/>
        <v>42.554843257731811</v>
      </c>
      <c r="L63" s="123">
        <f t="shared" si="24"/>
        <v>49.667325010627614</v>
      </c>
      <c r="M63" s="123">
        <f t="shared" si="24"/>
        <v>41.865256194558263</v>
      </c>
      <c r="N63" s="123">
        <f t="shared" si="24"/>
        <v>41.6020824145657</v>
      </c>
      <c r="O63" s="123">
        <f t="shared" si="24"/>
        <v>38.965105559377584</v>
      </c>
      <c r="P63" s="123">
        <f t="shared" si="24"/>
        <v>37.57227808209992</v>
      </c>
      <c r="Q63" s="123">
        <f t="shared" si="24"/>
        <v>33.839341517361753</v>
      </c>
      <c r="R63" s="123">
        <f t="shared" ref="R63:V63" si="25">SUM(R64:R65)</f>
        <v>34.750587801061258</v>
      </c>
      <c r="S63" s="123">
        <f t="shared" si="25"/>
        <v>35.634858119635631</v>
      </c>
      <c r="T63" s="123">
        <f t="shared" si="25"/>
        <v>36.791462828791047</v>
      </c>
      <c r="U63" s="123">
        <f t="shared" si="25"/>
        <v>33.74554907699676</v>
      </c>
      <c r="V63" s="123">
        <f t="shared" si="25"/>
        <v>32.200592681037236</v>
      </c>
      <c r="W63" s="123">
        <f t="shared" ref="W63" si="26">SUM(W64:W65)</f>
        <v>33.949125589087352</v>
      </c>
      <c r="DA63" s="130" t="s">
        <v>3140</v>
      </c>
    </row>
    <row r="64" spans="1:105" ht="12" customHeight="1" x14ac:dyDescent="0.25">
      <c r="A64" s="97" t="s">
        <v>217</v>
      </c>
      <c r="B64" s="99">
        <v>45.737768974397419</v>
      </c>
      <c r="C64" s="99">
        <v>50.035011939721009</v>
      </c>
      <c r="D64" s="99">
        <v>49.409057912761426</v>
      </c>
      <c r="E64" s="99">
        <v>50.56567881350194</v>
      </c>
      <c r="F64" s="99">
        <v>49.923572165853251</v>
      </c>
      <c r="G64" s="99">
        <v>49.307908394505993</v>
      </c>
      <c r="H64" s="99">
        <v>47.786228861995255</v>
      </c>
      <c r="I64" s="99">
        <v>48.784152721384508</v>
      </c>
      <c r="J64" s="99">
        <v>47.074055579736807</v>
      </c>
      <c r="K64" s="99">
        <v>42.554843257731811</v>
      </c>
      <c r="L64" s="99">
        <v>49.667325010627614</v>
      </c>
      <c r="M64" s="99">
        <v>41.865256194558263</v>
      </c>
      <c r="N64" s="99">
        <v>41.6020824145657</v>
      </c>
      <c r="O64" s="99">
        <v>38.965105559377584</v>
      </c>
      <c r="P64" s="99">
        <v>37.57227808209992</v>
      </c>
      <c r="Q64" s="99">
        <v>33.839341517361753</v>
      </c>
      <c r="R64" s="99">
        <v>34.750587801061258</v>
      </c>
      <c r="S64" s="99">
        <v>35.634858119635631</v>
      </c>
      <c r="T64" s="99">
        <v>36.791462828791047</v>
      </c>
      <c r="U64" s="99">
        <v>33.74554907699676</v>
      </c>
      <c r="V64" s="99">
        <v>32.200592681037236</v>
      </c>
      <c r="W64" s="99">
        <v>33.949125589087352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7.9373602871671345</v>
      </c>
      <c r="C68" s="123">
        <v>7.9183773131769524</v>
      </c>
      <c r="D68" s="123">
        <v>8.0624779304409451</v>
      </c>
      <c r="E68" s="123">
        <v>8.0218913055266867</v>
      </c>
      <c r="F68" s="123">
        <v>7.832106687408956</v>
      </c>
      <c r="G68" s="123">
        <v>8.0913538701530143</v>
      </c>
      <c r="H68" s="123">
        <v>8.1571439211981609</v>
      </c>
      <c r="I68" s="123">
        <v>8.4910400317090904</v>
      </c>
      <c r="J68" s="123">
        <v>9.082361475869229</v>
      </c>
      <c r="K68" s="123">
        <v>7.6186638002922615</v>
      </c>
      <c r="L68" s="123">
        <v>9.4221506137736792</v>
      </c>
      <c r="M68" s="123">
        <v>8.7136585117649545</v>
      </c>
      <c r="N68" s="123">
        <v>8.5933474320381613</v>
      </c>
      <c r="O68" s="123">
        <v>8.4214048321107793</v>
      </c>
      <c r="P68" s="123">
        <v>7.8373783785600359</v>
      </c>
      <c r="Q68" s="123">
        <v>7.738165823648651</v>
      </c>
      <c r="R68" s="123">
        <v>8.0729855721263206</v>
      </c>
      <c r="S68" s="123">
        <v>7.3777506384644269</v>
      </c>
      <c r="T68" s="123">
        <v>7.5541205025356284</v>
      </c>
      <c r="U68" s="123">
        <v>6.8571700042842476</v>
      </c>
      <c r="V68" s="123">
        <v>7.0429648809706951</v>
      </c>
      <c r="W68" s="123">
        <v>7.3926932359510236</v>
      </c>
      <c r="DA68" s="130" t="s">
        <v>3145</v>
      </c>
    </row>
    <row r="69" spans="1:105" ht="12" customHeight="1" x14ac:dyDescent="0.25">
      <c r="A69" s="97" t="s">
        <v>134</v>
      </c>
      <c r="B69" s="99">
        <v>8.2277613070288478</v>
      </c>
      <c r="C69" s="99">
        <v>8.208849587092061</v>
      </c>
      <c r="D69" s="99">
        <v>8.3526220138251475</v>
      </c>
      <c r="E69" s="99">
        <v>8.3017228542037191</v>
      </c>
      <c r="F69" s="99">
        <v>8.0945003873177406</v>
      </c>
      <c r="G69" s="99">
        <v>8.3533237446146522</v>
      </c>
      <c r="H69" s="99">
        <v>8.4148165177316869</v>
      </c>
      <c r="I69" s="99">
        <v>8.7528735505657167</v>
      </c>
      <c r="J69" s="99">
        <v>9.4564732204081601</v>
      </c>
      <c r="K69" s="99">
        <v>8.0064090425716525</v>
      </c>
      <c r="L69" s="99">
        <v>9.8190233551717956</v>
      </c>
      <c r="M69" s="99">
        <v>9.009062686247896</v>
      </c>
      <c r="N69" s="99">
        <v>8.9123120107377467</v>
      </c>
      <c r="O69" s="99">
        <v>8.6389224881614943</v>
      </c>
      <c r="P69" s="99">
        <v>8.0404651675892005</v>
      </c>
      <c r="Q69" s="99">
        <v>7.9380321325697798</v>
      </c>
      <c r="R69" s="99">
        <v>8.2835415811776958</v>
      </c>
      <c r="S69" s="99">
        <v>7.5593717916677141</v>
      </c>
      <c r="T69" s="99">
        <v>7.7411737210861578</v>
      </c>
      <c r="U69" s="99">
        <v>7.0345119995686796</v>
      </c>
      <c r="V69" s="99">
        <v>7.2506311857985599</v>
      </c>
      <c r="W69" s="99">
        <v>7.6243827334748371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2.2017349525212286</v>
      </c>
      <c r="C77" s="123">
        <v>2.2487171351890689</v>
      </c>
      <c r="D77" s="123">
        <v>2.4945425281304652</v>
      </c>
      <c r="E77" s="123">
        <v>2.5825357555533137</v>
      </c>
      <c r="F77" s="123">
        <v>2.7708615113764492</v>
      </c>
      <c r="G77" s="123">
        <v>2.7505125200421645</v>
      </c>
      <c r="H77" s="123">
        <v>2.8200385279173266</v>
      </c>
      <c r="I77" s="123">
        <v>2.7803827872326097</v>
      </c>
      <c r="J77" s="123">
        <v>2.9278114032659253</v>
      </c>
      <c r="K77" s="123">
        <v>2.4452245536458013</v>
      </c>
      <c r="L77" s="123">
        <v>3.2827041014957645</v>
      </c>
      <c r="M77" s="123">
        <v>2.7611689338381273</v>
      </c>
      <c r="N77" s="123">
        <v>2.6643531223969239</v>
      </c>
      <c r="O77" s="123">
        <v>2.6116441424316386</v>
      </c>
      <c r="P77" s="123">
        <v>2.579973279650245</v>
      </c>
      <c r="Q77" s="123">
        <v>2.3704015866327151</v>
      </c>
      <c r="R77" s="123">
        <v>2.4149074433751654</v>
      </c>
      <c r="S77" s="123">
        <v>2.2824503833164309</v>
      </c>
      <c r="T77" s="123">
        <v>2.2966477650065795</v>
      </c>
      <c r="U77" s="123">
        <v>2.0659174893673065</v>
      </c>
      <c r="V77" s="123">
        <v>2.168181630573085</v>
      </c>
      <c r="W77" s="123">
        <v>2.1508185634494015</v>
      </c>
      <c r="DA77" s="130" t="s">
        <v>3154</v>
      </c>
    </row>
    <row r="78" spans="1:105" ht="12" customHeight="1" x14ac:dyDescent="0.25">
      <c r="A78" s="97" t="s">
        <v>192</v>
      </c>
      <c r="B78" s="99">
        <v>2.3167918649036938</v>
      </c>
      <c r="C78" s="99">
        <v>2.3454625546326695</v>
      </c>
      <c r="D78" s="99">
        <v>2.6264881153066302</v>
      </c>
      <c r="E78" s="99">
        <v>2.7511750634091379</v>
      </c>
      <c r="F78" s="99">
        <v>2.9799471621202227</v>
      </c>
      <c r="G78" s="99">
        <v>2.9485498153932967</v>
      </c>
      <c r="H78" s="99">
        <v>3.013725509375631</v>
      </c>
      <c r="I78" s="99">
        <v>2.9668735374848962</v>
      </c>
      <c r="J78" s="99">
        <v>3.1283906970109463</v>
      </c>
      <c r="K78" s="99">
        <v>2.6170658070807025</v>
      </c>
      <c r="L78" s="99">
        <v>3.460979944726271</v>
      </c>
      <c r="M78" s="99">
        <v>2.8940548199300005</v>
      </c>
      <c r="N78" s="99">
        <v>2.823902605791123</v>
      </c>
      <c r="O78" s="99">
        <v>2.7619032268087516</v>
      </c>
      <c r="P78" s="99">
        <v>2.7259458423368255</v>
      </c>
      <c r="Q78" s="99">
        <v>2.4998450786466795</v>
      </c>
      <c r="R78" s="99">
        <v>2.5436207842657197</v>
      </c>
      <c r="S78" s="99">
        <v>2.3983539433642513</v>
      </c>
      <c r="T78" s="99">
        <v>2.4112221656216382</v>
      </c>
      <c r="U78" s="99">
        <v>2.1450776405129526</v>
      </c>
      <c r="V78" s="99">
        <v>2.2884125539763231</v>
      </c>
      <c r="W78" s="99">
        <v>2.2739675133852542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0.10185303062899564</v>
      </c>
      <c r="C81" s="118">
        <f t="shared" si="28"/>
        <v>0.10784824154574223</v>
      </c>
      <c r="D81" s="118">
        <f t="shared" si="28"/>
        <v>0.11954049701066904</v>
      </c>
      <c r="E81" s="118">
        <f t="shared" si="28"/>
        <v>0.14226578850458962</v>
      </c>
      <c r="F81" s="118">
        <f t="shared" si="28"/>
        <v>0.22268953599753044</v>
      </c>
      <c r="G81" s="118">
        <f t="shared" si="28"/>
        <v>0.33732013673586059</v>
      </c>
      <c r="H81" s="118">
        <f t="shared" si="28"/>
        <v>0.46544948354655163</v>
      </c>
      <c r="I81" s="118">
        <f t="shared" si="28"/>
        <v>0.44951634053819262</v>
      </c>
      <c r="J81" s="118">
        <f t="shared" si="28"/>
        <v>0.4371192206684304</v>
      </c>
      <c r="K81" s="118">
        <f t="shared" si="28"/>
        <v>0.37053125790563829</v>
      </c>
      <c r="L81" s="118">
        <f t="shared" si="28"/>
        <v>0.33620494979717097</v>
      </c>
      <c r="M81" s="118">
        <f t="shared" si="28"/>
        <v>0.27360336807869989</v>
      </c>
      <c r="N81" s="118">
        <f t="shared" si="28"/>
        <v>0.27171929255923261</v>
      </c>
      <c r="O81" s="118">
        <f t="shared" si="28"/>
        <v>0.30468755803365072</v>
      </c>
      <c r="P81" s="118">
        <f t="shared" si="28"/>
        <v>0.35152675755962021</v>
      </c>
      <c r="Q81" s="118">
        <f t="shared" si="28"/>
        <v>0.29978648837529248</v>
      </c>
      <c r="R81" s="118">
        <f t="shared" ref="R81:V81" si="29">R82+R85+R87+R100</f>
        <v>0.29039167876466648</v>
      </c>
      <c r="S81" s="118">
        <f t="shared" si="29"/>
        <v>0.20533287362308655</v>
      </c>
      <c r="T81" s="118">
        <f t="shared" si="29"/>
        <v>0.1572917865892392</v>
      </c>
      <c r="U81" s="118">
        <f t="shared" si="29"/>
        <v>0.14744734706201221</v>
      </c>
      <c r="V81" s="118">
        <f t="shared" si="29"/>
        <v>0.16074151818924892</v>
      </c>
      <c r="W81" s="118">
        <f t="shared" ref="W81" si="30">W82+W85+W87+W100</f>
        <v>0.17070324626787839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6.9390166243612092E-2</v>
      </c>
      <c r="C87" s="123">
        <v>6.6674210942741979E-2</v>
      </c>
      <c r="D87" s="123">
        <v>6.6453154793272726E-2</v>
      </c>
      <c r="E87" s="123">
        <v>7.2507169185036052E-2</v>
      </c>
      <c r="F87" s="123">
        <v>7.8232916640485997E-2</v>
      </c>
      <c r="G87" s="123">
        <v>8.9685130996257106E-2</v>
      </c>
      <c r="H87" s="123">
        <v>9.9544445597958872E-2</v>
      </c>
      <c r="I87" s="123">
        <v>8.8426883461177885E-2</v>
      </c>
      <c r="J87" s="123">
        <v>8.7808620346053509E-2</v>
      </c>
      <c r="K87" s="123">
        <v>7.6034264082959435E-2</v>
      </c>
      <c r="L87" s="123">
        <v>6.399423654216678E-2</v>
      </c>
      <c r="M87" s="123">
        <v>6.4598098831628314E-2</v>
      </c>
      <c r="N87" s="123">
        <v>6.2804767387060603E-2</v>
      </c>
      <c r="O87" s="123">
        <v>6.3023314957170617E-2</v>
      </c>
      <c r="P87" s="123">
        <v>7.0087240648582572E-2</v>
      </c>
      <c r="Q87" s="123">
        <v>5.540720741175912E-2</v>
      </c>
      <c r="R87" s="123">
        <v>5.6204603248936176E-2</v>
      </c>
      <c r="S87" s="123">
        <v>5.7289523879531359E-2</v>
      </c>
      <c r="T87" s="123">
        <v>4.7911866381531221E-2</v>
      </c>
      <c r="U87" s="123">
        <v>4.4401452790435697E-2</v>
      </c>
      <c r="V87" s="123">
        <v>4.8970132373001414E-2</v>
      </c>
      <c r="W87" s="123">
        <v>5.2490220705349921E-2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9.5023621435131176</v>
      </c>
      <c r="C92" s="102">
        <v>8.232456061209259</v>
      </c>
      <c r="D92" s="102">
        <v>8.2581646663057633</v>
      </c>
      <c r="E92" s="102">
        <v>8.7253486136222698</v>
      </c>
      <c r="F92" s="102">
        <v>8.6487457626766275</v>
      </c>
      <c r="G92" s="102">
        <v>9.3241375755066365</v>
      </c>
      <c r="H92" s="102">
        <v>9.8646875141905426</v>
      </c>
      <c r="I92" s="102">
        <v>9.3228271336415904</v>
      </c>
      <c r="J92" s="102">
        <v>10.269156448731945</v>
      </c>
      <c r="K92" s="102">
        <v>10.018380192900482</v>
      </c>
      <c r="L92" s="102">
        <v>7.9042954773456557</v>
      </c>
      <c r="M92" s="102">
        <v>9.9129656624070623</v>
      </c>
      <c r="N92" s="102">
        <v>9.8973742761967785</v>
      </c>
      <c r="O92" s="102">
        <v>9.5223896920764464</v>
      </c>
      <c r="P92" s="102">
        <v>10.092437765226524</v>
      </c>
      <c r="Q92" s="102">
        <v>8.1765921404476138</v>
      </c>
      <c r="R92" s="102">
        <v>8.4739416859343351</v>
      </c>
      <c r="S92" s="102">
        <v>8.7828528860448944</v>
      </c>
      <c r="T92" s="102">
        <v>7.7315392818515045</v>
      </c>
      <c r="U92" s="102">
        <v>7.1462333098585367</v>
      </c>
      <c r="V92" s="102">
        <v>7.4490514407036716</v>
      </c>
      <c r="W92" s="102">
        <v>7.6520473375435136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3.2462864385383552E-2</v>
      </c>
      <c r="C100" s="123">
        <v>4.1174030603000247E-2</v>
      </c>
      <c r="D100" s="123">
        <v>5.3087342217396326E-2</v>
      </c>
      <c r="E100" s="123">
        <v>6.9758619319553572E-2</v>
      </c>
      <c r="F100" s="123">
        <v>0.14445661935704446</v>
      </c>
      <c r="G100" s="123">
        <v>0.24763500573960348</v>
      </c>
      <c r="H100" s="123">
        <v>0.36590503794859275</v>
      </c>
      <c r="I100" s="123">
        <v>0.36108945707701473</v>
      </c>
      <c r="J100" s="123">
        <v>0.34931060032237687</v>
      </c>
      <c r="K100" s="123">
        <v>0.29449699382267885</v>
      </c>
      <c r="L100" s="123">
        <v>0.27221071325500418</v>
      </c>
      <c r="M100" s="123">
        <v>0.20900526924707161</v>
      </c>
      <c r="N100" s="123">
        <v>0.20891452517217202</v>
      </c>
      <c r="O100" s="123">
        <v>0.2416642430764801</v>
      </c>
      <c r="P100" s="123">
        <v>0.28143951691103763</v>
      </c>
      <c r="Q100" s="123">
        <v>0.24437928096353334</v>
      </c>
      <c r="R100" s="123">
        <v>0.23418707551573031</v>
      </c>
      <c r="S100" s="123">
        <v>0.14804334974355521</v>
      </c>
      <c r="T100" s="123">
        <v>0.10937992020770797</v>
      </c>
      <c r="U100" s="123">
        <v>0.10304589427157651</v>
      </c>
      <c r="V100" s="123">
        <v>0.1117713858162475</v>
      </c>
      <c r="W100" s="123">
        <v>0.11821302556252847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2.6820431805826748</v>
      </c>
      <c r="C102" s="99">
        <v>2.6663864182060157</v>
      </c>
      <c r="D102" s="99">
        <v>2.8777898678256042</v>
      </c>
      <c r="E102" s="99">
        <v>3.0047704449974697</v>
      </c>
      <c r="F102" s="99">
        <v>3.2255661921603251</v>
      </c>
      <c r="G102" s="99">
        <v>3.3633242687803087</v>
      </c>
      <c r="H102" s="99">
        <v>3.49679750732269</v>
      </c>
      <c r="I102" s="99">
        <v>3.2084796216748162</v>
      </c>
      <c r="J102" s="99">
        <v>3.318126246608466</v>
      </c>
      <c r="K102" s="99">
        <v>3.0768448483043005</v>
      </c>
      <c r="L102" s="99">
        <v>3.0847069678754155</v>
      </c>
      <c r="M102" s="99">
        <v>3.1959183953687953</v>
      </c>
      <c r="N102" s="99">
        <v>3.2031154660550181</v>
      </c>
      <c r="O102" s="99">
        <v>3.1112273787947444</v>
      </c>
      <c r="P102" s="99">
        <v>3.3567957541564173</v>
      </c>
      <c r="Q102" s="99">
        <v>2.67268824767033</v>
      </c>
      <c r="R102" s="99">
        <v>2.7647025612285567</v>
      </c>
      <c r="S102" s="99">
        <v>3.1157927003729124</v>
      </c>
      <c r="T102" s="99">
        <v>2.6132487096575434</v>
      </c>
      <c r="U102" s="99">
        <v>2.417482896686364</v>
      </c>
      <c r="V102" s="99">
        <v>2.5160495066100328</v>
      </c>
      <c r="W102" s="99">
        <v>2.59611503154375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2.1675309046114402</v>
      </c>
      <c r="C124" s="118">
        <f t="shared" si="42"/>
        <v>2.0922986494625713</v>
      </c>
      <c r="D124" s="118">
        <f t="shared" si="42"/>
        <v>2.1692900845864727</v>
      </c>
      <c r="E124" s="118">
        <f t="shared" si="42"/>
        <v>2.1915423334378565</v>
      </c>
      <c r="F124" s="118">
        <f t="shared" si="42"/>
        <v>2.3031873786223658</v>
      </c>
      <c r="G124" s="118">
        <f t="shared" si="42"/>
        <v>2.3202248259902554</v>
      </c>
      <c r="H124" s="118">
        <f t="shared" si="42"/>
        <v>2.2568827823503255</v>
      </c>
      <c r="I124" s="118">
        <f t="shared" si="42"/>
        <v>1.9209896477462889</v>
      </c>
      <c r="J124" s="118">
        <f t="shared" si="42"/>
        <v>1.824932284120715</v>
      </c>
      <c r="K124" s="118">
        <f t="shared" si="42"/>
        <v>1.644066762906667</v>
      </c>
      <c r="L124" s="118">
        <f t="shared" si="42"/>
        <v>1.7558831226630394</v>
      </c>
      <c r="M124" s="118">
        <f t="shared" si="42"/>
        <v>1.7991143163099159</v>
      </c>
      <c r="N124" s="118">
        <f t="shared" si="42"/>
        <v>1.8164559333999788</v>
      </c>
      <c r="O124" s="118">
        <f t="shared" si="42"/>
        <v>1.7803015295533597</v>
      </c>
      <c r="P124" s="118">
        <f t="shared" si="42"/>
        <v>1.9144751447409789</v>
      </c>
      <c r="Q124" s="118">
        <f t="shared" si="42"/>
        <v>1.4980116514720196</v>
      </c>
      <c r="R124" s="118">
        <f t="shared" ref="R124:V124" si="43">R125+R128+R130+R139</f>
        <v>1.5047451156354086</v>
      </c>
      <c r="S124" s="118">
        <f t="shared" si="43"/>
        <v>1.5679105610970148</v>
      </c>
      <c r="T124" s="118">
        <f t="shared" si="43"/>
        <v>1.3295866358754471</v>
      </c>
      <c r="U124" s="118">
        <f t="shared" si="43"/>
        <v>1.1674065834105669</v>
      </c>
      <c r="V124" s="118">
        <f t="shared" si="43"/>
        <v>1.2405313198557222</v>
      </c>
      <c r="W124" s="118">
        <f t="shared" ref="W124" si="44">W125+W128+W130+W139</f>
        <v>1.2580364583668886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2.1675309046114402</v>
      </c>
      <c r="C139" s="123">
        <v>2.0922986494625713</v>
      </c>
      <c r="D139" s="123">
        <v>2.1692900845864727</v>
      </c>
      <c r="E139" s="123">
        <v>2.1915423334378565</v>
      </c>
      <c r="F139" s="123">
        <v>2.3031873786223658</v>
      </c>
      <c r="G139" s="123">
        <v>2.3202248259902554</v>
      </c>
      <c r="H139" s="123">
        <v>2.2568827823503255</v>
      </c>
      <c r="I139" s="123">
        <v>1.9209896477462889</v>
      </c>
      <c r="J139" s="123">
        <v>1.824932284120715</v>
      </c>
      <c r="K139" s="123">
        <v>1.644066762906667</v>
      </c>
      <c r="L139" s="123">
        <v>1.7558831226630394</v>
      </c>
      <c r="M139" s="123">
        <v>1.7991143163099159</v>
      </c>
      <c r="N139" s="123">
        <v>1.8164559333999788</v>
      </c>
      <c r="O139" s="123">
        <v>1.7803015295533597</v>
      </c>
      <c r="P139" s="123">
        <v>1.9144751447409789</v>
      </c>
      <c r="Q139" s="123">
        <v>1.4980116514720196</v>
      </c>
      <c r="R139" s="123">
        <v>1.5047451156354086</v>
      </c>
      <c r="S139" s="123">
        <v>1.5679105610970148</v>
      </c>
      <c r="T139" s="123">
        <v>1.3295866358754471</v>
      </c>
      <c r="U139" s="123">
        <v>1.1674065834105669</v>
      </c>
      <c r="V139" s="123">
        <v>1.2405313198557222</v>
      </c>
      <c r="W139" s="123">
        <v>1.2580364583668886</v>
      </c>
      <c r="DA139" s="130" t="s">
        <v>3213</v>
      </c>
    </row>
    <row r="140" spans="1:105" ht="12" customHeight="1" x14ac:dyDescent="0.25">
      <c r="A140" s="97" t="s">
        <v>50</v>
      </c>
      <c r="B140" s="99">
        <v>2.6820431805826752</v>
      </c>
      <c r="C140" s="99">
        <v>2.6729986033936131</v>
      </c>
      <c r="D140" s="99">
        <v>2.8888455707358065</v>
      </c>
      <c r="E140" s="99">
        <v>3.018447688906392</v>
      </c>
      <c r="F140" s="99">
        <v>3.2431018282272142</v>
      </c>
      <c r="G140" s="99">
        <v>3.3778797612917613</v>
      </c>
      <c r="H140" s="99">
        <v>3.5042265349699098</v>
      </c>
      <c r="I140" s="99">
        <v>3.2114254416521928</v>
      </c>
      <c r="J140" s="99">
        <v>3.3199893287592421</v>
      </c>
      <c r="K140" s="99">
        <v>3.075841870785303</v>
      </c>
      <c r="L140" s="99">
        <v>3.0814388052886175</v>
      </c>
      <c r="M140" s="99">
        <v>3.1915240942254437</v>
      </c>
      <c r="N140" s="99">
        <v>3.1995482924608929</v>
      </c>
      <c r="O140" s="99">
        <v>3.1108867524950528</v>
      </c>
      <c r="P140" s="99">
        <v>3.3573699415014606</v>
      </c>
      <c r="Q140" s="99">
        <v>2.6732672737611591</v>
      </c>
      <c r="R140" s="99">
        <v>2.7641792583703788</v>
      </c>
      <c r="S140" s="99">
        <v>3.1195287660123174</v>
      </c>
      <c r="T140" s="99">
        <v>2.6186134072013649</v>
      </c>
      <c r="U140" s="99">
        <v>2.4279557158299245</v>
      </c>
      <c r="V140" s="99">
        <v>2.5184898132978963</v>
      </c>
      <c r="W140" s="99">
        <v>2.5909383142352507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1.084787586667789</v>
      </c>
      <c r="S143" s="118">
        <f t="shared" si="50"/>
        <v>1.325601781831889</v>
      </c>
      <c r="T143" s="118">
        <f t="shared" si="50"/>
        <v>1.6449291569781033</v>
      </c>
      <c r="U143" s="118">
        <f t="shared" si="50"/>
        <v>1.3948590198198436</v>
      </c>
      <c r="V143" s="118">
        <f t="shared" si="50"/>
        <v>1.5268596485522348</v>
      </c>
      <c r="W143" s="118">
        <f t="shared" ref="W143" si="51">W144+W146+W148+W157</f>
        <v>1.5317817385874648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0.11665131895421064</v>
      </c>
      <c r="T148" s="123">
        <v>0.33029550623496368</v>
      </c>
      <c r="U148" s="123">
        <v>0.26446018893335449</v>
      </c>
      <c r="V148" s="123">
        <v>0.22558272452448214</v>
      </c>
      <c r="W148" s="123">
        <v>0.22714513129934549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7.3490330941152715</v>
      </c>
      <c r="T149" s="99">
        <v>6.7260175815119876</v>
      </c>
      <c r="U149" s="99">
        <v>6.422604588381466</v>
      </c>
      <c r="V149" s="99">
        <v>7.0682587017671077</v>
      </c>
      <c r="W149" s="99">
        <v>7.5951653278218645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1.084787586667789</v>
      </c>
      <c r="S157" s="123">
        <v>1.2089504628776784</v>
      </c>
      <c r="T157" s="123">
        <v>1.3146336507431395</v>
      </c>
      <c r="U157" s="123">
        <v>1.1303988308864892</v>
      </c>
      <c r="V157" s="123">
        <v>1.3012769240277526</v>
      </c>
      <c r="W157" s="123">
        <v>1.3046366072881193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2.7571684494472972</v>
      </c>
      <c r="S158" s="99">
        <v>3.1087297616854586</v>
      </c>
      <c r="T158" s="99">
        <v>2.6059994492607368</v>
      </c>
      <c r="U158" s="99">
        <v>2.4172050471786561</v>
      </c>
      <c r="V158" s="99">
        <v>2.5065580093977204</v>
      </c>
      <c r="W158" s="99">
        <v>2.5851132774042367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3.231618789439068</v>
      </c>
      <c r="C161" s="118">
        <f t="shared" si="54"/>
        <v>2.7672216756984027</v>
      </c>
      <c r="D161" s="118">
        <f t="shared" si="54"/>
        <v>2.5586896216532322</v>
      </c>
      <c r="E161" s="118">
        <f t="shared" si="54"/>
        <v>2.3147099788243946</v>
      </c>
      <c r="F161" s="118">
        <f t="shared" si="54"/>
        <v>2.4565803098852839</v>
      </c>
      <c r="G161" s="118">
        <f t="shared" si="54"/>
        <v>2.4384815193573566</v>
      </c>
      <c r="H161" s="118">
        <f t="shared" si="54"/>
        <v>2.3960566058100268</v>
      </c>
      <c r="I161" s="118">
        <f t="shared" si="54"/>
        <v>1.8524320309783677</v>
      </c>
      <c r="J161" s="118">
        <f t="shared" si="54"/>
        <v>1.7224163271408903</v>
      </c>
      <c r="K161" s="118">
        <f t="shared" si="54"/>
        <v>1.6348637923944205</v>
      </c>
      <c r="L161" s="118">
        <f t="shared" si="54"/>
        <v>2.2445321323522727</v>
      </c>
      <c r="M161" s="118">
        <f t="shared" si="54"/>
        <v>2.1883682019191202</v>
      </c>
      <c r="N161" s="118">
        <f t="shared" si="54"/>
        <v>2.2581797738270573</v>
      </c>
      <c r="O161" s="118">
        <f t="shared" si="54"/>
        <v>2.1640519991664831</v>
      </c>
      <c r="P161" s="118">
        <f t="shared" si="54"/>
        <v>2.3078387179969395</v>
      </c>
      <c r="Q161" s="118">
        <f t="shared" si="54"/>
        <v>1.7975748271158494</v>
      </c>
      <c r="R161" s="118">
        <f t="shared" ref="R161:V161" si="55">R162+R164+R166+R175</f>
        <v>1.8157255837676278</v>
      </c>
      <c r="S161" s="118">
        <f t="shared" si="55"/>
        <v>1.9024094002323104</v>
      </c>
      <c r="T161" s="118">
        <f t="shared" si="55"/>
        <v>1.7318613410009753</v>
      </c>
      <c r="U161" s="118">
        <f t="shared" si="55"/>
        <v>1.5002331403823042</v>
      </c>
      <c r="V161" s="118">
        <f t="shared" si="55"/>
        <v>1.5800051097605921</v>
      </c>
      <c r="W161" s="118">
        <f t="shared" ref="W161" si="56">W162+W164+W166+W175</f>
        <v>1.5805881989591879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1.085984244972928</v>
      </c>
      <c r="C166" s="123">
        <v>0.67338692337587247</v>
      </c>
      <c r="D166" s="123">
        <v>0.53502839452910567</v>
      </c>
      <c r="E166" s="123">
        <v>0.29273559988389564</v>
      </c>
      <c r="F166" s="123">
        <v>0.30308654023327686</v>
      </c>
      <c r="G166" s="123">
        <v>0.21164764100352959</v>
      </c>
      <c r="H166" s="123">
        <v>0.22880095147563489</v>
      </c>
      <c r="I166" s="123">
        <v>0.1805862837639276</v>
      </c>
      <c r="J166" s="123">
        <v>0.17047212546031137</v>
      </c>
      <c r="K166" s="123">
        <v>0.15249051087996729</v>
      </c>
      <c r="L166" s="123">
        <v>0.24410863295784943</v>
      </c>
      <c r="M166" s="123">
        <v>0.18635883164340705</v>
      </c>
      <c r="N166" s="123">
        <v>0.24851152854475328</v>
      </c>
      <c r="O166" s="123">
        <v>0.26013668681559921</v>
      </c>
      <c r="P166" s="123">
        <v>0.27239501108385189</v>
      </c>
      <c r="Q166" s="123">
        <v>0.21585134107566523</v>
      </c>
      <c r="R166" s="123">
        <v>0.21471737033568125</v>
      </c>
      <c r="S166" s="123">
        <v>0.22928202152428231</v>
      </c>
      <c r="T166" s="123">
        <v>0.29912407709404343</v>
      </c>
      <c r="U166" s="123">
        <v>0.27749494612500614</v>
      </c>
      <c r="V166" s="123">
        <v>0.27247080469379331</v>
      </c>
      <c r="W166" s="123">
        <v>0.27386460009421804</v>
      </c>
      <c r="DA166" s="130" t="s">
        <v>3238</v>
      </c>
    </row>
    <row r="167" spans="1:105" ht="12" customHeight="1" x14ac:dyDescent="0.25">
      <c r="A167" s="97" t="s">
        <v>124</v>
      </c>
      <c r="B167" s="99">
        <v>9.5023621435131211</v>
      </c>
      <c r="C167" s="99">
        <v>8.3051053883024277</v>
      </c>
      <c r="D167" s="99">
        <v>8.3821115142893206</v>
      </c>
      <c r="E167" s="99">
        <v>8.9284357964588175</v>
      </c>
      <c r="F167" s="99">
        <v>8.7895096667650314</v>
      </c>
      <c r="G167" s="99">
        <v>9.3830454178231459</v>
      </c>
      <c r="H167" s="99">
        <v>9.746920532862049</v>
      </c>
      <c r="I167" s="99">
        <v>9.2399981859209621</v>
      </c>
      <c r="J167" s="99">
        <v>10.19991550670863</v>
      </c>
      <c r="K167" s="99">
        <v>10.013543547784518</v>
      </c>
      <c r="L167" s="99">
        <v>7.7472371407149057</v>
      </c>
      <c r="M167" s="99">
        <v>9.7298926836978836</v>
      </c>
      <c r="N167" s="99">
        <v>9.4575047749956109</v>
      </c>
      <c r="O167" s="99">
        <v>9.2074695728152882</v>
      </c>
      <c r="P167" s="99">
        <v>10.082296423765815</v>
      </c>
      <c r="Q167" s="99">
        <v>8.2965959126125419</v>
      </c>
      <c r="R167" s="99">
        <v>8.8000572248514359</v>
      </c>
      <c r="S167" s="99">
        <v>9.084089106307129</v>
      </c>
      <c r="T167" s="99">
        <v>7.5241210161347842</v>
      </c>
      <c r="U167" s="99">
        <v>6.8951944213141534</v>
      </c>
      <c r="V167" s="99">
        <v>7.2830106074299996</v>
      </c>
      <c r="W167" s="99">
        <v>7.6727354902429674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2.14563454446614</v>
      </c>
      <c r="C175" s="123">
        <v>2.0938347523225302</v>
      </c>
      <c r="D175" s="123">
        <v>2.0236612271241263</v>
      </c>
      <c r="E175" s="123">
        <v>2.0219743789404991</v>
      </c>
      <c r="F175" s="123">
        <v>2.1534937696520071</v>
      </c>
      <c r="G175" s="123">
        <v>2.2268338783538271</v>
      </c>
      <c r="H175" s="123">
        <v>2.1672556543343919</v>
      </c>
      <c r="I175" s="123">
        <v>1.6718457472144401</v>
      </c>
      <c r="J175" s="123">
        <v>1.5519442016805789</v>
      </c>
      <c r="K175" s="123">
        <v>1.4823732815144532</v>
      </c>
      <c r="L175" s="123">
        <v>2.0004234993944232</v>
      </c>
      <c r="M175" s="123">
        <v>2.0020093702757129</v>
      </c>
      <c r="N175" s="123">
        <v>2.0096682452823038</v>
      </c>
      <c r="O175" s="123">
        <v>1.9039153123508838</v>
      </c>
      <c r="P175" s="123">
        <v>2.0354437069130875</v>
      </c>
      <c r="Q175" s="123">
        <v>1.5817234860401841</v>
      </c>
      <c r="R175" s="123">
        <v>1.6010082134319465</v>
      </c>
      <c r="S175" s="123">
        <v>1.6731273787080281</v>
      </c>
      <c r="T175" s="123">
        <v>1.432737263906932</v>
      </c>
      <c r="U175" s="123">
        <v>1.2227381942572981</v>
      </c>
      <c r="V175" s="123">
        <v>1.3075343050667987</v>
      </c>
      <c r="W175" s="123">
        <v>1.3067235988649699</v>
      </c>
      <c r="DA175" s="130" t="s">
        <v>3247</v>
      </c>
    </row>
    <row r="176" spans="1:105" ht="12" customHeight="1" x14ac:dyDescent="0.25">
      <c r="A176" s="97" t="s">
        <v>50</v>
      </c>
      <c r="B176" s="99">
        <v>2.6820431805826752</v>
      </c>
      <c r="C176" s="99">
        <v>2.671444339170125</v>
      </c>
      <c r="D176" s="99">
        <v>2.8821841719646644</v>
      </c>
      <c r="E176" s="99">
        <v>3.0083033442773273</v>
      </c>
      <c r="F176" s="99">
        <v>3.2302406544780111</v>
      </c>
      <c r="G176" s="99">
        <v>3.3655557479665799</v>
      </c>
      <c r="H176" s="99">
        <v>3.4971625331304961</v>
      </c>
      <c r="I176" s="99">
        <v>3.207854027467707</v>
      </c>
      <c r="J176" s="99">
        <v>3.3163569547817131</v>
      </c>
      <c r="K176" s="99">
        <v>3.0739740679826033</v>
      </c>
      <c r="L176" s="99">
        <v>3.0771820666705025</v>
      </c>
      <c r="M176" s="99">
        <v>3.1877902011452757</v>
      </c>
      <c r="N176" s="99">
        <v>3.1967672324403842</v>
      </c>
      <c r="O176" s="99">
        <v>3.1096127445196586</v>
      </c>
      <c r="P176" s="99">
        <v>3.3564601524593294</v>
      </c>
      <c r="Q176" s="99">
        <v>2.6727699030363232</v>
      </c>
      <c r="R176" s="99">
        <v>2.7646112862620118</v>
      </c>
      <c r="S176" s="99">
        <v>3.1210260718207445</v>
      </c>
      <c r="T176" s="99">
        <v>2.6189725265081374</v>
      </c>
      <c r="U176" s="99">
        <v>2.4267251318614496</v>
      </c>
      <c r="V176" s="99">
        <v>2.5111127024869444</v>
      </c>
      <c r="W176" s="99">
        <v>2.5844766628659559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0.45237736858183841</v>
      </c>
      <c r="D3" s="117">
        <f t="shared" si="0"/>
        <v>0.36399908627587602</v>
      </c>
      <c r="E3" s="117">
        <f t="shared" si="0"/>
        <v>0.18822686729982857</v>
      </c>
      <c r="F3" s="117">
        <f t="shared" si="0"/>
        <v>0.3893016727076819</v>
      </c>
      <c r="G3" s="117">
        <f t="shared" si="0"/>
        <v>0.55191644735648471</v>
      </c>
      <c r="H3" s="117">
        <f t="shared" si="0"/>
        <v>0.50102897214343267</v>
      </c>
      <c r="I3" s="117">
        <f t="shared" si="0"/>
        <v>0.47931172795980576</v>
      </c>
      <c r="J3" s="117">
        <f t="shared" si="0"/>
        <v>0.71097547902966862</v>
      </c>
      <c r="K3" s="117">
        <f t="shared" si="0"/>
        <v>0.63127218910065219</v>
      </c>
      <c r="L3" s="117">
        <f t="shared" si="0"/>
        <v>0.64926427495405858</v>
      </c>
      <c r="M3" s="117">
        <f t="shared" si="0"/>
        <v>0.4985447100069017</v>
      </c>
      <c r="N3" s="117">
        <f t="shared" si="0"/>
        <v>0.1986193081560288</v>
      </c>
      <c r="O3" s="117">
        <f t="shared" si="0"/>
        <v>0</v>
      </c>
      <c r="P3" s="117">
        <f t="shared" si="0"/>
        <v>0</v>
      </c>
      <c r="Q3" s="117">
        <f t="shared" si="0"/>
        <v>0.16251503232792833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8.7577467661909512E-4</v>
      </c>
      <c r="V3" s="117">
        <f t="shared" si="1"/>
        <v>3.6527739695424314E-3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0.38246092062729675</v>
      </c>
      <c r="D4" s="122">
        <f t="shared" si="3"/>
        <v>0.29468304288583841</v>
      </c>
      <c r="E4" s="122">
        <f t="shared" si="3"/>
        <v>0.15093710249355502</v>
      </c>
      <c r="F4" s="122">
        <f t="shared" si="3"/>
        <v>0.31426116490012296</v>
      </c>
      <c r="G4" s="122">
        <f t="shared" si="3"/>
        <v>0.45616144184749846</v>
      </c>
      <c r="H4" s="122">
        <f t="shared" si="3"/>
        <v>0.39981019220747011</v>
      </c>
      <c r="I4" s="122">
        <f t="shared" si="3"/>
        <v>0.38508772538060443</v>
      </c>
      <c r="J4" s="122">
        <f t="shared" si="3"/>
        <v>0.55123406105268957</v>
      </c>
      <c r="K4" s="122">
        <f t="shared" si="3"/>
        <v>0.50270908044081464</v>
      </c>
      <c r="L4" s="122">
        <f t="shared" si="3"/>
        <v>0.5252373508441005</v>
      </c>
      <c r="M4" s="122">
        <f t="shared" si="3"/>
        <v>0.41358125895245079</v>
      </c>
      <c r="N4" s="122">
        <f t="shared" si="3"/>
        <v>0.14947096635426635</v>
      </c>
      <c r="O4" s="122">
        <f t="shared" si="3"/>
        <v>0</v>
      </c>
      <c r="P4" s="122">
        <f t="shared" si="3"/>
        <v>0</v>
      </c>
      <c r="Q4" s="122">
        <f t="shared" si="3"/>
        <v>0.12007014236452086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6.4626604126532085E-4</v>
      </c>
      <c r="V4" s="122">
        <f t="shared" si="4"/>
        <v>2.3710360100040987E-3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0.38031138695406724</v>
      </c>
      <c r="D5" s="98">
        <v>0.29306706767353757</v>
      </c>
      <c r="E5" s="98">
        <v>0.15011838094438987</v>
      </c>
      <c r="F5" s="98">
        <v>0.31258893086717005</v>
      </c>
      <c r="G5" s="98">
        <v>0.45374782816434911</v>
      </c>
      <c r="H5" s="98">
        <v>0.39771756262488739</v>
      </c>
      <c r="I5" s="98">
        <v>0.38309814883010551</v>
      </c>
      <c r="J5" s="98">
        <v>0.54838268084925779</v>
      </c>
      <c r="K5" s="98">
        <v>0.50010224288692329</v>
      </c>
      <c r="L5" s="98">
        <v>0.52261647362643171</v>
      </c>
      <c r="M5" s="98">
        <v>0.41148281418036892</v>
      </c>
      <c r="N5" s="98">
        <v>0.1487124110435209</v>
      </c>
      <c r="O5" s="98">
        <v>0</v>
      </c>
      <c r="P5" s="98">
        <v>0</v>
      </c>
      <c r="Q5" s="98">
        <v>0.11946131934268138</v>
      </c>
      <c r="R5" s="98">
        <v>0</v>
      </c>
      <c r="S5" s="98">
        <v>0</v>
      </c>
      <c r="T5" s="98">
        <v>0</v>
      </c>
      <c r="U5" s="98">
        <v>6.4277209286190188E-4</v>
      </c>
      <c r="V5" s="98">
        <v>2.357991950620877E-3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2.1495336732295319E-3</v>
      </c>
      <c r="D6" s="98">
        <v>1.6159752123008316E-3</v>
      </c>
      <c r="E6" s="98">
        <v>8.1872154916514035E-4</v>
      </c>
      <c r="F6" s="98">
        <v>1.6722340329528959E-3</v>
      </c>
      <c r="G6" s="98">
        <v>2.4136136831493342E-3</v>
      </c>
      <c r="H6" s="98">
        <v>2.0926295825827168E-3</v>
      </c>
      <c r="I6" s="98">
        <v>1.9895765504989418E-3</v>
      </c>
      <c r="J6" s="98">
        <v>2.8513802034318353E-3</v>
      </c>
      <c r="K6" s="98">
        <v>2.6068375538913545E-3</v>
      </c>
      <c r="L6" s="98">
        <v>2.6208772176688181E-3</v>
      </c>
      <c r="M6" s="98">
        <v>2.0984447720818755E-3</v>
      </c>
      <c r="N6" s="98">
        <v>7.5855531074545276E-4</v>
      </c>
      <c r="O6" s="98">
        <v>0</v>
      </c>
      <c r="P6" s="98">
        <v>0</v>
      </c>
      <c r="Q6" s="98">
        <v>6.0882302183948094E-4</v>
      </c>
      <c r="R6" s="98">
        <v>0</v>
      </c>
      <c r="S6" s="98">
        <v>0</v>
      </c>
      <c r="T6" s="98">
        <v>0</v>
      </c>
      <c r="U6" s="98">
        <v>3.4939484034190192E-6</v>
      </c>
      <c r="V6" s="98">
        <v>1.3044059383221853E-5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4.3953178688346155E-6</v>
      </c>
      <c r="G7" s="122">
        <f t="shared" si="6"/>
        <v>4.3934805319839941E-6</v>
      </c>
      <c r="H7" s="122">
        <f t="shared" si="6"/>
        <v>1.2340440007551774E-5</v>
      </c>
      <c r="I7" s="122">
        <f t="shared" si="6"/>
        <v>1.7802025922829025E-5</v>
      </c>
      <c r="J7" s="122">
        <f t="shared" si="6"/>
        <v>3.4372397418547441E-5</v>
      </c>
      <c r="K7" s="122">
        <f t="shared" si="6"/>
        <v>2.9326456042590976E-5</v>
      </c>
      <c r="L7" s="122">
        <f t="shared" si="6"/>
        <v>7.5871770622136164E-5</v>
      </c>
      <c r="M7" s="122">
        <f t="shared" si="6"/>
        <v>3.517758044545945E-5</v>
      </c>
      <c r="N7" s="122">
        <f t="shared" si="6"/>
        <v>1.7408213464279544E-5</v>
      </c>
      <c r="O7" s="122">
        <f t="shared" si="6"/>
        <v>0</v>
      </c>
      <c r="P7" s="122">
        <f t="shared" si="6"/>
        <v>0</v>
      </c>
      <c r="Q7" s="122">
        <f t="shared" si="6"/>
        <v>9.9128037561180339E-6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4.3953178688346155E-6</v>
      </c>
      <c r="G8" s="98">
        <v>4.3934805319839941E-6</v>
      </c>
      <c r="H8" s="98">
        <v>1.2340440007551774E-5</v>
      </c>
      <c r="I8" s="98">
        <v>1.7802025922829025E-5</v>
      </c>
      <c r="J8" s="98">
        <v>3.4372397418547441E-5</v>
      </c>
      <c r="K8" s="98">
        <v>2.9326456042590976E-5</v>
      </c>
      <c r="L8" s="98">
        <v>7.5871770622136164E-5</v>
      </c>
      <c r="M8" s="98">
        <v>3.517758044545945E-5</v>
      </c>
      <c r="N8" s="98">
        <v>1.7408213464279544E-5</v>
      </c>
      <c r="O8" s="98">
        <v>0</v>
      </c>
      <c r="P8" s="98">
        <v>0</v>
      </c>
      <c r="Q8" s="98">
        <v>9.9128037561180339E-6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5.5817604891279696E-2</v>
      </c>
      <c r="D9" s="122">
        <v>5.1517787826206314E-2</v>
      </c>
      <c r="E9" s="122">
        <v>2.7231896210952879E-2</v>
      </c>
      <c r="F9" s="122">
        <v>5.3436947679338181E-2</v>
      </c>
      <c r="G9" s="122">
        <v>6.9086630211021016E-2</v>
      </c>
      <c r="H9" s="122">
        <v>7.3517839256456552E-2</v>
      </c>
      <c r="I9" s="122">
        <v>7.1529835854685406E-2</v>
      </c>
      <c r="J9" s="122">
        <v>0.12032853473444824</v>
      </c>
      <c r="K9" s="122">
        <v>9.5141359264900235E-2</v>
      </c>
      <c r="L9" s="122">
        <v>9.5675695037418435E-2</v>
      </c>
      <c r="M9" s="122">
        <v>6.2959535668872052E-2</v>
      </c>
      <c r="N9" s="122">
        <v>3.5952322652093804E-2</v>
      </c>
      <c r="O9" s="122">
        <v>0</v>
      </c>
      <c r="P9" s="122">
        <v>0</v>
      </c>
      <c r="Q9" s="122">
        <v>3.3025632810059505E-2</v>
      </c>
      <c r="R9" s="122">
        <v>0</v>
      </c>
      <c r="S9" s="122">
        <v>0</v>
      </c>
      <c r="T9" s="122">
        <v>0</v>
      </c>
      <c r="U9" s="122">
        <v>1.8933330362546228E-4</v>
      </c>
      <c r="V9" s="122">
        <v>8.6967757473476349E-4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3.6592042915177966E-2</v>
      </c>
      <c r="D10" s="98">
        <v>2.5795056949630399E-2</v>
      </c>
      <c r="E10" s="98">
        <v>1.2746554650738554E-2</v>
      </c>
      <c r="F10" s="98">
        <v>2.6040381215392646E-2</v>
      </c>
      <c r="G10" s="98">
        <v>2.1635983252081135E-2</v>
      </c>
      <c r="H10" s="98">
        <v>1.6542732174229E-2</v>
      </c>
      <c r="I10" s="98">
        <v>4.0919178839379421E-2</v>
      </c>
      <c r="J10" s="98">
        <v>6.943303754033793E-2</v>
      </c>
      <c r="K10" s="98">
        <v>9.0425447263036099E-2</v>
      </c>
      <c r="L10" s="98">
        <v>5.724345006874771E-2</v>
      </c>
      <c r="M10" s="98">
        <v>2.0260847905442268E-2</v>
      </c>
      <c r="N10" s="98">
        <v>7.1118288719126573E-3</v>
      </c>
      <c r="O10" s="98">
        <v>0</v>
      </c>
      <c r="P10" s="98">
        <v>0</v>
      </c>
      <c r="Q10" s="98">
        <v>5.4919324166798188E-3</v>
      </c>
      <c r="R10" s="98">
        <v>0</v>
      </c>
      <c r="S10" s="98">
        <v>0</v>
      </c>
      <c r="T10" s="98">
        <v>0</v>
      </c>
      <c r="U10" s="98">
        <v>1.8933330362546228E-4</v>
      </c>
      <c r="V10" s="98">
        <v>8.6967757473476349E-4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1.3787397455612427E-3</v>
      </c>
      <c r="D11" s="98">
        <v>7.8968264194644738E-4</v>
      </c>
      <c r="E11" s="98">
        <v>4.1753424785886663E-4</v>
      </c>
      <c r="F11" s="98">
        <v>1.245359401186312E-3</v>
      </c>
      <c r="G11" s="98">
        <v>1.792913551807456E-3</v>
      </c>
      <c r="H11" s="98">
        <v>2.1358684199581542E-3</v>
      </c>
      <c r="I11" s="98">
        <v>4.4645719755328838E-4</v>
      </c>
      <c r="J11" s="98">
        <v>2.4395602916106078E-4</v>
      </c>
      <c r="K11" s="98">
        <v>0</v>
      </c>
      <c r="L11" s="98">
        <v>2.0565595096129572E-3</v>
      </c>
      <c r="M11" s="98">
        <v>0</v>
      </c>
      <c r="N11" s="98">
        <v>1.1278856755033045E-3</v>
      </c>
      <c r="O11" s="98">
        <v>0</v>
      </c>
      <c r="P11" s="98">
        <v>0</v>
      </c>
      <c r="Q11" s="98">
        <v>1.7035779240488869E-4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1.7846822230540491E-2</v>
      </c>
      <c r="D15" s="101">
        <v>2.4933048234629468E-2</v>
      </c>
      <c r="E15" s="101">
        <v>1.4067807312355459E-2</v>
      </c>
      <c r="F15" s="101">
        <v>2.6151207062759221E-2</v>
      </c>
      <c r="G15" s="101">
        <v>4.5657733407132424E-2</v>
      </c>
      <c r="H15" s="101">
        <v>5.4839238662269391E-2</v>
      </c>
      <c r="I15" s="101">
        <v>3.0164199817752691E-2</v>
      </c>
      <c r="J15" s="101">
        <v>5.065154116494925E-2</v>
      </c>
      <c r="K15" s="101">
        <v>4.7159120018641382E-3</v>
      </c>
      <c r="L15" s="101">
        <v>3.6375685459057769E-2</v>
      </c>
      <c r="M15" s="101">
        <v>4.2698687763429784E-2</v>
      </c>
      <c r="N15" s="101">
        <v>2.7712608104677842E-2</v>
      </c>
      <c r="O15" s="101">
        <v>0</v>
      </c>
      <c r="P15" s="101">
        <v>0</v>
      </c>
      <c r="Q15" s="101">
        <v>2.7363342600974797E-2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1.4098843063261993E-2</v>
      </c>
      <c r="D19" s="122">
        <v>1.7798255563831307E-2</v>
      </c>
      <c r="E19" s="122">
        <v>1.0057868595320672E-2</v>
      </c>
      <c r="F19" s="122">
        <v>2.1599164810351984E-2</v>
      </c>
      <c r="G19" s="122">
        <v>2.6663981817433194E-2</v>
      </c>
      <c r="H19" s="122">
        <v>2.768860023949854E-2</v>
      </c>
      <c r="I19" s="122">
        <v>2.267636469859308E-2</v>
      </c>
      <c r="J19" s="122">
        <v>3.9378510845112201E-2</v>
      </c>
      <c r="K19" s="122">
        <v>3.3392422938894759E-2</v>
      </c>
      <c r="L19" s="122">
        <v>2.827535730191745E-2</v>
      </c>
      <c r="M19" s="122">
        <v>2.19687378051334E-2</v>
      </c>
      <c r="N19" s="122">
        <v>1.3178610936204376E-2</v>
      </c>
      <c r="O19" s="122">
        <v>0</v>
      </c>
      <c r="P19" s="122">
        <v>0</v>
      </c>
      <c r="Q19" s="122">
        <v>9.4093443495918416E-3</v>
      </c>
      <c r="R19" s="122">
        <v>0</v>
      </c>
      <c r="S19" s="122">
        <v>0</v>
      </c>
      <c r="T19" s="122">
        <v>0</v>
      </c>
      <c r="U19" s="122">
        <v>4.0175331728311975E-5</v>
      </c>
      <c r="V19" s="122">
        <v>4.1206038480356955E-4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8.1929790588301782E-5</v>
      </c>
      <c r="K20" s="98">
        <v>8.4906446581919546E-5</v>
      </c>
      <c r="L20" s="98">
        <v>1.3724932937554541E-4</v>
      </c>
      <c r="M20" s="98">
        <v>1.2520871767027208E-4</v>
      </c>
      <c r="N20" s="98">
        <v>8.2264860568864633E-5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9.7120355229788173E-3</v>
      </c>
      <c r="D21" s="98">
        <v>1.1064469342984821E-2</v>
      </c>
      <c r="E21" s="98">
        <v>6.7851684710599977E-3</v>
      </c>
      <c r="F21" s="98">
        <v>1.6526121121325517E-2</v>
      </c>
      <c r="G21" s="98">
        <v>1.9595152355622925E-2</v>
      </c>
      <c r="H21" s="98">
        <v>1.7470661425674446E-2</v>
      </c>
      <c r="I21" s="98">
        <v>9.1408723670049069E-3</v>
      </c>
      <c r="J21" s="98">
        <v>1.1120999533358721E-2</v>
      </c>
      <c r="K21" s="98">
        <v>1.8710796994711593E-2</v>
      </c>
      <c r="L21" s="98">
        <v>2.5220117055930597E-2</v>
      </c>
      <c r="M21" s="98">
        <v>1.4200639088069445E-2</v>
      </c>
      <c r="N21" s="98">
        <v>9.0532120064026091E-3</v>
      </c>
      <c r="O21" s="98">
        <v>0</v>
      </c>
      <c r="P21" s="98">
        <v>0</v>
      </c>
      <c r="Q21" s="98">
        <v>3.5698390665430788E-3</v>
      </c>
      <c r="R21" s="98">
        <v>0</v>
      </c>
      <c r="S21" s="98">
        <v>0</v>
      </c>
      <c r="T21" s="98">
        <v>0</v>
      </c>
      <c r="U21" s="98">
        <v>0</v>
      </c>
      <c r="V21" s="98">
        <v>2.6578105806580285E-4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4.3868075402831762E-3</v>
      </c>
      <c r="D22" s="33">
        <v>6.7337862208464863E-3</v>
      </c>
      <c r="E22" s="33">
        <v>3.272700124260675E-3</v>
      </c>
      <c r="F22" s="33">
        <v>5.0730436890264663E-3</v>
      </c>
      <c r="G22" s="33">
        <v>7.0688294618102675E-3</v>
      </c>
      <c r="H22" s="33">
        <v>1.0217938813824096E-2</v>
      </c>
      <c r="I22" s="33">
        <v>1.3535492331588173E-2</v>
      </c>
      <c r="J22" s="33">
        <v>2.8175581521165179E-2</v>
      </c>
      <c r="K22" s="33">
        <v>1.4596719497601244E-2</v>
      </c>
      <c r="L22" s="33">
        <v>2.9179909166113056E-3</v>
      </c>
      <c r="M22" s="33">
        <v>7.6428899993936841E-3</v>
      </c>
      <c r="N22" s="33">
        <v>4.0431340692329027E-3</v>
      </c>
      <c r="O22" s="33">
        <v>0</v>
      </c>
      <c r="P22" s="33">
        <v>0</v>
      </c>
      <c r="Q22" s="33">
        <v>5.8395052830487624E-3</v>
      </c>
      <c r="R22" s="33">
        <v>0</v>
      </c>
      <c r="S22" s="33">
        <v>0</v>
      </c>
      <c r="T22" s="33">
        <v>0</v>
      </c>
      <c r="U22" s="33">
        <v>4.0175331728311975E-5</v>
      </c>
      <c r="V22" s="33">
        <v>1.4627932673776667E-4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5.9194243634475369E-2</v>
      </c>
      <c r="D24" s="117">
        <f t="shared" si="7"/>
        <v>7.1188028857998645E-2</v>
      </c>
      <c r="E24" s="117">
        <f t="shared" si="7"/>
        <v>6.8866194269321016E-2</v>
      </c>
      <c r="F24" s="117">
        <f t="shared" si="7"/>
        <v>7.3748962517073788E-2</v>
      </c>
      <c r="G24" s="117">
        <f t="shared" si="7"/>
        <v>8.5405880284496888E-2</v>
      </c>
      <c r="H24" s="117">
        <f t="shared" si="7"/>
        <v>6.8718201596016118E-2</v>
      </c>
      <c r="I24" s="117">
        <f t="shared" si="7"/>
        <v>4.0206969966972664E-2</v>
      </c>
      <c r="J24" s="117">
        <f t="shared" si="7"/>
        <v>1.7941149354022374E-2</v>
      </c>
      <c r="K24" s="117">
        <f t="shared" si="7"/>
        <v>0</v>
      </c>
      <c r="L24" s="117">
        <f t="shared" si="7"/>
        <v>2.8838449284710681E-2</v>
      </c>
      <c r="M24" s="117">
        <f t="shared" si="7"/>
        <v>5.2227092501169359E-2</v>
      </c>
      <c r="N24" s="117">
        <f t="shared" si="7"/>
        <v>7.0623936926115349E-2</v>
      </c>
      <c r="O24" s="117">
        <f t="shared" si="7"/>
        <v>6.6736630840951883E-2</v>
      </c>
      <c r="P24" s="117">
        <f t="shared" si="7"/>
        <v>5.1059248550711249E-2</v>
      </c>
      <c r="Q24" s="117">
        <f t="shared" si="7"/>
        <v>6.0231818445436E-2</v>
      </c>
      <c r="R24" s="117">
        <f t="shared" ref="R24:V24" si="8">R25+R28+R30+R39</f>
        <v>2.8205113628015317E-2</v>
      </c>
      <c r="S24" s="117">
        <f t="shared" si="8"/>
        <v>1.2076493989828376E-2</v>
      </c>
      <c r="T24" s="117">
        <f t="shared" si="8"/>
        <v>9.2105329065784308E-3</v>
      </c>
      <c r="U24" s="117">
        <f t="shared" si="8"/>
        <v>2.073048340985572E-2</v>
      </c>
      <c r="V24" s="117">
        <f t="shared" si="8"/>
        <v>4.5243274091178447E-2</v>
      </c>
      <c r="W24" s="117">
        <f t="shared" ref="W24" si="9">W25+W28+W30+W39</f>
        <v>2.9002487824635558E-2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4.9538653690468976E-2</v>
      </c>
      <c r="D25" s="122">
        <f t="shared" si="10"/>
        <v>5.8377294482392011E-2</v>
      </c>
      <c r="E25" s="122">
        <f t="shared" si="10"/>
        <v>5.6386498692433409E-2</v>
      </c>
      <c r="F25" s="122">
        <f t="shared" si="10"/>
        <v>6.1118592370902058E-2</v>
      </c>
      <c r="G25" s="122">
        <f t="shared" si="10"/>
        <v>7.1621711195381604E-2</v>
      </c>
      <c r="H25" s="122">
        <f t="shared" si="10"/>
        <v>5.7027428879726359E-2</v>
      </c>
      <c r="I25" s="122">
        <f t="shared" si="10"/>
        <v>3.2806223812054155E-2</v>
      </c>
      <c r="J25" s="122">
        <f t="shared" si="10"/>
        <v>1.3953011894846972E-2</v>
      </c>
      <c r="K25" s="122">
        <f t="shared" si="10"/>
        <v>0</v>
      </c>
      <c r="L25" s="122">
        <f t="shared" si="10"/>
        <v>2.229987466371822E-2</v>
      </c>
      <c r="M25" s="122">
        <f t="shared" si="10"/>
        <v>4.1697403513330338E-2</v>
      </c>
      <c r="N25" s="122">
        <f t="shared" si="10"/>
        <v>5.5694574237177386E-2</v>
      </c>
      <c r="O25" s="122">
        <f t="shared" si="10"/>
        <v>5.1468753446201283E-2</v>
      </c>
      <c r="P25" s="122">
        <f t="shared" si="10"/>
        <v>4.0774118660241561E-2</v>
      </c>
      <c r="Q25" s="122">
        <f t="shared" si="10"/>
        <v>4.355905568688255E-2</v>
      </c>
      <c r="R25" s="122">
        <f t="shared" ref="R25:V25" si="11">SUM(R26:R27)</f>
        <v>1.9839176760005375E-2</v>
      </c>
      <c r="S25" s="122">
        <f t="shared" si="11"/>
        <v>9.2633566231827089E-3</v>
      </c>
      <c r="T25" s="122">
        <f t="shared" si="11"/>
        <v>6.7702244919879521E-3</v>
      </c>
      <c r="U25" s="122">
        <f t="shared" si="11"/>
        <v>1.5200223458965734E-2</v>
      </c>
      <c r="V25" s="122">
        <f t="shared" si="11"/>
        <v>3.1582392517529173E-2</v>
      </c>
      <c r="W25" s="122">
        <f t="shared" ref="W25" si="12">SUM(W26:W27)</f>
        <v>1.9457458902502216E-2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4.892588938681644E-2</v>
      </c>
      <c r="D26" s="98">
        <v>5.7669915756059231E-2</v>
      </c>
      <c r="E26" s="98">
        <v>5.5708039269054828E-2</v>
      </c>
      <c r="F26" s="98">
        <v>6.0394603521894255E-2</v>
      </c>
      <c r="G26" s="98">
        <v>7.0775206172111735E-2</v>
      </c>
      <c r="H26" s="98">
        <v>5.6358434662656706E-2</v>
      </c>
      <c r="I26" s="98">
        <v>3.2425043309200895E-2</v>
      </c>
      <c r="J26" s="98">
        <v>1.3790106781966552E-2</v>
      </c>
      <c r="K26" s="98">
        <v>0</v>
      </c>
      <c r="L26" s="98">
        <v>2.204636305326808E-2</v>
      </c>
      <c r="M26" s="98">
        <v>4.1209421131850645E-2</v>
      </c>
      <c r="N26" s="98">
        <v>5.5028228520092044E-2</v>
      </c>
      <c r="O26" s="98">
        <v>5.0833949806604467E-2</v>
      </c>
      <c r="P26" s="98">
        <v>4.025454345364271E-2</v>
      </c>
      <c r="Q26" s="98">
        <v>4.2989542994077874E-2</v>
      </c>
      <c r="R26" s="98">
        <v>1.9578175653273661E-2</v>
      </c>
      <c r="S26" s="98">
        <v>9.1416225986677892E-3</v>
      </c>
      <c r="T26" s="98">
        <v>6.6809822013191552E-3</v>
      </c>
      <c r="U26" s="98">
        <v>1.4998916276083043E-2</v>
      </c>
      <c r="V26" s="98">
        <v>3.1161997212277009E-2</v>
      </c>
      <c r="W26" s="98">
        <v>1.9198930128749136E-2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6.1276430365253759E-4</v>
      </c>
      <c r="D27" s="98">
        <v>7.073787263327827E-4</v>
      </c>
      <c r="E27" s="98">
        <v>6.7845942337858367E-4</v>
      </c>
      <c r="F27" s="98">
        <v>7.2398884900779989E-4</v>
      </c>
      <c r="G27" s="98">
        <v>8.4650502326986911E-4</v>
      </c>
      <c r="H27" s="98">
        <v>6.6899421706965263E-4</v>
      </c>
      <c r="I27" s="98">
        <v>3.8118050285326104E-4</v>
      </c>
      <c r="J27" s="98">
        <v>1.6290511288042053E-4</v>
      </c>
      <c r="K27" s="98">
        <v>0</v>
      </c>
      <c r="L27" s="98">
        <v>2.5351161045014095E-4</v>
      </c>
      <c r="M27" s="98">
        <v>4.879823814796901E-4</v>
      </c>
      <c r="N27" s="98">
        <v>6.6634571708534265E-4</v>
      </c>
      <c r="O27" s="98">
        <v>6.3480363959681396E-4</v>
      </c>
      <c r="P27" s="98">
        <v>5.1957520659885183E-4</v>
      </c>
      <c r="Q27" s="98">
        <v>5.6951269280467809E-4</v>
      </c>
      <c r="R27" s="98">
        <v>2.610011067317149E-4</v>
      </c>
      <c r="S27" s="98">
        <v>1.2173402451491937E-4</v>
      </c>
      <c r="T27" s="98">
        <v>8.9242290668797242E-5</v>
      </c>
      <c r="U27" s="98">
        <v>2.0130718288269043E-4</v>
      </c>
      <c r="V27" s="98">
        <v>4.2039530525216117E-4</v>
      </c>
      <c r="W27" s="98">
        <v>2.585287737530806E-4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4.3971975556824313E-6</v>
      </c>
      <c r="N28" s="122">
        <f t="shared" si="13"/>
        <v>4.352053366069886E-6</v>
      </c>
      <c r="O28" s="122">
        <f t="shared" si="13"/>
        <v>3.6220751530110212E-6</v>
      </c>
      <c r="P28" s="122">
        <f t="shared" si="13"/>
        <v>4.6848069878604005E-6</v>
      </c>
      <c r="Q28" s="122">
        <f t="shared" si="13"/>
        <v>3.3042679187060119E-6</v>
      </c>
      <c r="R28" s="122">
        <f t="shared" si="13"/>
        <v>3.2813541583023886E-6</v>
      </c>
      <c r="S28" s="122">
        <f t="shared" si="13"/>
        <v>0</v>
      </c>
      <c r="T28" s="122">
        <f t="shared" si="13"/>
        <v>0</v>
      </c>
      <c r="U28" s="122">
        <f t="shared" si="13"/>
        <v>2.9995200161097916E-6</v>
      </c>
      <c r="V28" s="122">
        <f t="shared" si="13"/>
        <v>8.5987160346644981E-6</v>
      </c>
      <c r="W28" s="122">
        <f t="shared" si="13"/>
        <v>4.6154954481097845E-6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4.3971975556824313E-6</v>
      </c>
      <c r="N29" s="98">
        <v>4.352053366069886E-6</v>
      </c>
      <c r="O29" s="98">
        <v>3.6220751530110212E-6</v>
      </c>
      <c r="P29" s="98">
        <v>4.6848069878604005E-6</v>
      </c>
      <c r="Q29" s="98">
        <v>3.3042679187060119E-6</v>
      </c>
      <c r="R29" s="98">
        <v>3.2813541583023886E-6</v>
      </c>
      <c r="S29" s="98">
        <v>0</v>
      </c>
      <c r="T29" s="98">
        <v>0</v>
      </c>
      <c r="U29" s="98">
        <v>2.9995200161097916E-6</v>
      </c>
      <c r="V29" s="98">
        <v>8.5987160346644981E-6</v>
      </c>
      <c r="W29" s="98">
        <v>4.6154954481097845E-6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7.2609129323833706E-3</v>
      </c>
      <c r="D30" s="122">
        <v>9.5007968674379068E-3</v>
      </c>
      <c r="E30" s="122">
        <v>9.2601559870537243E-3</v>
      </c>
      <c r="F30" s="122">
        <v>8.9542894535413076E-3</v>
      </c>
      <c r="G30" s="122">
        <v>9.7998123388103129E-3</v>
      </c>
      <c r="H30" s="122">
        <v>8.5149396434825546E-3</v>
      </c>
      <c r="I30" s="122">
        <v>5.6167820350298114E-3</v>
      </c>
      <c r="J30" s="122">
        <v>3.1301514203058529E-3</v>
      </c>
      <c r="K30" s="122">
        <v>0</v>
      </c>
      <c r="L30" s="122">
        <v>4.9110749501021867E-3</v>
      </c>
      <c r="M30" s="122">
        <v>7.7094852906192677E-3</v>
      </c>
      <c r="N30" s="122">
        <v>1.0969808441319921E-2</v>
      </c>
      <c r="O30" s="122">
        <v>1.1517015316040363E-2</v>
      </c>
      <c r="P30" s="122">
        <v>7.5275445678787863E-3</v>
      </c>
      <c r="Q30" s="122">
        <v>1.3008802220135555E-2</v>
      </c>
      <c r="R30" s="122">
        <v>6.5662225944637474E-3</v>
      </c>
      <c r="S30" s="122">
        <v>2.1113229815324349E-3</v>
      </c>
      <c r="T30" s="122">
        <v>1.8296029085205963E-3</v>
      </c>
      <c r="U30" s="122">
        <v>4.288493416225901E-3</v>
      </c>
      <c r="V30" s="122">
        <v>1.0484393616986621E-2</v>
      </c>
      <c r="W30" s="122">
        <v>7.4027170979995473E-3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5.9088846238338974E-4</v>
      </c>
      <c r="D31" s="98">
        <v>1.9742066048661185E-4</v>
      </c>
      <c r="E31" s="98">
        <v>4.1753424785886663E-4</v>
      </c>
      <c r="F31" s="98">
        <v>4.151198003954373E-4</v>
      </c>
      <c r="G31" s="98">
        <v>4.48228387951864E-4</v>
      </c>
      <c r="H31" s="98">
        <v>2.3731871332868378E-4</v>
      </c>
      <c r="I31" s="98">
        <v>0</v>
      </c>
      <c r="J31" s="98">
        <v>0</v>
      </c>
      <c r="K31" s="98">
        <v>0</v>
      </c>
      <c r="L31" s="98">
        <v>1.8695995541935975E-4</v>
      </c>
      <c r="M31" s="98">
        <v>0</v>
      </c>
      <c r="N31" s="98">
        <v>4.5115427020132176E-4</v>
      </c>
      <c r="O31" s="98">
        <v>4.2515781989090138E-4</v>
      </c>
      <c r="P31" s="98">
        <v>2.1887102667101697E-4</v>
      </c>
      <c r="Q31" s="98">
        <v>0</v>
      </c>
      <c r="R31" s="98">
        <v>0</v>
      </c>
      <c r="S31" s="98">
        <v>0</v>
      </c>
      <c r="T31" s="98">
        <v>1.658278183317052E-4</v>
      </c>
      <c r="U31" s="98">
        <v>1.5516406612777533E-4</v>
      </c>
      <c r="V31" s="98">
        <v>1.6869215252902635E-4</v>
      </c>
      <c r="W31" s="98">
        <v>1.7766134015660947E-4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6.6700244699999809E-3</v>
      </c>
      <c r="D35" s="101">
        <v>9.303376206951295E-3</v>
      </c>
      <c r="E35" s="101">
        <v>8.8426217391948583E-3</v>
      </c>
      <c r="F35" s="101">
        <v>8.53916965314587E-3</v>
      </c>
      <c r="G35" s="101">
        <v>9.3515839508584494E-3</v>
      </c>
      <c r="H35" s="101">
        <v>8.27762093015387E-3</v>
      </c>
      <c r="I35" s="101">
        <v>5.6167820350298114E-3</v>
      </c>
      <c r="J35" s="101">
        <v>3.1301514203058529E-3</v>
      </c>
      <c r="K35" s="101">
        <v>0</v>
      </c>
      <c r="L35" s="101">
        <v>4.7241149946828272E-3</v>
      </c>
      <c r="M35" s="101">
        <v>7.7094852906192677E-3</v>
      </c>
      <c r="N35" s="101">
        <v>1.0518654171118599E-2</v>
      </c>
      <c r="O35" s="101">
        <v>1.1091857496149462E-2</v>
      </c>
      <c r="P35" s="101">
        <v>7.3086735412077695E-3</v>
      </c>
      <c r="Q35" s="101">
        <v>1.3008802220135555E-2</v>
      </c>
      <c r="R35" s="101">
        <v>6.5662225944637474E-3</v>
      </c>
      <c r="S35" s="101">
        <v>2.1113229815324349E-3</v>
      </c>
      <c r="T35" s="101">
        <v>1.663775090188891E-3</v>
      </c>
      <c r="U35" s="101">
        <v>4.1333293500981257E-3</v>
      </c>
      <c r="V35" s="101">
        <v>1.0315701464457596E-2</v>
      </c>
      <c r="W35" s="101">
        <v>7.2250557578429379E-3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2.3946770116230181E-3</v>
      </c>
      <c r="D39" s="122">
        <v>3.3099375081687226E-3</v>
      </c>
      <c r="E39" s="122">
        <v>3.2195395898338862E-3</v>
      </c>
      <c r="F39" s="122">
        <v>3.6760806926304295E-3</v>
      </c>
      <c r="G39" s="122">
        <v>3.9843567503049654E-3</v>
      </c>
      <c r="H39" s="122">
        <v>3.175833072807212E-3</v>
      </c>
      <c r="I39" s="122">
        <v>1.7839641198886952E-3</v>
      </c>
      <c r="J39" s="122">
        <v>8.5798603886954716E-4</v>
      </c>
      <c r="K39" s="122">
        <v>0</v>
      </c>
      <c r="L39" s="122">
        <v>1.6274996708902758E-3</v>
      </c>
      <c r="M39" s="122">
        <v>2.8158064996640733E-3</v>
      </c>
      <c r="N39" s="122">
        <v>3.9552021942519779E-3</v>
      </c>
      <c r="O39" s="122">
        <v>3.7472400035572198E-3</v>
      </c>
      <c r="P39" s="122">
        <v>2.7529005156030407E-3</v>
      </c>
      <c r="Q39" s="122">
        <v>3.6606562704991925E-3</v>
      </c>
      <c r="R39" s="122">
        <v>1.7964329193878943E-3</v>
      </c>
      <c r="S39" s="122">
        <v>7.0181438511323149E-4</v>
      </c>
      <c r="T39" s="122">
        <v>6.1070550606988155E-4</v>
      </c>
      <c r="U39" s="122">
        <v>1.2387670146479755E-3</v>
      </c>
      <c r="V39" s="122">
        <v>3.1678892406279842E-3</v>
      </c>
      <c r="W39" s="122">
        <v>2.1376963286856873E-3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1.6295361615736269E-3</v>
      </c>
      <c r="D40" s="98">
        <v>2.0437554837360499E-3</v>
      </c>
      <c r="E40" s="98">
        <v>2.2125549362152167E-3</v>
      </c>
      <c r="F40" s="98">
        <v>2.7808376886845824E-3</v>
      </c>
      <c r="G40" s="98">
        <v>2.9060607307067896E-3</v>
      </c>
      <c r="H40" s="98">
        <v>1.9892337266857042E-3</v>
      </c>
      <c r="I40" s="98">
        <v>7.1537262002647096E-4</v>
      </c>
      <c r="J40" s="98">
        <v>2.4713332296352714E-4</v>
      </c>
      <c r="K40" s="98">
        <v>0</v>
      </c>
      <c r="L40" s="98">
        <v>1.4653890644118698E-3</v>
      </c>
      <c r="M40" s="98">
        <v>1.8452807854553515E-3</v>
      </c>
      <c r="N40" s="98">
        <v>2.7482965019436489E-3</v>
      </c>
      <c r="O40" s="98">
        <v>2.2909767724932674E-3</v>
      </c>
      <c r="P40" s="98">
        <v>1.6282222846971742E-3</v>
      </c>
      <c r="Q40" s="98">
        <v>1.3730150255934917E-3</v>
      </c>
      <c r="R40" s="98">
        <v>7.8340238616607209E-4</v>
      </c>
      <c r="S40" s="98">
        <v>4.0436980927051845E-4</v>
      </c>
      <c r="T40" s="98">
        <v>4.7781746896834778E-4</v>
      </c>
      <c r="U40" s="98">
        <v>6.36137038723296E-4</v>
      </c>
      <c r="V40" s="98">
        <v>2.1926937290428733E-3</v>
      </c>
      <c r="W40" s="98">
        <v>1.1692176497729708E-3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7.651408500493911E-4</v>
      </c>
      <c r="D41" s="33">
        <v>1.2661820244326727E-3</v>
      </c>
      <c r="E41" s="33">
        <v>1.0069846536186692E-3</v>
      </c>
      <c r="F41" s="33">
        <v>8.9524300394584701E-4</v>
      </c>
      <c r="G41" s="33">
        <v>1.0782960195981762E-3</v>
      </c>
      <c r="H41" s="33">
        <v>1.1865993461215077E-3</v>
      </c>
      <c r="I41" s="33">
        <v>1.0685914998622243E-3</v>
      </c>
      <c r="J41" s="33">
        <v>6.1085271590602007E-4</v>
      </c>
      <c r="K41" s="33">
        <v>0</v>
      </c>
      <c r="L41" s="33">
        <v>1.6211060647840586E-4</v>
      </c>
      <c r="M41" s="33">
        <v>9.7052571420872175E-4</v>
      </c>
      <c r="N41" s="33">
        <v>1.2069056923083292E-3</v>
      </c>
      <c r="O41" s="33">
        <v>1.4562632310639524E-3</v>
      </c>
      <c r="P41" s="33">
        <v>1.1246782309058665E-3</v>
      </c>
      <c r="Q41" s="33">
        <v>2.2876412449057007E-3</v>
      </c>
      <c r="R41" s="33">
        <v>1.0130305332218222E-3</v>
      </c>
      <c r="S41" s="33">
        <v>2.9744457584271309E-4</v>
      </c>
      <c r="T41" s="33">
        <v>1.3288803710153371E-4</v>
      </c>
      <c r="U41" s="33">
        <v>6.0262997592467954E-4</v>
      </c>
      <c r="V41" s="33">
        <v>9.7519551158511107E-4</v>
      </c>
      <c r="W41" s="33">
        <v>9.6847867891271657E-4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0.20462846840097013</v>
      </c>
      <c r="D43" s="117">
        <f t="shared" si="14"/>
        <v>7.6477551220569068E-2</v>
      </c>
      <c r="E43" s="117">
        <f t="shared" si="14"/>
        <v>9.3950805490071496E-2</v>
      </c>
      <c r="F43" s="117">
        <f t="shared" si="14"/>
        <v>0.24638247846424763</v>
      </c>
      <c r="G43" s="117">
        <f t="shared" si="14"/>
        <v>0.46294483268679881</v>
      </c>
      <c r="H43" s="117">
        <f t="shared" si="14"/>
        <v>0.56368614159854047</v>
      </c>
      <c r="I43" s="117">
        <f t="shared" si="14"/>
        <v>0.70763400893675077</v>
      </c>
      <c r="J43" s="117">
        <f t="shared" si="14"/>
        <v>0.93579381165293918</v>
      </c>
      <c r="K43" s="117">
        <f t="shared" si="14"/>
        <v>3.5642271886883723</v>
      </c>
      <c r="L43" s="117">
        <f t="shared" si="14"/>
        <v>2.1697785276674253</v>
      </c>
      <c r="M43" s="117">
        <f t="shared" si="14"/>
        <v>0.91981174788683584</v>
      </c>
      <c r="N43" s="117">
        <f t="shared" si="14"/>
        <v>0.3072427769932542</v>
      </c>
      <c r="O43" s="117">
        <f t="shared" si="14"/>
        <v>0.39252150652942464</v>
      </c>
      <c r="P43" s="117">
        <f t="shared" si="14"/>
        <v>0.7563908993389552</v>
      </c>
      <c r="Q43" s="117">
        <f t="shared" si="14"/>
        <v>1.1001361372751239</v>
      </c>
      <c r="R43" s="117">
        <f t="shared" ref="R43:V43" si="15">R44+R47+R49+R58</f>
        <v>0.64893473073882613</v>
      </c>
      <c r="S43" s="117">
        <f t="shared" si="15"/>
        <v>0.90009528459737453</v>
      </c>
      <c r="T43" s="117">
        <f t="shared" si="15"/>
        <v>0.87909942483699288</v>
      </c>
      <c r="U43" s="117">
        <f t="shared" si="15"/>
        <v>0.71211696325807572</v>
      </c>
      <c r="V43" s="117">
        <f t="shared" si="15"/>
        <v>0.65164489753923616</v>
      </c>
      <c r="W43" s="117">
        <f t="shared" ref="W43" si="16">W44+W47+W49+W58</f>
        <v>0.38902468619429065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0.16907482743491828</v>
      </c>
      <c r="D44" s="122">
        <f t="shared" si="17"/>
        <v>6.3162136478537842E-2</v>
      </c>
      <c r="E44" s="122">
        <f t="shared" si="17"/>
        <v>7.7222131486296572E-2</v>
      </c>
      <c r="F44" s="122">
        <f t="shared" si="17"/>
        <v>0.20228509589758187</v>
      </c>
      <c r="G44" s="122">
        <f t="shared" si="17"/>
        <v>0.38016684790617311</v>
      </c>
      <c r="H44" s="122">
        <f t="shared" si="17"/>
        <v>0.45933411927759543</v>
      </c>
      <c r="I44" s="122">
        <f t="shared" si="17"/>
        <v>0.5722090470600365</v>
      </c>
      <c r="J44" s="122">
        <f t="shared" si="17"/>
        <v>0.70167173627753843</v>
      </c>
      <c r="K44" s="122">
        <f t="shared" si="17"/>
        <v>2.8903807232342213</v>
      </c>
      <c r="L44" s="122">
        <f t="shared" si="17"/>
        <v>1.7049545233477195</v>
      </c>
      <c r="M44" s="122">
        <f t="shared" si="17"/>
        <v>0.71949393449304089</v>
      </c>
      <c r="N44" s="122">
        <f t="shared" si="17"/>
        <v>0.23914219400223546</v>
      </c>
      <c r="O44" s="122">
        <f t="shared" si="17"/>
        <v>0.30161132759598652</v>
      </c>
      <c r="P44" s="122">
        <f t="shared" si="17"/>
        <v>0.58286753478311171</v>
      </c>
      <c r="Q44" s="122">
        <f t="shared" si="17"/>
        <v>0.826251001716514</v>
      </c>
      <c r="R44" s="122">
        <f t="shared" ref="R44:V44" si="18">SUM(R45:R46)</f>
        <v>0.47981645196314893</v>
      </c>
      <c r="S44" s="122">
        <f t="shared" si="18"/>
        <v>0.68737197090257318</v>
      </c>
      <c r="T44" s="122">
        <f t="shared" si="18"/>
        <v>0.66617672823227458</v>
      </c>
      <c r="U44" s="122">
        <f t="shared" si="18"/>
        <v>0.53855848080233382</v>
      </c>
      <c r="V44" s="122">
        <f t="shared" si="18"/>
        <v>0.46895430603500116</v>
      </c>
      <c r="W44" s="122">
        <f t="shared" ref="W44" si="19">SUM(W45:W46)</f>
        <v>0.26804773791405079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0.16718250886312228</v>
      </c>
      <c r="D45" s="98">
        <v>6.2468466636423123E-2</v>
      </c>
      <c r="E45" s="98">
        <v>7.6378564077600755E-2</v>
      </c>
      <c r="F45" s="98">
        <v>0.20010603649528572</v>
      </c>
      <c r="G45" s="98">
        <v>0.37607389546412051</v>
      </c>
      <c r="H45" s="98">
        <v>0.45441739783208879</v>
      </c>
      <c r="I45" s="98">
        <v>0.56613225820388302</v>
      </c>
      <c r="J45" s="98">
        <v>0.69417076301723157</v>
      </c>
      <c r="K45" s="98">
        <v>2.8592161850309123</v>
      </c>
      <c r="L45" s="98">
        <v>1.6871395390200259</v>
      </c>
      <c r="M45" s="98">
        <v>0.7117303064667595</v>
      </c>
      <c r="N45" s="98">
        <v>0.23649247424005254</v>
      </c>
      <c r="O45" s="98">
        <v>0.29814694294117799</v>
      </c>
      <c r="P45" s="98">
        <v>0.57590986644875153</v>
      </c>
      <c r="Q45" s="98">
        <v>0.81608603518394729</v>
      </c>
      <c r="R45" s="98">
        <v>0.47386436780489</v>
      </c>
      <c r="S45" s="98">
        <v>0.67884182048349928</v>
      </c>
      <c r="T45" s="98">
        <v>0.65787530916896109</v>
      </c>
      <c r="U45" s="98">
        <v>0.53181015876333426</v>
      </c>
      <c r="V45" s="98">
        <v>0.46304441617273734</v>
      </c>
      <c r="W45" s="98">
        <v>0.26467478529643229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1.8923185717960092E-3</v>
      </c>
      <c r="D46" s="98">
        <v>6.9366984211471981E-4</v>
      </c>
      <c r="E46" s="98">
        <v>8.4356740869582169E-4</v>
      </c>
      <c r="F46" s="98">
        <v>2.179059402296157E-3</v>
      </c>
      <c r="G46" s="98">
        <v>4.0929524420526067E-3</v>
      </c>
      <c r="H46" s="98">
        <v>4.9167214455066669E-3</v>
      </c>
      <c r="I46" s="98">
        <v>6.0767888561535123E-3</v>
      </c>
      <c r="J46" s="98">
        <v>7.500973260306844E-3</v>
      </c>
      <c r="K46" s="98">
        <v>3.1164538203309083E-2</v>
      </c>
      <c r="L46" s="98">
        <v>1.7814984327693514E-2</v>
      </c>
      <c r="M46" s="98">
        <v>7.7636280262814057E-3</v>
      </c>
      <c r="N46" s="98">
        <v>2.649719762182924E-3</v>
      </c>
      <c r="O46" s="98">
        <v>3.4643846548085165E-3</v>
      </c>
      <c r="P46" s="98">
        <v>6.9576683343601561E-3</v>
      </c>
      <c r="Q46" s="98">
        <v>1.0164966532566662E-2</v>
      </c>
      <c r="R46" s="98">
        <v>5.9520841582589266E-3</v>
      </c>
      <c r="S46" s="98">
        <v>8.5301504190738765E-3</v>
      </c>
      <c r="T46" s="98">
        <v>8.3014190633134595E-3</v>
      </c>
      <c r="U46" s="98">
        <v>6.7483220389995833E-3</v>
      </c>
      <c r="V46" s="98">
        <v>5.9098898622637983E-3</v>
      </c>
      <c r="W46" s="98">
        <v>3.3729526176184774E-3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4.3934805319839941E-6</v>
      </c>
      <c r="H47" s="122">
        <f t="shared" si="20"/>
        <v>1.2340440007551774E-5</v>
      </c>
      <c r="I47" s="122">
        <f t="shared" si="20"/>
        <v>2.2252532403536283E-5</v>
      </c>
      <c r="J47" s="122">
        <f t="shared" si="20"/>
        <v>5.5855145805139582E-5</v>
      </c>
      <c r="K47" s="122">
        <f t="shared" si="20"/>
        <v>1.173058241703639E-4</v>
      </c>
      <c r="L47" s="122">
        <f t="shared" si="20"/>
        <v>2.6555119717747654E-4</v>
      </c>
      <c r="M47" s="122">
        <f t="shared" si="20"/>
        <v>7.0355160890918901E-5</v>
      </c>
      <c r="N47" s="122">
        <f t="shared" si="20"/>
        <v>2.176026683034943E-5</v>
      </c>
      <c r="O47" s="122">
        <f t="shared" si="20"/>
        <v>2.8976601224088169E-5</v>
      </c>
      <c r="P47" s="122">
        <f t="shared" si="20"/>
        <v>7.0272104817906031E-5</v>
      </c>
      <c r="Q47" s="122">
        <f t="shared" si="20"/>
        <v>6.9389626292826244E-5</v>
      </c>
      <c r="R47" s="122">
        <f t="shared" si="20"/>
        <v>5.5783020691140605E-5</v>
      </c>
      <c r="S47" s="122">
        <f t="shared" si="20"/>
        <v>5.7342450678551669E-5</v>
      </c>
      <c r="T47" s="122">
        <f t="shared" si="20"/>
        <v>7.5752108116701588E-5</v>
      </c>
      <c r="U47" s="122">
        <f t="shared" si="20"/>
        <v>5.0991840273866451E-5</v>
      </c>
      <c r="V47" s="122">
        <f t="shared" si="20"/>
        <v>1.0891706977241698E-4</v>
      </c>
      <c r="W47" s="122">
        <f t="shared" si="20"/>
        <v>8.3078918065976126E-5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4.3934805319839941E-6</v>
      </c>
      <c r="H48" s="98">
        <v>1.2340440007551774E-5</v>
      </c>
      <c r="I48" s="98">
        <v>2.2252532403536283E-5</v>
      </c>
      <c r="J48" s="98">
        <v>5.5855145805139582E-5</v>
      </c>
      <c r="K48" s="98">
        <v>1.173058241703639E-4</v>
      </c>
      <c r="L48" s="98">
        <v>2.6555119717747654E-4</v>
      </c>
      <c r="M48" s="98">
        <v>7.0355160890918901E-5</v>
      </c>
      <c r="N48" s="98">
        <v>2.176026683034943E-5</v>
      </c>
      <c r="O48" s="98">
        <v>2.8976601224088169E-5</v>
      </c>
      <c r="P48" s="98">
        <v>7.0272104817906031E-5</v>
      </c>
      <c r="Q48" s="98">
        <v>6.9389626292826244E-5</v>
      </c>
      <c r="R48" s="98">
        <v>5.5783020691140605E-5</v>
      </c>
      <c r="S48" s="98">
        <v>5.7342450678551669E-5</v>
      </c>
      <c r="T48" s="98">
        <v>7.5752108116701588E-5</v>
      </c>
      <c r="U48" s="98">
        <v>5.0991840273866451E-5</v>
      </c>
      <c r="V48" s="98">
        <v>1.0891706977241698E-4</v>
      </c>
      <c r="W48" s="98">
        <v>8.3078918065976126E-5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2.8290256428260181E-2</v>
      </c>
      <c r="D49" s="122">
        <v>1.051758945549725E-2</v>
      </c>
      <c r="E49" s="122">
        <v>1.2604437060027817E-2</v>
      </c>
      <c r="F49" s="122">
        <v>3.223470220639614E-2</v>
      </c>
      <c r="G49" s="122">
        <v>6.3340519806032225E-2</v>
      </c>
      <c r="H49" s="122">
        <v>8.0131735931836243E-2</v>
      </c>
      <c r="I49" s="122">
        <v>0.10321186933964463</v>
      </c>
      <c r="J49" s="122">
        <v>0.16857191847205572</v>
      </c>
      <c r="K49" s="122">
        <v>0.53881164261482584</v>
      </c>
      <c r="L49" s="122">
        <v>0.37052945309701829</v>
      </c>
      <c r="M49" s="122">
        <v>0.15770707145225268</v>
      </c>
      <c r="N49" s="122">
        <v>5.2641688232024551E-2</v>
      </c>
      <c r="O49" s="122">
        <v>6.9662913829832168E-2</v>
      </c>
      <c r="P49" s="122">
        <v>0.13027433610059136</v>
      </c>
      <c r="Q49" s="122">
        <v>0.20841399141235692</v>
      </c>
      <c r="R49" s="122">
        <v>0.12792666032862596</v>
      </c>
      <c r="S49" s="122">
        <v>0.1617405761675838</v>
      </c>
      <c r="T49" s="122">
        <v>0.1609289928657601</v>
      </c>
      <c r="U49" s="122">
        <v>0.13572508009688974</v>
      </c>
      <c r="V49" s="122">
        <v>0.13901567816617122</v>
      </c>
      <c r="W49" s="122">
        <v>9.2150771978780355E-2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2.7028359906908835E-2</v>
      </c>
      <c r="D50" s="98">
        <v>9.7733193589411467E-3</v>
      </c>
      <c r="E50" s="98">
        <v>1.1800562356464648E-2</v>
      </c>
      <c r="F50" s="98">
        <v>3.081150726420516E-2</v>
      </c>
      <c r="G50" s="98">
        <v>6.1506875894099193E-2</v>
      </c>
      <c r="H50" s="98">
        <v>7.7027628083028543E-2</v>
      </c>
      <c r="I50" s="98">
        <v>0.10009143487573918</v>
      </c>
      <c r="J50" s="98">
        <v>0.11763581808707867</v>
      </c>
      <c r="K50" s="98">
        <v>0.53881164261482584</v>
      </c>
      <c r="L50" s="98">
        <v>0.36297086910552578</v>
      </c>
      <c r="M50" s="98">
        <v>0.15632331768214153</v>
      </c>
      <c r="N50" s="98">
        <v>5.2641688232024551E-2</v>
      </c>
      <c r="O50" s="98">
        <v>6.9441076679909175E-2</v>
      </c>
      <c r="P50" s="98">
        <v>0.12371527010207156</v>
      </c>
      <c r="Q50" s="98">
        <v>0.1839664148262401</v>
      </c>
      <c r="R50" s="98">
        <v>0.10433689767444139</v>
      </c>
      <c r="S50" s="98">
        <v>0.15786981736810768</v>
      </c>
      <c r="T50" s="98">
        <v>0.15224038961699587</v>
      </c>
      <c r="U50" s="98">
        <v>9.9902892396039333E-2</v>
      </c>
      <c r="V50" s="98">
        <v>0.12433564146675079</v>
      </c>
      <c r="W50" s="98">
        <v>9.1950075985506946E-2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1.2618965213513475E-3</v>
      </c>
      <c r="D54" s="101">
        <v>7.4427009655610361E-4</v>
      </c>
      <c r="E54" s="101">
        <v>8.0387470356316898E-4</v>
      </c>
      <c r="F54" s="101">
        <v>1.4231949421909783E-3</v>
      </c>
      <c r="G54" s="101">
        <v>1.8336439119330293E-3</v>
      </c>
      <c r="H54" s="101">
        <v>3.1041078488077017E-3</v>
      </c>
      <c r="I54" s="101">
        <v>3.120434463905451E-3</v>
      </c>
      <c r="J54" s="101">
        <v>5.0936100384977048E-2</v>
      </c>
      <c r="K54" s="101">
        <v>0</v>
      </c>
      <c r="L54" s="101">
        <v>7.5585839914925224E-3</v>
      </c>
      <c r="M54" s="101">
        <v>1.3837537701111506E-3</v>
      </c>
      <c r="N54" s="101">
        <v>0</v>
      </c>
      <c r="O54" s="101">
        <v>2.2183714992298926E-4</v>
      </c>
      <c r="P54" s="101">
        <v>6.5590659985197922E-3</v>
      </c>
      <c r="Q54" s="101">
        <v>2.444757658611682E-2</v>
      </c>
      <c r="R54" s="101">
        <v>2.3589762654184575E-2</v>
      </c>
      <c r="S54" s="101">
        <v>3.8707587994761304E-3</v>
      </c>
      <c r="T54" s="101">
        <v>8.6886032487642085E-3</v>
      </c>
      <c r="U54" s="101">
        <v>3.5822187700850418E-2</v>
      </c>
      <c r="V54" s="101">
        <v>1.4680036699420428E-2</v>
      </c>
      <c r="W54" s="101">
        <v>2.0069599327341499E-4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7.2633845377916527E-3</v>
      </c>
      <c r="D58" s="122">
        <v>2.7978252865339852E-3</v>
      </c>
      <c r="E58" s="122">
        <v>4.1242369437471116E-3</v>
      </c>
      <c r="F58" s="122">
        <v>1.1862680360269627E-2</v>
      </c>
      <c r="G58" s="122">
        <v>1.9433071494061482E-2</v>
      </c>
      <c r="H58" s="122">
        <v>2.4207945949101292E-2</v>
      </c>
      <c r="I58" s="122">
        <v>3.219084000466612E-2</v>
      </c>
      <c r="J58" s="122">
        <v>6.5494301757539827E-2</v>
      </c>
      <c r="K58" s="122">
        <v>0.13491751701515467</v>
      </c>
      <c r="L58" s="122">
        <v>9.4029000025509957E-2</v>
      </c>
      <c r="M58" s="122">
        <v>4.2540386780651321E-2</v>
      </c>
      <c r="N58" s="122">
        <v>1.5437134492163832E-2</v>
      </c>
      <c r="O58" s="122">
        <v>2.1218288502381839E-2</v>
      </c>
      <c r="P58" s="122">
        <v>4.3178756350434264E-2</v>
      </c>
      <c r="Q58" s="122">
        <v>6.5401754519960012E-2</v>
      </c>
      <c r="R58" s="122">
        <v>4.1135835426360165E-2</v>
      </c>
      <c r="S58" s="122">
        <v>5.0925395076539037E-2</v>
      </c>
      <c r="T58" s="122">
        <v>5.1917951630841452E-2</v>
      </c>
      <c r="U58" s="122">
        <v>3.7782410518578266E-2</v>
      </c>
      <c r="V58" s="122">
        <v>4.3565996268291371E-2</v>
      </c>
      <c r="W58" s="122">
        <v>2.8743097383393534E-2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5.0189713776467712E-3</v>
      </c>
      <c r="D59" s="98">
        <v>1.7618581756345256E-3</v>
      </c>
      <c r="E59" s="98">
        <v>2.8025695858726082E-3</v>
      </c>
      <c r="F59" s="98">
        <v>9.0575856145726392E-3</v>
      </c>
      <c r="G59" s="98">
        <v>1.4281212733759083E-2</v>
      </c>
      <c r="H59" s="98">
        <v>1.5308450853189983E-2</v>
      </c>
      <c r="I59" s="98">
        <v>1.2956193007146084E-2</v>
      </c>
      <c r="J59" s="98">
        <v>1.8534999222264533E-2</v>
      </c>
      <c r="K59" s="98">
        <v>7.5916758298215065E-2</v>
      </c>
      <c r="L59" s="98">
        <v>8.4221308333566405E-2</v>
      </c>
      <c r="M59" s="98">
        <v>2.7679211781830273E-2</v>
      </c>
      <c r="N59" s="98">
        <v>1.066985700754593E-2</v>
      </c>
      <c r="O59" s="98">
        <v>1.311386704254767E-2</v>
      </c>
      <c r="P59" s="98">
        <v>2.5451685187108462E-2</v>
      </c>
      <c r="Q59" s="98">
        <v>2.4645619709403179E-2</v>
      </c>
      <c r="R59" s="98">
        <v>1.865922047050099E-2</v>
      </c>
      <c r="S59" s="98">
        <v>2.8872004381915017E-2</v>
      </c>
      <c r="T59" s="98">
        <v>3.9249292093828575E-2</v>
      </c>
      <c r="U59" s="98">
        <v>1.9783861904294504E-2</v>
      </c>
      <c r="V59" s="98">
        <v>3.0498376413050879E-2</v>
      </c>
      <c r="W59" s="98">
        <v>1.547493948228932E-2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2.2444131601448811E-3</v>
      </c>
      <c r="D60" s="33">
        <v>1.0359671108994594E-3</v>
      </c>
      <c r="E60" s="33">
        <v>1.3216673578745034E-3</v>
      </c>
      <c r="F60" s="33">
        <v>2.805094745696987E-3</v>
      </c>
      <c r="G60" s="33">
        <v>5.1518587603023979E-3</v>
      </c>
      <c r="H60" s="33">
        <v>8.8994950959113087E-3</v>
      </c>
      <c r="I60" s="33">
        <v>1.9234646997520036E-2</v>
      </c>
      <c r="J60" s="33">
        <v>4.6959302535275291E-2</v>
      </c>
      <c r="K60" s="33">
        <v>5.9000758716939605E-2</v>
      </c>
      <c r="L60" s="33">
        <v>9.8076916919435531E-3</v>
      </c>
      <c r="M60" s="33">
        <v>1.4861174998821051E-2</v>
      </c>
      <c r="N60" s="33">
        <v>4.7672774846179008E-3</v>
      </c>
      <c r="O60" s="33">
        <v>8.1044214598341695E-3</v>
      </c>
      <c r="P60" s="33">
        <v>1.7727071163325801E-2</v>
      </c>
      <c r="Q60" s="33">
        <v>4.0756134810556829E-2</v>
      </c>
      <c r="R60" s="33">
        <v>2.2476614955859175E-2</v>
      </c>
      <c r="S60" s="33">
        <v>2.2053390694624017E-2</v>
      </c>
      <c r="T60" s="33">
        <v>1.2668659537012879E-2</v>
      </c>
      <c r="U60" s="33">
        <v>1.7998548614283766E-2</v>
      </c>
      <c r="V60" s="33">
        <v>1.306761985524049E-2</v>
      </c>
      <c r="W60" s="33">
        <v>1.3268157901104216E-2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2.2466115646036502</v>
      </c>
      <c r="D62" s="117">
        <f t="shared" si="21"/>
        <v>3.3442411871608138</v>
      </c>
      <c r="E62" s="117">
        <f t="shared" si="21"/>
        <v>3.7165640877946706</v>
      </c>
      <c r="F62" s="117">
        <f t="shared" si="21"/>
        <v>3.8479357398840692</v>
      </c>
      <c r="G62" s="117">
        <f t="shared" si="21"/>
        <v>3.1984745866420097</v>
      </c>
      <c r="H62" s="117">
        <f t="shared" si="21"/>
        <v>3.6254933826416598</v>
      </c>
      <c r="I62" s="117">
        <f t="shared" si="21"/>
        <v>2.6508661824205437</v>
      </c>
      <c r="J62" s="117">
        <f t="shared" si="21"/>
        <v>2.7368271347699533</v>
      </c>
      <c r="K62" s="117">
        <f t="shared" si="21"/>
        <v>2.7241981549521959</v>
      </c>
      <c r="L62" s="117">
        <f t="shared" si="21"/>
        <v>2.6107150472507041</v>
      </c>
      <c r="M62" s="117">
        <f t="shared" si="21"/>
        <v>1.5215848415329978</v>
      </c>
      <c r="N62" s="117">
        <f t="shared" si="21"/>
        <v>1.6979578448419335</v>
      </c>
      <c r="O62" s="117">
        <f t="shared" si="21"/>
        <v>1.6300294253329648</v>
      </c>
      <c r="P62" s="117">
        <f t="shared" si="21"/>
        <v>3.4891946287962172</v>
      </c>
      <c r="Q62" s="117">
        <f t="shared" si="21"/>
        <v>4.9011347994785064</v>
      </c>
      <c r="R62" s="117">
        <f t="shared" ref="R62:V62" si="22">R63+R66+R68+R77</f>
        <v>3.4099717427816323</v>
      </c>
      <c r="S62" s="117">
        <f t="shared" si="22"/>
        <v>3.7542490004844291</v>
      </c>
      <c r="T62" s="117">
        <f t="shared" si="22"/>
        <v>3.2312405447674699</v>
      </c>
      <c r="U62" s="117">
        <f t="shared" si="22"/>
        <v>2.0924968052270367</v>
      </c>
      <c r="V62" s="117">
        <f t="shared" si="22"/>
        <v>2.3442540085422308</v>
      </c>
      <c r="W62" s="117">
        <f t="shared" ref="W62" si="23">W63+W66+W68+W77</f>
        <v>1.2619371045566978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1.8221558123214117</v>
      </c>
      <c r="D63" s="122">
        <f t="shared" si="24"/>
        <v>2.7021241897753367</v>
      </c>
      <c r="E63" s="122">
        <f t="shared" si="24"/>
        <v>3.0187624482813149</v>
      </c>
      <c r="F63" s="122">
        <f t="shared" si="24"/>
        <v>3.1281890462399411</v>
      </c>
      <c r="G63" s="122">
        <f t="shared" si="24"/>
        <v>2.5807498121578587</v>
      </c>
      <c r="H63" s="122">
        <f t="shared" si="24"/>
        <v>2.8962962549639704</v>
      </c>
      <c r="I63" s="122">
        <f t="shared" si="24"/>
        <v>2.1156964712277642</v>
      </c>
      <c r="J63" s="122">
        <f t="shared" si="24"/>
        <v>2.1241755817614725</v>
      </c>
      <c r="K63" s="122">
        <f t="shared" si="24"/>
        <v>2.1405709853471575</v>
      </c>
      <c r="L63" s="122">
        <f t="shared" si="24"/>
        <v>2.0294916547220767</v>
      </c>
      <c r="M63" s="122">
        <f t="shared" si="24"/>
        <v>1.1645119495453469</v>
      </c>
      <c r="N63" s="122">
        <f t="shared" si="24"/>
        <v>1.3025437227743528</v>
      </c>
      <c r="O63" s="122">
        <f t="shared" si="24"/>
        <v>1.2324968308425037</v>
      </c>
      <c r="P63" s="122">
        <f t="shared" si="24"/>
        <v>2.6405173771090897</v>
      </c>
      <c r="Q63" s="122">
        <f t="shared" si="24"/>
        <v>3.6153615355756687</v>
      </c>
      <c r="R63" s="122">
        <f t="shared" ref="R63:V63" si="25">SUM(R64:R65)</f>
        <v>2.4879040500801231</v>
      </c>
      <c r="S63" s="122">
        <f t="shared" si="25"/>
        <v>2.8089279109470162</v>
      </c>
      <c r="T63" s="122">
        <f t="shared" si="25"/>
        <v>2.4012767381533262</v>
      </c>
      <c r="U63" s="122">
        <f t="shared" si="25"/>
        <v>1.5375071844313855</v>
      </c>
      <c r="V63" s="122">
        <f t="shared" si="25"/>
        <v>1.6517569458426744</v>
      </c>
      <c r="W63" s="122">
        <f t="shared" ref="W63" si="26">SUM(W64:W65)</f>
        <v>0.84766051969558276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1.7983725610886665</v>
      </c>
      <c r="D64" s="98">
        <v>2.6674015161479905</v>
      </c>
      <c r="E64" s="98">
        <v>2.9800702110793269</v>
      </c>
      <c r="F64" s="98">
        <v>3.0885485899244292</v>
      </c>
      <c r="G64" s="98">
        <v>2.5479953389146064</v>
      </c>
      <c r="H64" s="98">
        <v>2.8596850484544283</v>
      </c>
      <c r="I64" s="98">
        <v>2.0891269662305572</v>
      </c>
      <c r="J64" s="98">
        <v>2.0973037962289585</v>
      </c>
      <c r="K64" s="98">
        <v>2.1132594402868707</v>
      </c>
      <c r="L64" s="98">
        <v>2.0044143783650159</v>
      </c>
      <c r="M64" s="98">
        <v>1.1497384623807543</v>
      </c>
      <c r="N64" s="98">
        <v>1.2857682786371525</v>
      </c>
      <c r="O64" s="98">
        <v>1.2163171805103865</v>
      </c>
      <c r="P64" s="98">
        <v>2.6051657887500204</v>
      </c>
      <c r="Q64" s="98">
        <v>3.5661622747905626</v>
      </c>
      <c r="R64" s="98">
        <v>2.4539164783381588</v>
      </c>
      <c r="S64" s="98">
        <v>2.7706246421638401</v>
      </c>
      <c r="T64" s="98">
        <v>2.3684237548232603</v>
      </c>
      <c r="U64" s="98">
        <v>1.5163574577616408</v>
      </c>
      <c r="V64" s="98">
        <v>1.6289055022713923</v>
      </c>
      <c r="W64" s="98">
        <v>0.8359461086677118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2.3783251232745134E-2</v>
      </c>
      <c r="D65" s="98">
        <v>3.4722673627346441E-2</v>
      </c>
      <c r="E65" s="98">
        <v>3.8692237201988153E-2</v>
      </c>
      <c r="F65" s="98">
        <v>3.9640456315511996E-2</v>
      </c>
      <c r="G65" s="98">
        <v>3.2754473243252355E-2</v>
      </c>
      <c r="H65" s="98">
        <v>3.6611206509542242E-2</v>
      </c>
      <c r="I65" s="98">
        <v>2.6569504997206811E-2</v>
      </c>
      <c r="J65" s="98">
        <v>2.6871785532514202E-2</v>
      </c>
      <c r="K65" s="98">
        <v>2.731154506028657E-2</v>
      </c>
      <c r="L65" s="98">
        <v>2.5077276357060769E-2</v>
      </c>
      <c r="M65" s="98">
        <v>1.4773487164592591E-2</v>
      </c>
      <c r="N65" s="98">
        <v>1.6775444137200262E-2</v>
      </c>
      <c r="O65" s="98">
        <v>1.6179650332117157E-2</v>
      </c>
      <c r="P65" s="98">
        <v>3.5351588359069451E-2</v>
      </c>
      <c r="Q65" s="98">
        <v>4.9199260785106086E-2</v>
      </c>
      <c r="R65" s="98">
        <v>3.3987571741964019E-2</v>
      </c>
      <c r="S65" s="98">
        <v>3.8303268783176088E-2</v>
      </c>
      <c r="T65" s="98">
        <v>3.2852983330065748E-2</v>
      </c>
      <c r="U65" s="98">
        <v>2.114972666974459E-2</v>
      </c>
      <c r="V65" s="98">
        <v>2.2851443571282205E-2</v>
      </c>
      <c r="W65" s="98">
        <v>1.1714411027870995E-2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5.8131084235191059E-6</v>
      </c>
      <c r="E66" s="122">
        <f t="shared" si="27"/>
        <v>1.5230447942356318E-5</v>
      </c>
      <c r="F66" s="122">
        <f t="shared" si="27"/>
        <v>2.1976589344173077E-5</v>
      </c>
      <c r="G66" s="122">
        <f t="shared" si="27"/>
        <v>2.6360883191903961E-5</v>
      </c>
      <c r="H66" s="122">
        <f t="shared" si="27"/>
        <v>1.1106396006796595E-4</v>
      </c>
      <c r="I66" s="122">
        <f t="shared" si="27"/>
        <v>8.9010129614145131E-5</v>
      </c>
      <c r="J66" s="122">
        <f t="shared" si="27"/>
        <v>1.2459994064223446E-4</v>
      </c>
      <c r="K66" s="122">
        <f t="shared" si="27"/>
        <v>1.3406379905184446E-4</v>
      </c>
      <c r="L66" s="122">
        <f t="shared" si="27"/>
        <v>3.6987488178291379E-4</v>
      </c>
      <c r="M66" s="122">
        <f t="shared" si="27"/>
        <v>1.3631312422615537E-4</v>
      </c>
      <c r="N66" s="122">
        <f t="shared" si="27"/>
        <v>1.3926570771423635E-4</v>
      </c>
      <c r="O66" s="122">
        <f t="shared" si="27"/>
        <v>1.4126093096742981E-4</v>
      </c>
      <c r="P66" s="122">
        <f t="shared" si="27"/>
        <v>3.5136052408953013E-4</v>
      </c>
      <c r="Q66" s="122">
        <f t="shared" si="27"/>
        <v>3.4364386354542525E-4</v>
      </c>
      <c r="R66" s="122">
        <f t="shared" si="27"/>
        <v>3.0844729088042451E-4</v>
      </c>
      <c r="S66" s="122">
        <f t="shared" si="27"/>
        <v>2.5804102805348253E-4</v>
      </c>
      <c r="T66" s="122">
        <f t="shared" si="27"/>
        <v>2.8617463066309487E-4</v>
      </c>
      <c r="U66" s="122">
        <f t="shared" si="27"/>
        <v>1.6497360088603853E-4</v>
      </c>
      <c r="V66" s="122">
        <f t="shared" si="27"/>
        <v>4.2993580173322505E-4</v>
      </c>
      <c r="W66" s="122">
        <f t="shared" si="27"/>
        <v>2.7231423143847728E-4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5.8131084235191059E-6</v>
      </c>
      <c r="E67" s="98">
        <v>1.5230447942356318E-5</v>
      </c>
      <c r="F67" s="98">
        <v>2.1976589344173077E-5</v>
      </c>
      <c r="G67" s="98">
        <v>2.6360883191903961E-5</v>
      </c>
      <c r="H67" s="98">
        <v>1.1106396006796595E-4</v>
      </c>
      <c r="I67" s="98">
        <v>8.9010129614145131E-5</v>
      </c>
      <c r="J67" s="98">
        <v>1.2459994064223446E-4</v>
      </c>
      <c r="K67" s="98">
        <v>1.3406379905184446E-4</v>
      </c>
      <c r="L67" s="98">
        <v>3.6987488178291379E-4</v>
      </c>
      <c r="M67" s="98">
        <v>1.3631312422615537E-4</v>
      </c>
      <c r="N67" s="98">
        <v>1.3926570771423635E-4</v>
      </c>
      <c r="O67" s="98">
        <v>1.4126093096742981E-4</v>
      </c>
      <c r="P67" s="98">
        <v>3.5136052408953013E-4</v>
      </c>
      <c r="Q67" s="98">
        <v>3.4364386354542525E-4</v>
      </c>
      <c r="R67" s="98">
        <v>3.0844729088042451E-4</v>
      </c>
      <c r="S67" s="98">
        <v>2.5804102805348253E-4</v>
      </c>
      <c r="T67" s="98">
        <v>2.8617463066309487E-4</v>
      </c>
      <c r="U67" s="98">
        <v>1.6497360088603853E-4</v>
      </c>
      <c r="V67" s="98">
        <v>4.2993580173322505E-4</v>
      </c>
      <c r="W67" s="98">
        <v>2.7231423143847728E-4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0.32341919668088148</v>
      </c>
      <c r="D68" s="122">
        <v>0.48095110271363173</v>
      </c>
      <c r="E68" s="122">
        <v>0.51614155007990736</v>
      </c>
      <c r="F68" s="122">
        <v>0.51889994461304767</v>
      </c>
      <c r="G68" s="122">
        <v>0.44731597330636935</v>
      </c>
      <c r="H68" s="122">
        <v>0.52565836951599232</v>
      </c>
      <c r="I68" s="122">
        <v>0.39153354144586316</v>
      </c>
      <c r="J68" s="122">
        <v>0.45326572229117534</v>
      </c>
      <c r="K68" s="122">
        <v>0.43319051315661905</v>
      </c>
      <c r="L68" s="122">
        <v>0.41734563436231314</v>
      </c>
      <c r="M68" s="122">
        <v>0.26183297274048317</v>
      </c>
      <c r="N68" s="122">
        <v>0.29224989962793024</v>
      </c>
      <c r="O68" s="122">
        <v>0.28848064265021456</v>
      </c>
      <c r="P68" s="122">
        <v>0.60207279979408768</v>
      </c>
      <c r="Q68" s="122">
        <v>0.92647531105677583</v>
      </c>
      <c r="R68" s="122">
        <v>0.67014222213881713</v>
      </c>
      <c r="S68" s="122">
        <v>0.6798938339939824</v>
      </c>
      <c r="T68" s="122">
        <v>0.60134458664378532</v>
      </c>
      <c r="U68" s="122">
        <v>0.40386359048573151</v>
      </c>
      <c r="V68" s="122">
        <v>0.50796926958974176</v>
      </c>
      <c r="W68" s="122">
        <v>0.30540278216565053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0.30701454190331395</v>
      </c>
      <c r="D69" s="98">
        <v>0.46122794515489496</v>
      </c>
      <c r="E69" s="98">
        <v>0.4946379017595926</v>
      </c>
      <c r="F69" s="98">
        <v>0.5000426116290172</v>
      </c>
      <c r="G69" s="98">
        <v>0.42934626296942568</v>
      </c>
      <c r="H69" s="98">
        <v>0.49792833939997683</v>
      </c>
      <c r="I69" s="98">
        <v>0.37572334016207554</v>
      </c>
      <c r="J69" s="98">
        <v>0.37302002224333441</v>
      </c>
      <c r="K69" s="98">
        <v>0.34309177333153051</v>
      </c>
      <c r="L69" s="98">
        <v>0.41734563436231314</v>
      </c>
      <c r="M69" s="98">
        <v>0.26183297274048317</v>
      </c>
      <c r="N69" s="98">
        <v>0.27485366388338794</v>
      </c>
      <c r="O69" s="98">
        <v>0.28848064265021456</v>
      </c>
      <c r="P69" s="98">
        <v>0.58258300368420024</v>
      </c>
      <c r="Q69" s="98">
        <v>0.86053414118229565</v>
      </c>
      <c r="R69" s="98">
        <v>0.6015616750410846</v>
      </c>
      <c r="S69" s="98">
        <v>0.65490984537918195</v>
      </c>
      <c r="T69" s="98">
        <v>0.58969816101246308</v>
      </c>
      <c r="U69" s="98">
        <v>0.38750249514159307</v>
      </c>
      <c r="V69" s="98">
        <v>0.46154861299968258</v>
      </c>
      <c r="W69" s="98">
        <v>0.28292483091902804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1.6404654777567515E-2</v>
      </c>
      <c r="D73" s="101">
        <v>1.9723157558736746E-2</v>
      </c>
      <c r="E73" s="101">
        <v>2.1503648320314771E-2</v>
      </c>
      <c r="F73" s="101">
        <v>1.8857332984030462E-2</v>
      </c>
      <c r="G73" s="101">
        <v>1.7969710336943688E-2</v>
      </c>
      <c r="H73" s="101">
        <v>2.7730030116015464E-2</v>
      </c>
      <c r="I73" s="101">
        <v>1.5810201283787621E-2</v>
      </c>
      <c r="J73" s="101">
        <v>8.0245700047840957E-2</v>
      </c>
      <c r="K73" s="101">
        <v>9.0098739825088536E-2</v>
      </c>
      <c r="L73" s="101">
        <v>0</v>
      </c>
      <c r="M73" s="101">
        <v>0</v>
      </c>
      <c r="N73" s="101">
        <v>1.7396235744542295E-2</v>
      </c>
      <c r="O73" s="101">
        <v>0</v>
      </c>
      <c r="P73" s="101">
        <v>1.9489796109887384E-2</v>
      </c>
      <c r="Q73" s="101">
        <v>6.5941169874480232E-2</v>
      </c>
      <c r="R73" s="101">
        <v>6.858054709773248E-2</v>
      </c>
      <c r="S73" s="101">
        <v>2.4983988614800473E-2</v>
      </c>
      <c r="T73" s="101">
        <v>1.1646425631322238E-2</v>
      </c>
      <c r="U73" s="101">
        <v>1.6361095344138418E-2</v>
      </c>
      <c r="V73" s="101">
        <v>4.6420656590059187E-2</v>
      </c>
      <c r="W73" s="101">
        <v>2.2477951246622475E-2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0.10103655560135689</v>
      </c>
      <c r="D77" s="122">
        <v>0.1611600815634221</v>
      </c>
      <c r="E77" s="122">
        <v>0.18164485898550556</v>
      </c>
      <c r="F77" s="122">
        <v>0.20082477244173616</v>
      </c>
      <c r="G77" s="122">
        <v>0.17038244029458963</v>
      </c>
      <c r="H77" s="122">
        <v>0.20342769420162923</v>
      </c>
      <c r="I77" s="122">
        <v>0.14354715961730255</v>
      </c>
      <c r="J77" s="122">
        <v>0.15926123077666365</v>
      </c>
      <c r="K77" s="122">
        <v>0.15030259264936729</v>
      </c>
      <c r="L77" s="122">
        <v>0.16350788328453147</v>
      </c>
      <c r="M77" s="122">
        <v>9.5103606122941511E-2</v>
      </c>
      <c r="N77" s="122">
        <v>0.10302495673193637</v>
      </c>
      <c r="O77" s="122">
        <v>0.10891069090927898</v>
      </c>
      <c r="P77" s="122">
        <v>0.2462530913689506</v>
      </c>
      <c r="Q77" s="122">
        <v>0.35895430898251551</v>
      </c>
      <c r="R77" s="122">
        <v>0.25161702327181168</v>
      </c>
      <c r="S77" s="122">
        <v>0.26516921451537739</v>
      </c>
      <c r="T77" s="122">
        <v>0.22833304533969545</v>
      </c>
      <c r="U77" s="122">
        <v>0.15096105670903393</v>
      </c>
      <c r="V77" s="122">
        <v>0.1840978573080812</v>
      </c>
      <c r="W77" s="122">
        <v>0.10860148846402605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0.10016939597130092</v>
      </c>
      <c r="D78" s="98">
        <v>0.14510259134448047</v>
      </c>
      <c r="E78" s="98">
        <v>0.15879889465653199</v>
      </c>
      <c r="F78" s="98">
        <v>0.17927925748010612</v>
      </c>
      <c r="G78" s="98">
        <v>0.16211550414433695</v>
      </c>
      <c r="H78" s="98">
        <v>0.1916276229263098</v>
      </c>
      <c r="I78" s="98">
        <v>0.13606701911826699</v>
      </c>
      <c r="J78" s="98">
        <v>0.14612789738468424</v>
      </c>
      <c r="K78" s="98">
        <v>0.13454632066831174</v>
      </c>
      <c r="L78" s="98">
        <v>0.15767190145130885</v>
      </c>
      <c r="M78" s="98">
        <v>9.4133080408732792E-2</v>
      </c>
      <c r="N78" s="98">
        <v>8.8542088424236429E-2</v>
      </c>
      <c r="O78" s="98">
        <v>0.10479516438670694</v>
      </c>
      <c r="P78" s="98">
        <v>0.23323895755418272</v>
      </c>
      <c r="Q78" s="98">
        <v>0.34029197251091636</v>
      </c>
      <c r="R78" s="98">
        <v>0.23673813731511614</v>
      </c>
      <c r="S78" s="98">
        <v>0.25662830598046521</v>
      </c>
      <c r="T78" s="98">
        <v>0.22053694716307215</v>
      </c>
      <c r="U78" s="98">
        <v>0.14895229012261832</v>
      </c>
      <c r="V78" s="98">
        <v>0.15718246118833212</v>
      </c>
      <c r="W78" s="98">
        <v>0.10211268131531084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8.6715963005597663E-4</v>
      </c>
      <c r="D79" s="33">
        <v>1.6057490218941619E-2</v>
      </c>
      <c r="E79" s="33">
        <v>2.284596432897356E-2</v>
      </c>
      <c r="F79" s="33">
        <v>2.1545514961630048E-2</v>
      </c>
      <c r="G79" s="33">
        <v>8.2669361502526843E-3</v>
      </c>
      <c r="H79" s="33">
        <v>1.180007127531944E-2</v>
      </c>
      <c r="I79" s="33">
        <v>7.4801404990355695E-3</v>
      </c>
      <c r="J79" s="33">
        <v>1.3133333391979432E-2</v>
      </c>
      <c r="K79" s="33">
        <v>1.5756271981055548E-2</v>
      </c>
      <c r="L79" s="33">
        <v>5.8359818332226112E-3</v>
      </c>
      <c r="M79" s="33">
        <v>9.7052571420872175E-4</v>
      </c>
      <c r="N79" s="33">
        <v>1.448286830769995E-2</v>
      </c>
      <c r="O79" s="33">
        <v>4.1155265225720399E-3</v>
      </c>
      <c r="P79" s="33">
        <v>1.3014133814767884E-2</v>
      </c>
      <c r="Q79" s="33">
        <v>1.866233647159914E-2</v>
      </c>
      <c r="R79" s="33">
        <v>1.4878885956695509E-2</v>
      </c>
      <c r="S79" s="33">
        <v>8.5409085349121908E-3</v>
      </c>
      <c r="T79" s="33">
        <v>7.7960981766233102E-3</v>
      </c>
      <c r="U79" s="33">
        <v>2.0087665864155987E-3</v>
      </c>
      <c r="V79" s="33">
        <v>2.6915396119749066E-2</v>
      </c>
      <c r="W79" s="33">
        <v>6.4888071487152E-3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15.231007174082725</v>
      </c>
      <c r="D81" s="117">
        <f t="shared" si="28"/>
        <v>16.908289172140989</v>
      </c>
      <c r="E81" s="117">
        <f t="shared" si="28"/>
        <v>20.77744733933687</v>
      </c>
      <c r="F81" s="117">
        <f t="shared" si="28"/>
        <v>22.062741729284827</v>
      </c>
      <c r="G81" s="117">
        <f t="shared" si="28"/>
        <v>18.523508122661323</v>
      </c>
      <c r="H81" s="117">
        <f t="shared" si="28"/>
        <v>14.082176978801369</v>
      </c>
      <c r="I81" s="117">
        <f t="shared" si="28"/>
        <v>15.634170492531858</v>
      </c>
      <c r="J81" s="117">
        <f t="shared" si="28"/>
        <v>15.268810918551694</v>
      </c>
      <c r="K81" s="117">
        <f t="shared" si="28"/>
        <v>20.496390090654398</v>
      </c>
      <c r="L81" s="117">
        <f t="shared" si="28"/>
        <v>11.450298231583043</v>
      </c>
      <c r="M81" s="117">
        <f t="shared" si="28"/>
        <v>9.9192984138725731</v>
      </c>
      <c r="N81" s="117">
        <f t="shared" si="28"/>
        <v>13.173163018265651</v>
      </c>
      <c r="O81" s="117">
        <f t="shared" si="28"/>
        <v>10.839371913019429</v>
      </c>
      <c r="P81" s="117">
        <f t="shared" si="28"/>
        <v>9.3979634064213791</v>
      </c>
      <c r="Q81" s="117">
        <f t="shared" si="28"/>
        <v>9.4724886418848318</v>
      </c>
      <c r="R81" s="117">
        <f t="shared" ref="R81:V81" si="29">R82+R85+R87+R100</f>
        <v>7.8361405855959481</v>
      </c>
      <c r="S81" s="117">
        <f t="shared" si="29"/>
        <v>14.493927109070741</v>
      </c>
      <c r="T81" s="117">
        <f t="shared" si="29"/>
        <v>12.807246177026412</v>
      </c>
      <c r="U81" s="117">
        <f t="shared" si="29"/>
        <v>8.7065245095542814</v>
      </c>
      <c r="V81" s="117">
        <f t="shared" si="29"/>
        <v>6.6716919186952905</v>
      </c>
      <c r="W81" s="117">
        <f t="shared" ref="W81" si="30">W82+W85+W87+W100</f>
        <v>4.8902310702322831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12.573297254419252</v>
      </c>
      <c r="D82" s="122">
        <f t="shared" si="31"/>
        <v>13.901324172062747</v>
      </c>
      <c r="E82" s="122">
        <f t="shared" si="31"/>
        <v>17.096632540450866</v>
      </c>
      <c r="F82" s="122">
        <f t="shared" si="31"/>
        <v>18.205968298034303</v>
      </c>
      <c r="G82" s="122">
        <f t="shared" si="31"/>
        <v>15.23072815991859</v>
      </c>
      <c r="H82" s="122">
        <f t="shared" si="31"/>
        <v>11.408043653743208</v>
      </c>
      <c r="I82" s="122">
        <f t="shared" si="31"/>
        <v>12.688206467304269</v>
      </c>
      <c r="J82" s="122">
        <f t="shared" si="31"/>
        <v>12.159206551477416</v>
      </c>
      <c r="K82" s="122">
        <f t="shared" si="31"/>
        <v>16.539721100225066</v>
      </c>
      <c r="L82" s="122">
        <f t="shared" si="31"/>
        <v>8.7406877970721162</v>
      </c>
      <c r="M82" s="122">
        <f t="shared" si="31"/>
        <v>7.7104929794664292</v>
      </c>
      <c r="N82" s="122">
        <f t="shared" si="31"/>
        <v>10.277808329961356</v>
      </c>
      <c r="O82" s="122">
        <f t="shared" si="31"/>
        <v>8.3200487740066666</v>
      </c>
      <c r="P82" s="122">
        <f t="shared" si="31"/>
        <v>7.2539984464108649</v>
      </c>
      <c r="Q82" s="122">
        <f t="shared" si="31"/>
        <v>6.8814193932764134</v>
      </c>
      <c r="R82" s="122">
        <f t="shared" ref="R82:V82" si="32">SUM(R83:R84)</f>
        <v>5.5708233768545083</v>
      </c>
      <c r="S82" s="122">
        <f t="shared" si="32"/>
        <v>10.852404204968302</v>
      </c>
      <c r="T82" s="122">
        <f t="shared" si="32"/>
        <v>9.5063464407590637</v>
      </c>
      <c r="U82" s="122">
        <f t="shared" si="32"/>
        <v>6.4215707797015433</v>
      </c>
      <c r="V82" s="122">
        <f t="shared" si="32"/>
        <v>4.6294805271836541</v>
      </c>
      <c r="W82" s="122">
        <f t="shared" ref="W82" si="33">SUM(W83:W84)</f>
        <v>3.2273453224114452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12.510515002209642</v>
      </c>
      <c r="D83" s="98">
        <v>13.832663115686719</v>
      </c>
      <c r="E83" s="98">
        <v>17.011998083559352</v>
      </c>
      <c r="F83" s="98">
        <v>18.116422230772699</v>
      </c>
      <c r="G83" s="98">
        <v>15.155320833006371</v>
      </c>
      <c r="H83" s="98">
        <v>11.351510560700815</v>
      </c>
      <c r="I83" s="98">
        <v>12.625436181776724</v>
      </c>
      <c r="J83" s="98">
        <v>12.098330796164333</v>
      </c>
      <c r="K83" s="98">
        <v>16.455860242413902</v>
      </c>
      <c r="L83" s="98">
        <v>8.6976321338514051</v>
      </c>
      <c r="M83" s="98">
        <v>7.6715729121596627</v>
      </c>
      <c r="N83" s="98">
        <v>10.225620928920387</v>
      </c>
      <c r="O83" s="98">
        <v>8.2777055877921235</v>
      </c>
      <c r="P83" s="98">
        <v>7.2171159641231215</v>
      </c>
      <c r="Q83" s="98">
        <v>6.846332486065851</v>
      </c>
      <c r="R83" s="98">
        <v>5.5422258453102362</v>
      </c>
      <c r="S83" s="98">
        <v>10.796354598904843</v>
      </c>
      <c r="T83" s="98">
        <v>9.4565958069856979</v>
      </c>
      <c r="U83" s="98">
        <v>6.3874557483681764</v>
      </c>
      <c r="V83" s="98">
        <v>4.6045569426876174</v>
      </c>
      <c r="W83" s="98">
        <v>3.2098757427282347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6.278225220961034E-2</v>
      </c>
      <c r="D84" s="98">
        <v>6.8661056376027887E-2</v>
      </c>
      <c r="E84" s="98">
        <v>8.4634456891512819E-2</v>
      </c>
      <c r="F84" s="98">
        <v>8.9546067261604662E-2</v>
      </c>
      <c r="G84" s="98">
        <v>7.5407326912218409E-2</v>
      </c>
      <c r="H84" s="98">
        <v>5.6533093042392527E-2</v>
      </c>
      <c r="I84" s="98">
        <v>6.2770285527544337E-2</v>
      </c>
      <c r="J84" s="98">
        <v>6.0875755313082078E-2</v>
      </c>
      <c r="K84" s="98">
        <v>8.3860857811162329E-2</v>
      </c>
      <c r="L84" s="98">
        <v>4.30556632207112E-2</v>
      </c>
      <c r="M84" s="98">
        <v>3.8920067306766733E-2</v>
      </c>
      <c r="N84" s="98">
        <v>5.2187401040969375E-2</v>
      </c>
      <c r="O84" s="98">
        <v>4.2343186214542701E-2</v>
      </c>
      <c r="P84" s="98">
        <v>3.688248228774315E-2</v>
      </c>
      <c r="Q84" s="98">
        <v>3.5086907210562804E-2</v>
      </c>
      <c r="R84" s="98">
        <v>2.8597531544271811E-2</v>
      </c>
      <c r="S84" s="98">
        <v>5.6049606063457921E-2</v>
      </c>
      <c r="T84" s="98">
        <v>4.9750633773365978E-2</v>
      </c>
      <c r="U84" s="98">
        <v>3.4115031333367261E-2</v>
      </c>
      <c r="V84" s="98">
        <v>2.4923584496036578E-2</v>
      </c>
      <c r="W84" s="98">
        <v>1.746957968321057E-2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4.7320984066034766E-6</v>
      </c>
      <c r="D85" s="122">
        <f t="shared" si="34"/>
        <v>2.9065542117595532E-5</v>
      </c>
      <c r="E85" s="122">
        <f t="shared" si="34"/>
        <v>7.1075423730996166E-5</v>
      </c>
      <c r="F85" s="122">
        <f t="shared" si="34"/>
        <v>1.1427826458970001E-4</v>
      </c>
      <c r="G85" s="122">
        <f t="shared" si="34"/>
        <v>1.4937833808745577E-4</v>
      </c>
      <c r="H85" s="122">
        <f t="shared" si="34"/>
        <v>4.1957496025676021E-4</v>
      </c>
      <c r="I85" s="122">
        <f t="shared" si="34"/>
        <v>5.2961027120416342E-4</v>
      </c>
      <c r="J85" s="122">
        <f t="shared" si="34"/>
        <v>6.9604104772558553E-4</v>
      </c>
      <c r="K85" s="122">
        <f t="shared" si="34"/>
        <v>8.0857228803143683E-4</v>
      </c>
      <c r="L85" s="122">
        <f t="shared" si="34"/>
        <v>2.0295698641421421E-3</v>
      </c>
      <c r="M85" s="122">
        <f t="shared" si="34"/>
        <v>9.014254989148984E-4</v>
      </c>
      <c r="N85" s="122">
        <f t="shared" si="34"/>
        <v>1.0053243275621438E-3</v>
      </c>
      <c r="O85" s="122">
        <f t="shared" si="34"/>
        <v>9.018967130997442E-4</v>
      </c>
      <c r="P85" s="122">
        <f t="shared" si="34"/>
        <v>8.7605890672989514E-4</v>
      </c>
      <c r="Q85" s="122">
        <f t="shared" si="34"/>
        <v>6.5424504790379033E-4</v>
      </c>
      <c r="R85" s="122">
        <f t="shared" si="34"/>
        <v>7.1861656066822316E-4</v>
      </c>
      <c r="S85" s="122">
        <f t="shared" si="34"/>
        <v>9.7163596983101442E-4</v>
      </c>
      <c r="T85" s="122">
        <f t="shared" si="34"/>
        <v>1.1068224685940287E-3</v>
      </c>
      <c r="U85" s="122">
        <f t="shared" si="34"/>
        <v>6.4489680346360527E-4</v>
      </c>
      <c r="V85" s="122">
        <f t="shared" si="34"/>
        <v>1.1866228127837008E-3</v>
      </c>
      <c r="W85" s="122">
        <f t="shared" si="34"/>
        <v>1.0338709803765916E-3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4.7320984066034766E-6</v>
      </c>
      <c r="D86" s="98">
        <v>2.9065542117595532E-5</v>
      </c>
      <c r="E86" s="98">
        <v>7.1075423730996166E-5</v>
      </c>
      <c r="F86" s="98">
        <v>1.1427826458970001E-4</v>
      </c>
      <c r="G86" s="98">
        <v>1.4937833808745577E-4</v>
      </c>
      <c r="H86" s="98">
        <v>4.1957496025676021E-4</v>
      </c>
      <c r="I86" s="98">
        <v>5.2961027120416342E-4</v>
      </c>
      <c r="J86" s="98">
        <v>6.9604104772558553E-4</v>
      </c>
      <c r="K86" s="98">
        <v>8.0857228803143683E-4</v>
      </c>
      <c r="L86" s="98">
        <v>2.0295698641421421E-3</v>
      </c>
      <c r="M86" s="98">
        <v>9.014254989148984E-4</v>
      </c>
      <c r="N86" s="98">
        <v>1.0053243275621438E-3</v>
      </c>
      <c r="O86" s="98">
        <v>9.018967130997442E-4</v>
      </c>
      <c r="P86" s="98">
        <v>8.7605890672989514E-4</v>
      </c>
      <c r="Q86" s="98">
        <v>6.5424504790379033E-4</v>
      </c>
      <c r="R86" s="98">
        <v>7.1861656066822316E-4</v>
      </c>
      <c r="S86" s="98">
        <v>9.7163596983101442E-4</v>
      </c>
      <c r="T86" s="98">
        <v>1.1068224685940287E-3</v>
      </c>
      <c r="U86" s="98">
        <v>6.4489680346360527E-4</v>
      </c>
      <c r="V86" s="98">
        <v>1.1866228127837008E-3</v>
      </c>
      <c r="W86" s="98">
        <v>1.0338709803765916E-3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1.9911201903474636</v>
      </c>
      <c r="D87" s="122">
        <v>2.1918037254258587</v>
      </c>
      <c r="E87" s="122">
        <v>2.6395747112297938</v>
      </c>
      <c r="F87" s="122">
        <v>2.6705455873941513</v>
      </c>
      <c r="G87" s="122">
        <v>2.3276626213321823</v>
      </c>
      <c r="H87" s="122">
        <v>1.9227658359930175</v>
      </c>
      <c r="I87" s="122">
        <v>2.1202193458640819</v>
      </c>
      <c r="J87" s="122">
        <v>2.2831729102462437</v>
      </c>
      <c r="K87" s="122">
        <v>2.815710566311445</v>
      </c>
      <c r="L87" s="122">
        <v>1.9341649092885433</v>
      </c>
      <c r="M87" s="122">
        <v>1.5550379750510537</v>
      </c>
      <c r="N87" s="122">
        <v>2.0577183621351951</v>
      </c>
      <c r="O87" s="122">
        <v>1.8348827677516284</v>
      </c>
      <c r="P87" s="122">
        <v>1.5281271361744195</v>
      </c>
      <c r="Q87" s="122">
        <v>1.9489698052501052</v>
      </c>
      <c r="R87" s="122">
        <v>1.7038392200659991</v>
      </c>
      <c r="S87" s="122">
        <v>2.633051213477466</v>
      </c>
      <c r="T87" s="122">
        <v>2.3616567362971979</v>
      </c>
      <c r="U87" s="122">
        <v>1.6540023573114009</v>
      </c>
      <c r="V87" s="122">
        <v>1.5050069554646317</v>
      </c>
      <c r="W87" s="122">
        <v>1.2209605700292807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1.3602820637685389</v>
      </c>
      <c r="D88" s="98">
        <v>1.1638204106409393</v>
      </c>
      <c r="E88" s="98">
        <v>1.419270784987954</v>
      </c>
      <c r="F88" s="98">
        <v>1.3915943082504381</v>
      </c>
      <c r="G88" s="98">
        <v>0.86170449970745344</v>
      </c>
      <c r="H88" s="98">
        <v>0.22368879416297457</v>
      </c>
      <c r="I88" s="98">
        <v>1.097286699732005</v>
      </c>
      <c r="J88" s="98">
        <v>1.0803806797276978</v>
      </c>
      <c r="K88" s="98">
        <v>1.4133986251273634</v>
      </c>
      <c r="L88" s="98">
        <v>1.1589947172893627</v>
      </c>
      <c r="M88" s="98">
        <v>1.4960978221114185</v>
      </c>
      <c r="N88" s="98">
        <v>1.3334695086549377</v>
      </c>
      <c r="O88" s="98">
        <v>1.0157788497333819</v>
      </c>
      <c r="P88" s="98">
        <v>0.25110530701672118</v>
      </c>
      <c r="Q88" s="98">
        <v>0.52113817338511359</v>
      </c>
      <c r="R88" s="98">
        <v>0.53076032961388775</v>
      </c>
      <c r="S88" s="98">
        <v>1.8113425317745107</v>
      </c>
      <c r="T88" s="98">
        <v>2.1258228249969511</v>
      </c>
      <c r="U88" s="98">
        <v>1.1825272356884282</v>
      </c>
      <c r="V88" s="98">
        <v>0.34416359964128451</v>
      </c>
      <c r="W88" s="98">
        <v>0.28796802149583606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4.5498411603521006E-2</v>
      </c>
      <c r="D92" s="101">
        <v>2.8428575110072105E-2</v>
      </c>
      <c r="E92" s="101">
        <v>4.3632328901251564E-2</v>
      </c>
      <c r="F92" s="101">
        <v>5.9984811157140695E-2</v>
      </c>
      <c r="G92" s="101">
        <v>5.8269690433742312E-2</v>
      </c>
      <c r="H92" s="101">
        <v>6.2177502892115162E-2</v>
      </c>
      <c r="I92" s="101">
        <v>1.6072459111918385E-2</v>
      </c>
      <c r="J92" s="101">
        <v>5.3670326415433366E-3</v>
      </c>
      <c r="K92" s="101">
        <v>2.2038960006898315E-2</v>
      </c>
      <c r="L92" s="101">
        <v>4.0570310326001072E-2</v>
      </c>
      <c r="M92" s="101">
        <v>2.2945726491933142E-4</v>
      </c>
      <c r="N92" s="101">
        <v>2.8197141887582607E-2</v>
      </c>
      <c r="O92" s="101">
        <v>2.8698152842635837E-2</v>
      </c>
      <c r="P92" s="101">
        <v>3.1736298867297459E-2</v>
      </c>
      <c r="Q92" s="101">
        <v>9.1993207898639906E-3</v>
      </c>
      <c r="R92" s="101">
        <v>1.2559845238000236E-2</v>
      </c>
      <c r="S92" s="101">
        <v>2.9962563628292589E-2</v>
      </c>
      <c r="T92" s="101">
        <v>2.1391788564789967E-2</v>
      </c>
      <c r="U92" s="101">
        <v>1.6292226943416411E-2</v>
      </c>
      <c r="V92" s="101">
        <v>2.2942132743947585E-2</v>
      </c>
      <c r="W92" s="101">
        <v>1.5811859273938241E-2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0.58533971497540371</v>
      </c>
      <c r="D96" s="101">
        <v>0.99955473967484709</v>
      </c>
      <c r="E96" s="101">
        <v>1.1766715973405886</v>
      </c>
      <c r="F96" s="101">
        <v>1.2189664679865726</v>
      </c>
      <c r="G96" s="101">
        <v>1.4076884311909865</v>
      </c>
      <c r="H96" s="101">
        <v>1.6368995389379277</v>
      </c>
      <c r="I96" s="101">
        <v>1.0068601870201588</v>
      </c>
      <c r="J96" s="101">
        <v>1.1974251978770025</v>
      </c>
      <c r="K96" s="101">
        <v>1.380272981177183</v>
      </c>
      <c r="L96" s="101">
        <v>0.73459988167317958</v>
      </c>
      <c r="M96" s="101">
        <v>5.871069567471595E-2</v>
      </c>
      <c r="N96" s="101">
        <v>0.69605171159267498</v>
      </c>
      <c r="O96" s="101">
        <v>0.79040576517561056</v>
      </c>
      <c r="P96" s="101">
        <v>1.2452855302904009</v>
      </c>
      <c r="Q96" s="101">
        <v>1.4186323110751276</v>
      </c>
      <c r="R96" s="101">
        <v>1.1605190452141112</v>
      </c>
      <c r="S96" s="101">
        <v>0.791746118074663</v>
      </c>
      <c r="T96" s="101">
        <v>0.21444212273545707</v>
      </c>
      <c r="U96" s="101">
        <v>0.45518289467955614</v>
      </c>
      <c r="V96" s="101">
        <v>1.1379012230793997</v>
      </c>
      <c r="W96" s="101">
        <v>0.91718068925950647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0.66658499721760311</v>
      </c>
      <c r="D100" s="122">
        <v>0.8151322091102654</v>
      </c>
      <c r="E100" s="122">
        <v>1.0411690122324788</v>
      </c>
      <c r="F100" s="122">
        <v>1.1861135655917829</v>
      </c>
      <c r="G100" s="122">
        <v>0.9649679630724638</v>
      </c>
      <c r="H100" s="122">
        <v>0.75094791410488859</v>
      </c>
      <c r="I100" s="122">
        <v>0.82521506909230147</v>
      </c>
      <c r="J100" s="122">
        <v>0.82573541578030984</v>
      </c>
      <c r="K100" s="122">
        <v>1.1401498518298552</v>
      </c>
      <c r="L100" s="122">
        <v>0.7734159553582407</v>
      </c>
      <c r="M100" s="122">
        <v>0.65286603385617614</v>
      </c>
      <c r="N100" s="122">
        <v>0.83663100184153816</v>
      </c>
      <c r="O100" s="122">
        <v>0.68353847454803429</v>
      </c>
      <c r="P100" s="122">
        <v>0.61496176492936494</v>
      </c>
      <c r="Q100" s="122">
        <v>0.64144519831040825</v>
      </c>
      <c r="R100" s="122">
        <v>0.56075937211477245</v>
      </c>
      <c r="S100" s="122">
        <v>1.0075000546551418</v>
      </c>
      <c r="T100" s="122">
        <v>0.9381361775015562</v>
      </c>
      <c r="U100" s="122">
        <v>0.63030647573787379</v>
      </c>
      <c r="V100" s="122">
        <v>0.53601781323422071</v>
      </c>
      <c r="W100" s="122">
        <v>0.44089130681118088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0.60831072068880032</v>
      </c>
      <c r="D101" s="98">
        <v>0.74621197932119732</v>
      </c>
      <c r="E101" s="98">
        <v>0.93914773552619679</v>
      </c>
      <c r="F101" s="98">
        <v>0.84593119479892198</v>
      </c>
      <c r="G101" s="98">
        <v>0.52412733845856752</v>
      </c>
      <c r="H101" s="98">
        <v>0.32849307203558609</v>
      </c>
      <c r="I101" s="98">
        <v>0.52655756879863003</v>
      </c>
      <c r="J101" s="98">
        <v>0.81396472337426673</v>
      </c>
      <c r="K101" s="98">
        <v>1.1172402894640316</v>
      </c>
      <c r="L101" s="98">
        <v>0.72930742407471794</v>
      </c>
      <c r="M101" s="98">
        <v>0.62452599528812125</v>
      </c>
      <c r="N101" s="98">
        <v>0.67759856705228494</v>
      </c>
      <c r="O101" s="98">
        <v>0.36322468690922682</v>
      </c>
      <c r="P101" s="98">
        <v>0.36693296869265885</v>
      </c>
      <c r="Q101" s="98">
        <v>0.38401424384775518</v>
      </c>
      <c r="R101" s="98">
        <v>0.5508908882862622</v>
      </c>
      <c r="S101" s="98">
        <v>0.75907015289702073</v>
      </c>
      <c r="T101" s="98">
        <v>0.83628924242124136</v>
      </c>
      <c r="U101" s="98">
        <v>0.50528469445974433</v>
      </c>
      <c r="V101" s="98">
        <v>0.52481284750631085</v>
      </c>
      <c r="W101" s="98">
        <v>0.41835496588741389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4.021695246763711E-2</v>
      </c>
      <c r="D102" s="98">
        <v>4.2848390831431667E-2</v>
      </c>
      <c r="E102" s="98">
        <v>6.9105465841121941E-2</v>
      </c>
      <c r="F102" s="98">
        <v>0.25996859763931296</v>
      </c>
      <c r="G102" s="98">
        <v>0.32348607448096151</v>
      </c>
      <c r="H102" s="98">
        <v>0.26707624991328066</v>
      </c>
      <c r="I102" s="98">
        <v>0.12026208601111674</v>
      </c>
      <c r="J102" s="98">
        <v>3.2951109728470282E-3</v>
      </c>
      <c r="K102" s="98">
        <v>1.2882843832424376E-2</v>
      </c>
      <c r="L102" s="98">
        <v>3.9488378998888282E-2</v>
      </c>
      <c r="M102" s="98">
        <v>1.8452807854553513E-2</v>
      </c>
      <c r="N102" s="98">
        <v>0.1098510278276888</v>
      </c>
      <c r="O102" s="98">
        <v>0.19805099202209042</v>
      </c>
      <c r="P102" s="98">
        <v>0.14611152607414118</v>
      </c>
      <c r="Q102" s="98">
        <v>9.693486080690053E-2</v>
      </c>
      <c r="R102" s="98">
        <v>4.4867591207693215E-3</v>
      </c>
      <c r="S102" s="98">
        <v>0.14088244154984864</v>
      </c>
      <c r="T102" s="98">
        <v>7.699687214232806E-2</v>
      </c>
      <c r="U102" s="98">
        <v>6.5522114988499483E-2</v>
      </c>
      <c r="V102" s="98">
        <v>7.8405412129411833E-3</v>
      </c>
      <c r="W102" s="98">
        <v>1.2173619059400932E-2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1.8057324061165631E-2</v>
      </c>
      <c r="D103" s="33">
        <v>2.6071838957636397E-2</v>
      </c>
      <c r="E103" s="33">
        <v>3.2915810865160253E-2</v>
      </c>
      <c r="F103" s="33">
        <v>8.0213773153547885E-2</v>
      </c>
      <c r="G103" s="33">
        <v>0.11735455013293486</v>
      </c>
      <c r="H103" s="33">
        <v>0.15537859215602187</v>
      </c>
      <c r="I103" s="33">
        <v>0.17839541428255465</v>
      </c>
      <c r="J103" s="33">
        <v>8.4755814331960305E-3</v>
      </c>
      <c r="K103" s="33">
        <v>1.0026718533398987E-2</v>
      </c>
      <c r="L103" s="33">
        <v>4.6201522846345674E-3</v>
      </c>
      <c r="M103" s="33">
        <v>9.8872307135013521E-3</v>
      </c>
      <c r="N103" s="33">
        <v>4.9181406961564422E-2</v>
      </c>
      <c r="O103" s="33">
        <v>0.12226279561671705</v>
      </c>
      <c r="P103" s="33">
        <v>0.10191727016256495</v>
      </c>
      <c r="Q103" s="33">
        <v>0.1604960936557526</v>
      </c>
      <c r="R103" s="33">
        <v>5.3817247077409293E-3</v>
      </c>
      <c r="S103" s="33">
        <v>0.1075474602082724</v>
      </c>
      <c r="T103" s="33">
        <v>2.4850062937986802E-2</v>
      </c>
      <c r="U103" s="33">
        <v>5.9499666289630028E-2</v>
      </c>
      <c r="V103" s="33">
        <v>3.3644245149686332E-3</v>
      </c>
      <c r="W103" s="33">
        <v>1.0362721864366067E-2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9.7429778675023808</v>
      </c>
      <c r="D124" s="117">
        <f t="shared" si="42"/>
        <v>7.3117333798471966</v>
      </c>
      <c r="E124" s="117">
        <f t="shared" si="42"/>
        <v>9.0671507250872825</v>
      </c>
      <c r="F124" s="117">
        <f t="shared" si="42"/>
        <v>6.580671957393859</v>
      </c>
      <c r="G124" s="117">
        <f t="shared" si="42"/>
        <v>7.9743418856172479</v>
      </c>
      <c r="H124" s="117">
        <f t="shared" si="42"/>
        <v>9.679708506239475</v>
      </c>
      <c r="I124" s="117">
        <f t="shared" si="42"/>
        <v>8.0163840534377648</v>
      </c>
      <c r="J124" s="117">
        <f t="shared" si="42"/>
        <v>11.081117778647435</v>
      </c>
      <c r="K124" s="117">
        <f t="shared" si="42"/>
        <v>16.751180881625707</v>
      </c>
      <c r="L124" s="117">
        <f t="shared" si="42"/>
        <v>9.4272648136028003</v>
      </c>
      <c r="M124" s="117">
        <f t="shared" si="42"/>
        <v>10.668024010565698</v>
      </c>
      <c r="N124" s="117">
        <f t="shared" si="42"/>
        <v>9.1052848196198521</v>
      </c>
      <c r="O124" s="117">
        <f t="shared" si="42"/>
        <v>9.3388786166323214</v>
      </c>
      <c r="P124" s="117">
        <f t="shared" si="42"/>
        <v>8.4755744272421296</v>
      </c>
      <c r="Q124" s="117">
        <f t="shared" si="42"/>
        <v>3.5061547225366381</v>
      </c>
      <c r="R124" s="117">
        <f t="shared" ref="R124:V124" si="43">R125+R128+R130+R139</f>
        <v>6.7117369634311492</v>
      </c>
      <c r="S124" s="117">
        <f t="shared" si="43"/>
        <v>13.656689351084376</v>
      </c>
      <c r="T124" s="117">
        <f t="shared" si="43"/>
        <v>8.8246126198975912</v>
      </c>
      <c r="U124" s="117">
        <f t="shared" si="43"/>
        <v>9.3414380911685662</v>
      </c>
      <c r="V124" s="117">
        <f t="shared" si="43"/>
        <v>5.7418850809579709</v>
      </c>
      <c r="W124" s="117">
        <f t="shared" ref="W124" si="44">W125+W128+W130+W139</f>
        <v>7.6591265695299979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7.8635138232429629</v>
      </c>
      <c r="D125" s="122">
        <f t="shared" si="45"/>
        <v>5.9115520484301625</v>
      </c>
      <c r="E125" s="122">
        <f t="shared" si="45"/>
        <v>7.3445087937332785</v>
      </c>
      <c r="F125" s="122">
        <f t="shared" si="45"/>
        <v>5.3446928620168146</v>
      </c>
      <c r="G125" s="122">
        <f t="shared" si="45"/>
        <v>6.4526592844787736</v>
      </c>
      <c r="H125" s="122">
        <f t="shared" si="45"/>
        <v>7.5859502599317317</v>
      </c>
      <c r="I125" s="122">
        <f t="shared" si="45"/>
        <v>6.4024955664896428</v>
      </c>
      <c r="J125" s="122">
        <f t="shared" si="45"/>
        <v>8.5200246193276943</v>
      </c>
      <c r="K125" s="122">
        <f t="shared" si="45"/>
        <v>13.11876276605204</v>
      </c>
      <c r="L125" s="122">
        <f t="shared" si="45"/>
        <v>7.3898219701238119</v>
      </c>
      <c r="M125" s="122">
        <f t="shared" si="45"/>
        <v>8.1916089139465829</v>
      </c>
      <c r="N125" s="122">
        <f t="shared" si="45"/>
        <v>7.0190704438365907</v>
      </c>
      <c r="O125" s="122">
        <f t="shared" si="45"/>
        <v>7.1042589742962674</v>
      </c>
      <c r="P125" s="122">
        <f t="shared" si="45"/>
        <v>6.4491598862881716</v>
      </c>
      <c r="Q125" s="122">
        <f t="shared" si="45"/>
        <v>2.6244355953897367</v>
      </c>
      <c r="R125" s="122">
        <f t="shared" ref="R125:V125" si="46">SUM(R126:R127)</f>
        <v>4.9736960830020962</v>
      </c>
      <c r="S125" s="122">
        <f t="shared" si="46"/>
        <v>10.276886963928982</v>
      </c>
      <c r="T125" s="122">
        <f t="shared" si="46"/>
        <v>6.4669933466617442</v>
      </c>
      <c r="U125" s="122">
        <f t="shared" si="46"/>
        <v>6.8088786508527699</v>
      </c>
      <c r="V125" s="122">
        <f t="shared" si="46"/>
        <v>3.8976187918546299</v>
      </c>
      <c r="W125" s="122">
        <f t="shared" ref="W125" si="47">SUM(W126:W127)</f>
        <v>5.1081746593316897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7.8361841628511053</v>
      </c>
      <c r="D126" s="98">
        <v>5.89155429288496</v>
      </c>
      <c r="E126" s="98">
        <v>7.3199970643116901</v>
      </c>
      <c r="F126" s="98">
        <v>5.3272436118481004</v>
      </c>
      <c r="G126" s="98">
        <v>6.4317730549207024</v>
      </c>
      <c r="H126" s="98">
        <v>7.5617352472875137</v>
      </c>
      <c r="I126" s="98">
        <v>6.3823857128412653</v>
      </c>
      <c r="J126" s="98">
        <v>8.4933159679658345</v>
      </c>
      <c r="K126" s="98">
        <v>13.077661238227229</v>
      </c>
      <c r="L126" s="98">
        <v>7.3676091385461788</v>
      </c>
      <c r="M126" s="98">
        <v>8.1665921410297546</v>
      </c>
      <c r="N126" s="98">
        <v>6.9975837825947789</v>
      </c>
      <c r="O126" s="98">
        <v>7.0824148222004499</v>
      </c>
      <c r="P126" s="98">
        <v>6.4292352038151117</v>
      </c>
      <c r="Q126" s="98">
        <v>2.616281386719312</v>
      </c>
      <c r="R126" s="98">
        <v>4.9582316536825566</v>
      </c>
      <c r="S126" s="98">
        <v>10.24500180069542</v>
      </c>
      <c r="T126" s="98">
        <v>6.4468321360862921</v>
      </c>
      <c r="U126" s="98">
        <v>6.7874843595011498</v>
      </c>
      <c r="V126" s="98">
        <v>3.8852677032592533</v>
      </c>
      <c r="W126" s="98">
        <v>5.091944125679146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2.7329660391857719E-2</v>
      </c>
      <c r="D127" s="98">
        <v>1.9997755545202282E-2</v>
      </c>
      <c r="E127" s="98">
        <v>2.4511729421588305E-2</v>
      </c>
      <c r="F127" s="98">
        <v>1.7449250168714046E-2</v>
      </c>
      <c r="G127" s="98">
        <v>2.0886229558071158E-2</v>
      </c>
      <c r="H127" s="98">
        <v>2.4215012644218187E-2</v>
      </c>
      <c r="I127" s="98">
        <v>2.0109853648377078E-2</v>
      </c>
      <c r="J127" s="98">
        <v>2.6708651361859584E-2</v>
      </c>
      <c r="K127" s="98">
        <v>4.1101527824810961E-2</v>
      </c>
      <c r="L127" s="98">
        <v>2.2212831577632808E-2</v>
      </c>
      <c r="M127" s="98">
        <v>2.5016772916829036E-2</v>
      </c>
      <c r="N127" s="98">
        <v>2.1486661241811603E-2</v>
      </c>
      <c r="O127" s="98">
        <v>2.1844152095817828E-2</v>
      </c>
      <c r="P127" s="98">
        <v>1.9924682473059535E-2</v>
      </c>
      <c r="Q127" s="98">
        <v>8.1542086704246459E-3</v>
      </c>
      <c r="R127" s="98">
        <v>1.546442931953973E-2</v>
      </c>
      <c r="S127" s="98">
        <v>3.1885163233562115E-2</v>
      </c>
      <c r="T127" s="98">
        <v>2.0161210575452421E-2</v>
      </c>
      <c r="U127" s="98">
        <v>2.1394291351620239E-2</v>
      </c>
      <c r="V127" s="98">
        <v>1.2351088595376716E-2</v>
      </c>
      <c r="W127" s="98">
        <v>1.6230533652543993E-2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4.7320984066034766E-6</v>
      </c>
      <c r="D128" s="122">
        <f t="shared" si="48"/>
        <v>1.7439325270557318E-5</v>
      </c>
      <c r="E128" s="122">
        <f t="shared" si="48"/>
        <v>4.0614527846283516E-5</v>
      </c>
      <c r="F128" s="122">
        <f t="shared" si="48"/>
        <v>4.3953178688346154E-5</v>
      </c>
      <c r="G128" s="122">
        <f t="shared" si="48"/>
        <v>8.3476130107695856E-5</v>
      </c>
      <c r="H128" s="122">
        <f t="shared" si="48"/>
        <v>3.5170254021522549E-4</v>
      </c>
      <c r="I128" s="122">
        <f t="shared" si="48"/>
        <v>3.3378798605304422E-4</v>
      </c>
      <c r="J128" s="122">
        <f t="shared" si="48"/>
        <v>6.4877900127508295E-4</v>
      </c>
      <c r="K128" s="122">
        <f t="shared" si="48"/>
        <v>9.6358355568513219E-4</v>
      </c>
      <c r="L128" s="122">
        <f t="shared" si="48"/>
        <v>1.6881468963425295E-3</v>
      </c>
      <c r="M128" s="122">
        <f t="shared" si="48"/>
        <v>1.1828461424785741E-3</v>
      </c>
      <c r="N128" s="122">
        <f t="shared" si="48"/>
        <v>8.6605861984790733E-4</v>
      </c>
      <c r="O128" s="122">
        <f t="shared" si="48"/>
        <v>9.2000708886479945E-4</v>
      </c>
      <c r="P128" s="122">
        <f t="shared" si="48"/>
        <v>9.8380946745068427E-4</v>
      </c>
      <c r="Q128" s="122">
        <f t="shared" si="48"/>
        <v>2.67645701415187E-4</v>
      </c>
      <c r="R128" s="122">
        <f t="shared" si="48"/>
        <v>6.3330135255236096E-4</v>
      </c>
      <c r="S128" s="122">
        <f t="shared" si="48"/>
        <v>1.0353498039182942E-3</v>
      </c>
      <c r="T128" s="122">
        <f t="shared" si="48"/>
        <v>9.2165064875320251E-4</v>
      </c>
      <c r="U128" s="122">
        <f t="shared" si="48"/>
        <v>8.4886416455907108E-4</v>
      </c>
      <c r="V128" s="122">
        <f t="shared" si="48"/>
        <v>1.2238839156005804E-3</v>
      </c>
      <c r="W128" s="122">
        <f t="shared" si="48"/>
        <v>1.8092742156590354E-3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4.7320984066034766E-6</v>
      </c>
      <c r="D129" s="98">
        <v>1.7439325270557318E-5</v>
      </c>
      <c r="E129" s="98">
        <v>4.0614527846283516E-5</v>
      </c>
      <c r="F129" s="98">
        <v>4.3953178688346154E-5</v>
      </c>
      <c r="G129" s="98">
        <v>8.3476130107695856E-5</v>
      </c>
      <c r="H129" s="98">
        <v>3.5170254021522549E-4</v>
      </c>
      <c r="I129" s="98">
        <v>3.3378798605304422E-4</v>
      </c>
      <c r="J129" s="98">
        <v>6.4877900127508295E-4</v>
      </c>
      <c r="K129" s="98">
        <v>9.6358355568513219E-4</v>
      </c>
      <c r="L129" s="98">
        <v>1.6881468963425295E-3</v>
      </c>
      <c r="M129" s="98">
        <v>1.1828461424785741E-3</v>
      </c>
      <c r="N129" s="98">
        <v>8.6605861984790733E-4</v>
      </c>
      <c r="O129" s="98">
        <v>9.2000708886479945E-4</v>
      </c>
      <c r="P129" s="98">
        <v>9.8380946745068427E-4</v>
      </c>
      <c r="Q129" s="98">
        <v>2.67645701415187E-4</v>
      </c>
      <c r="R129" s="98">
        <v>6.3330135255236096E-4</v>
      </c>
      <c r="S129" s="98">
        <v>1.0353498039182942E-3</v>
      </c>
      <c r="T129" s="98">
        <v>9.2165064875320251E-4</v>
      </c>
      <c r="U129" s="98">
        <v>8.4886416455907108E-4</v>
      </c>
      <c r="V129" s="98">
        <v>1.2238839156005804E-3</v>
      </c>
      <c r="W129" s="98">
        <v>1.8092742156590354E-3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1.3501872973220812</v>
      </c>
      <c r="D130" s="122">
        <v>0.9862772211235854</v>
      </c>
      <c r="E130" s="122">
        <v>1.1999442281313077</v>
      </c>
      <c r="F130" s="122">
        <v>0.81513824517689759</v>
      </c>
      <c r="G130" s="122">
        <v>1.0185579594685727</v>
      </c>
      <c r="H130" s="122">
        <v>1.47713572349662</v>
      </c>
      <c r="I130" s="122">
        <v>1.1680959792153034</v>
      </c>
      <c r="J130" s="122">
        <v>1.8153725991812735</v>
      </c>
      <c r="K130" s="122">
        <v>2.5396197369066611</v>
      </c>
      <c r="L130" s="122">
        <v>1.4385679485703875</v>
      </c>
      <c r="M130" s="122">
        <v>1.7457702827808452</v>
      </c>
      <c r="N130" s="122">
        <v>1.4778932361088737</v>
      </c>
      <c r="O130" s="122">
        <v>1.5808660839968205</v>
      </c>
      <c r="P130" s="122">
        <v>1.4035109784828421</v>
      </c>
      <c r="Q130" s="122">
        <v>0.63355872316909667</v>
      </c>
      <c r="R130" s="122">
        <v>1.2625332720156381</v>
      </c>
      <c r="S130" s="122">
        <v>2.4736788927936897</v>
      </c>
      <c r="T130" s="122">
        <v>1.71924094350583</v>
      </c>
      <c r="U130" s="122">
        <v>1.9139773595571645</v>
      </c>
      <c r="V130" s="122">
        <v>1.3537281599317075</v>
      </c>
      <c r="W130" s="122">
        <v>1.919610124951916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1.1298962188804602</v>
      </c>
      <c r="D131" s="98">
        <v>0.94683090600611186</v>
      </c>
      <c r="E131" s="98">
        <v>1.031331509058933</v>
      </c>
      <c r="F131" s="98">
        <v>0.81513824517689759</v>
      </c>
      <c r="G131" s="98">
        <v>1.0185579594685727</v>
      </c>
      <c r="H131" s="98">
        <v>0.581911019900479</v>
      </c>
      <c r="I131" s="98">
        <v>0.88829702228511465</v>
      </c>
      <c r="J131" s="98">
        <v>1.3973551049604283</v>
      </c>
      <c r="K131" s="98">
        <v>2.0973168323107716</v>
      </c>
      <c r="L131" s="98">
        <v>1.4385679485703875</v>
      </c>
      <c r="M131" s="98">
        <v>1.6726290120749701</v>
      </c>
      <c r="N131" s="98">
        <v>1.4778932361088737</v>
      </c>
      <c r="O131" s="98">
        <v>1.5808660839968205</v>
      </c>
      <c r="P131" s="98">
        <v>1.4035109784828421</v>
      </c>
      <c r="Q131" s="98">
        <v>0.63355872316909667</v>
      </c>
      <c r="R131" s="98">
        <v>1.2625332720156381</v>
      </c>
      <c r="S131" s="98">
        <v>2.2650098047855676</v>
      </c>
      <c r="T131" s="98">
        <v>1.273718947133027</v>
      </c>
      <c r="U131" s="98">
        <v>1.5209666271853344</v>
      </c>
      <c r="V131" s="98">
        <v>0.95121742394354469</v>
      </c>
      <c r="W131" s="98">
        <v>1.919610124951916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0.22029107844162099</v>
      </c>
      <c r="D135" s="101">
        <v>3.9446315117473492E-2</v>
      </c>
      <c r="E135" s="101">
        <v>0.16861271907237468</v>
      </c>
      <c r="F135" s="101">
        <v>0</v>
      </c>
      <c r="G135" s="101">
        <v>0</v>
      </c>
      <c r="H135" s="101">
        <v>0.89522470359614115</v>
      </c>
      <c r="I135" s="101">
        <v>0.2797989569301888</v>
      </c>
      <c r="J135" s="101">
        <v>0.41801749422084522</v>
      </c>
      <c r="K135" s="101">
        <v>0.44230290459588928</v>
      </c>
      <c r="L135" s="101">
        <v>0</v>
      </c>
      <c r="M135" s="101">
        <v>7.3141270705875089E-2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0.20866908800812228</v>
      </c>
      <c r="T135" s="101">
        <v>0.4455219963728031</v>
      </c>
      <c r="U135" s="101">
        <v>0.39301073237183015</v>
      </c>
      <c r="V135" s="101">
        <v>0.40251073598816284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0.52927201483893038</v>
      </c>
      <c r="D139" s="122">
        <v>0.41388667096817733</v>
      </c>
      <c r="E139" s="122">
        <v>0.52265708869484973</v>
      </c>
      <c r="F139" s="122">
        <v>0.42079689702145828</v>
      </c>
      <c r="G139" s="122">
        <v>0.50304116553979417</v>
      </c>
      <c r="H139" s="122">
        <v>0.61627082027090785</v>
      </c>
      <c r="I139" s="122">
        <v>0.44545871974676599</v>
      </c>
      <c r="J139" s="122">
        <v>0.74507178113719152</v>
      </c>
      <c r="K139" s="122">
        <v>1.0918347951113201</v>
      </c>
      <c r="L139" s="122">
        <v>0.59718674801225857</v>
      </c>
      <c r="M139" s="122">
        <v>0.72946196769579097</v>
      </c>
      <c r="N139" s="122">
        <v>0.60745508105454094</v>
      </c>
      <c r="O139" s="122">
        <v>0.65283355125036979</v>
      </c>
      <c r="P139" s="122">
        <v>0.62191975300366398</v>
      </c>
      <c r="Q139" s="122">
        <v>0.24789275827638935</v>
      </c>
      <c r="R139" s="122">
        <v>0.4748743070608627</v>
      </c>
      <c r="S139" s="122">
        <v>0.90508814455778497</v>
      </c>
      <c r="T139" s="122">
        <v>0.6374566790812628</v>
      </c>
      <c r="U139" s="122">
        <v>0.61773321659407232</v>
      </c>
      <c r="V139" s="122">
        <v>0.48931424525603218</v>
      </c>
      <c r="W139" s="122">
        <v>0.62953251103073316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0.36527682597834421</v>
      </c>
      <c r="D140" s="98">
        <v>0.25751319095074227</v>
      </c>
      <c r="E140" s="98">
        <v>0.35386128613202034</v>
      </c>
      <c r="F140" s="98">
        <v>0.3215442893173287</v>
      </c>
      <c r="G140" s="98">
        <v>0.36915274310635393</v>
      </c>
      <c r="H140" s="98">
        <v>0.38963034516169986</v>
      </c>
      <c r="I140" s="98">
        <v>0.17932007008663536</v>
      </c>
      <c r="J140" s="98">
        <v>0.21080472448788867</v>
      </c>
      <c r="K140" s="98">
        <v>0.61423558986737647</v>
      </c>
      <c r="L140" s="98">
        <v>0.53509838573102908</v>
      </c>
      <c r="M140" s="98">
        <v>0.47463830985886346</v>
      </c>
      <c r="N140" s="98">
        <v>0.41960021004674952</v>
      </c>
      <c r="O140" s="98">
        <v>0.40368590715312408</v>
      </c>
      <c r="P140" s="98">
        <v>0.36635001405686424</v>
      </c>
      <c r="Q140" s="98">
        <v>9.3296370989077781E-2</v>
      </c>
      <c r="R140" s="98">
        <v>0.21579174818938168</v>
      </c>
      <c r="S140" s="98">
        <v>0.51322616192614201</v>
      </c>
      <c r="T140" s="98">
        <v>0.48184478763536687</v>
      </c>
      <c r="U140" s="98">
        <v>0.32373013900628533</v>
      </c>
      <c r="V140" s="98">
        <v>0.34279111964036918</v>
      </c>
      <c r="W140" s="98">
        <v>0.33927945096059203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0.16399518886058617</v>
      </c>
      <c r="D141" s="33">
        <v>0.15637348001743509</v>
      </c>
      <c r="E141" s="33">
        <v>0.16879580256282942</v>
      </c>
      <c r="F141" s="33">
        <v>9.9252607704129567E-2</v>
      </c>
      <c r="G141" s="33">
        <v>0.13388842243344024</v>
      </c>
      <c r="H141" s="33">
        <v>0.22664047510920796</v>
      </c>
      <c r="I141" s="33">
        <v>0.26613864966013062</v>
      </c>
      <c r="J141" s="33">
        <v>0.53426705664930285</v>
      </c>
      <c r="K141" s="33">
        <v>0.47759920524394361</v>
      </c>
      <c r="L141" s="33">
        <v>6.2088362281229451E-2</v>
      </c>
      <c r="M141" s="33">
        <v>0.25482365783692751</v>
      </c>
      <c r="N141" s="33">
        <v>0.18785487100779147</v>
      </c>
      <c r="O141" s="33">
        <v>0.24914764409724577</v>
      </c>
      <c r="P141" s="33">
        <v>0.25556973894679974</v>
      </c>
      <c r="Q141" s="33">
        <v>0.15459638728731157</v>
      </c>
      <c r="R141" s="33">
        <v>0.25908255887148102</v>
      </c>
      <c r="S141" s="33">
        <v>0.3918619826316429</v>
      </c>
      <c r="T141" s="33">
        <v>0.15561189144589593</v>
      </c>
      <c r="U141" s="33">
        <v>0.29400307758778704</v>
      </c>
      <c r="V141" s="33">
        <v>0.14652312561566297</v>
      </c>
      <c r="W141" s="33">
        <v>0.29025306007014112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1.1099771376960324E-2</v>
      </c>
      <c r="S143" s="117">
        <f t="shared" si="50"/>
        <v>1.0197375912986202E-2</v>
      </c>
      <c r="T143" s="117">
        <f t="shared" si="50"/>
        <v>1.4095088049216976E-2</v>
      </c>
      <c r="U143" s="117">
        <f t="shared" si="50"/>
        <v>1.477545823906154E-2</v>
      </c>
      <c r="V143" s="117">
        <f t="shared" si="50"/>
        <v>2.069039347579122E-2</v>
      </c>
      <c r="W143" s="117">
        <f t="shared" ref="W143" si="51">W144+W146+W148+W157</f>
        <v>7.1926640440398452E-3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3.6612620126192279E-3</v>
      </c>
      <c r="S144" s="122">
        <f t="shared" si="52"/>
        <v>4.0847864533162552E-3</v>
      </c>
      <c r="T144" s="122">
        <f t="shared" si="52"/>
        <v>5.8011790073217249E-3</v>
      </c>
      <c r="U144" s="122">
        <f t="shared" si="52"/>
        <v>6.3404024915201303E-3</v>
      </c>
      <c r="V144" s="122">
        <f t="shared" si="52"/>
        <v>7.7857471020881652E-3</v>
      </c>
      <c r="W144" s="122">
        <f t="shared" si="52"/>
        <v>2.5410612597325105E-3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3.6612620126192279E-3</v>
      </c>
      <c r="S145" s="98">
        <v>4.0847864533162552E-3</v>
      </c>
      <c r="T145" s="98">
        <v>5.8011790073217249E-3</v>
      </c>
      <c r="U145" s="98">
        <v>6.3404024915201303E-3</v>
      </c>
      <c r="V145" s="98">
        <v>7.7857471020881652E-3</v>
      </c>
      <c r="W145" s="98">
        <v>2.5410612597325105E-3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3.2813541583023886E-6</v>
      </c>
      <c r="S146" s="122">
        <f t="shared" si="53"/>
        <v>3.1856917043639813E-6</v>
      </c>
      <c r="T146" s="122">
        <f t="shared" si="53"/>
        <v>8.4169009018557307E-6</v>
      </c>
      <c r="U146" s="122">
        <f t="shared" si="53"/>
        <v>5.9990400322195832E-6</v>
      </c>
      <c r="V146" s="122">
        <f t="shared" si="53"/>
        <v>1.1464954712885999E-5</v>
      </c>
      <c r="W146" s="122">
        <f t="shared" si="53"/>
        <v>4.6154954481097845E-6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3.2813541583023886E-6</v>
      </c>
      <c r="S147" s="98">
        <v>3.1856917043639813E-6</v>
      </c>
      <c r="T147" s="98">
        <v>8.4169009018557307E-6</v>
      </c>
      <c r="U147" s="98">
        <v>5.9990400322195832E-6</v>
      </c>
      <c r="V147" s="98">
        <v>1.1464954712885999E-5</v>
      </c>
      <c r="W147" s="98">
        <v>4.6154954481097845E-6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5.8366423061899982E-3</v>
      </c>
      <c r="S148" s="122">
        <v>4.5824089536217706E-3</v>
      </c>
      <c r="T148" s="122">
        <v>6.2282643212012954E-3</v>
      </c>
      <c r="U148" s="122">
        <v>6.5273801475290534E-3</v>
      </c>
      <c r="V148" s="122">
        <v>9.8892569940371468E-3</v>
      </c>
      <c r="W148" s="122">
        <v>3.612527878921469E-3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1.8381940876253123E-4</v>
      </c>
      <c r="T149" s="98">
        <v>4.9748345499511543E-4</v>
      </c>
      <c r="U149" s="98">
        <v>1.5516406612777533E-4</v>
      </c>
      <c r="V149" s="98">
        <v>1.6869215252902635E-4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5.8366423061899982E-3</v>
      </c>
      <c r="S153" s="101">
        <v>4.3985895448592389E-3</v>
      </c>
      <c r="T153" s="101">
        <v>5.7307808662061801E-3</v>
      </c>
      <c r="U153" s="101">
        <v>6.3722160814012781E-3</v>
      </c>
      <c r="V153" s="101">
        <v>9.7205648415081211E-3</v>
      </c>
      <c r="W153" s="101">
        <v>3.612527878921469E-3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1.5985857039927959E-3</v>
      </c>
      <c r="S157" s="122">
        <v>1.5269948143438114E-3</v>
      </c>
      <c r="T157" s="122">
        <v>2.0572278197920997E-3</v>
      </c>
      <c r="U157" s="122">
        <v>1.9016765599801368E-3</v>
      </c>
      <c r="V157" s="122">
        <v>3.0039244249530227E-3</v>
      </c>
      <c r="W157" s="122">
        <v>1.0344594099377562E-3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7.1218398742370185E-4</v>
      </c>
      <c r="S158" s="98">
        <v>8.8961358039514062E-4</v>
      </c>
      <c r="T158" s="98">
        <v>1.5699716837531429E-3</v>
      </c>
      <c r="U158" s="98">
        <v>1.0178192619572735E-3</v>
      </c>
      <c r="V158" s="98">
        <v>2.1262484645264228E-3</v>
      </c>
      <c r="W158" s="98">
        <v>5.5022007048139798E-4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8.8640171656909419E-4</v>
      </c>
      <c r="S159" s="33">
        <v>6.3738123394867089E-4</v>
      </c>
      <c r="T159" s="33">
        <v>4.8725613603895689E-4</v>
      </c>
      <c r="U159" s="33">
        <v>8.8385729802286338E-4</v>
      </c>
      <c r="V159" s="33">
        <v>8.7767596042659997E-4</v>
      </c>
      <c r="W159" s="33">
        <v>4.8423933945635828E-4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1.2215324273563784E-3</v>
      </c>
      <c r="D161" s="117">
        <f t="shared" si="54"/>
        <v>3.3946822701773484E-3</v>
      </c>
      <c r="E161" s="117">
        <f t="shared" si="54"/>
        <v>6.3304844156122798E-3</v>
      </c>
      <c r="F161" s="117">
        <f t="shared" si="54"/>
        <v>1.1582503742083873E-2</v>
      </c>
      <c r="G161" s="117">
        <f t="shared" si="54"/>
        <v>1.4005223901482552E-2</v>
      </c>
      <c r="H161" s="117">
        <f t="shared" si="54"/>
        <v>3.6896007757599138E-2</v>
      </c>
      <c r="I161" s="117">
        <f t="shared" si="54"/>
        <v>4.4353177507770687E-2</v>
      </c>
      <c r="J161" s="117">
        <f t="shared" si="54"/>
        <v>2.1399027965450117E-2</v>
      </c>
      <c r="K161" s="117">
        <f t="shared" si="54"/>
        <v>2.1057069572834677E-2</v>
      </c>
      <c r="L161" s="117">
        <f t="shared" si="54"/>
        <v>6.4585760803804015E-2</v>
      </c>
      <c r="M161" s="117">
        <f t="shared" si="54"/>
        <v>5.7523818512188282E-2</v>
      </c>
      <c r="N161" s="117">
        <f t="shared" si="54"/>
        <v>0.3363114119221321</v>
      </c>
      <c r="O161" s="117">
        <f t="shared" si="54"/>
        <v>0.18159652050497321</v>
      </c>
      <c r="P161" s="117">
        <f t="shared" si="54"/>
        <v>6.054673144374479E-2</v>
      </c>
      <c r="Q161" s="117">
        <f t="shared" si="54"/>
        <v>3.323026737408985E-2</v>
      </c>
      <c r="R161" s="117">
        <f t="shared" ref="R161:V161" si="55">R162+R164+R166+R175</f>
        <v>0</v>
      </c>
      <c r="S161" s="117">
        <f t="shared" si="55"/>
        <v>7.0206263278256631E-2</v>
      </c>
      <c r="T161" s="117">
        <f t="shared" si="55"/>
        <v>5.0286043019279657E-2</v>
      </c>
      <c r="U161" s="117">
        <f t="shared" si="55"/>
        <v>5.8598767609948928E-2</v>
      </c>
      <c r="V161" s="117">
        <f t="shared" si="55"/>
        <v>9.472868727857478E-2</v>
      </c>
      <c r="W161" s="117">
        <f t="shared" ref="W161" si="56">W162+W164+W166+W175</f>
        <v>5.9007494636327387E-2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9.7608004927181215E-4</v>
      </c>
      <c r="D162" s="122">
        <f t="shared" si="57"/>
        <v>2.6379773153262054E-3</v>
      </c>
      <c r="E162" s="122">
        <f t="shared" si="57"/>
        <v>4.9785124608344635E-3</v>
      </c>
      <c r="F162" s="122">
        <f t="shared" si="57"/>
        <v>9.3256457989839246E-3</v>
      </c>
      <c r="G162" s="122">
        <f t="shared" si="57"/>
        <v>1.012492829555618E-2</v>
      </c>
      <c r="H162" s="122">
        <f t="shared" si="57"/>
        <v>2.8330122263976153E-2</v>
      </c>
      <c r="I162" s="122">
        <f t="shared" si="57"/>
        <v>3.6397521383225058E-2</v>
      </c>
      <c r="J162" s="122">
        <f t="shared" si="57"/>
        <v>1.5600290273861506E-2</v>
      </c>
      <c r="K162" s="122">
        <f t="shared" si="57"/>
        <v>1.6243049609080674E-2</v>
      </c>
      <c r="L162" s="122">
        <f t="shared" si="57"/>
        <v>4.4686983302519537E-2</v>
      </c>
      <c r="M162" s="122">
        <f t="shared" si="57"/>
        <v>3.1614260507888133E-2</v>
      </c>
      <c r="N162" s="122">
        <f t="shared" si="57"/>
        <v>0.26915782992468934</v>
      </c>
      <c r="O162" s="122">
        <f t="shared" si="57"/>
        <v>0.13076190460107542</v>
      </c>
      <c r="P162" s="122">
        <f t="shared" si="57"/>
        <v>5.0770972533585743E-2</v>
      </c>
      <c r="Q162" s="122">
        <f t="shared" si="57"/>
        <v>2.5469665084426919E-2</v>
      </c>
      <c r="R162" s="122">
        <f t="shared" si="57"/>
        <v>0</v>
      </c>
      <c r="S162" s="122">
        <f t="shared" si="57"/>
        <v>4.9819438780137823E-2</v>
      </c>
      <c r="T162" s="122">
        <f t="shared" si="57"/>
        <v>3.4223508090735176E-2</v>
      </c>
      <c r="U162" s="122">
        <f t="shared" si="57"/>
        <v>3.9097192920595318E-2</v>
      </c>
      <c r="V162" s="122">
        <f t="shared" si="57"/>
        <v>6.4832827215511174E-2</v>
      </c>
      <c r="W162" s="122">
        <f t="shared" si="57"/>
        <v>3.7072625815952429E-2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9.7608004927181215E-4</v>
      </c>
      <c r="D163" s="33">
        <v>2.6379773153262054E-3</v>
      </c>
      <c r="E163" s="33">
        <v>4.9785124608344635E-3</v>
      </c>
      <c r="F163" s="33">
        <v>9.3256457989839246E-3</v>
      </c>
      <c r="G163" s="33">
        <v>1.012492829555618E-2</v>
      </c>
      <c r="H163" s="33">
        <v>2.8330122263976153E-2</v>
      </c>
      <c r="I163" s="33">
        <v>3.6397521383225058E-2</v>
      </c>
      <c r="J163" s="33">
        <v>1.5600290273861506E-2</v>
      </c>
      <c r="K163" s="33">
        <v>1.6243049609080674E-2</v>
      </c>
      <c r="L163" s="33">
        <v>4.4686983302519537E-2</v>
      </c>
      <c r="M163" s="33">
        <v>3.1614260507888133E-2</v>
      </c>
      <c r="N163" s="33">
        <v>0.26915782992468934</v>
      </c>
      <c r="O163" s="33">
        <v>0.13076190460107542</v>
      </c>
      <c r="P163" s="33">
        <v>5.0770972533585743E-2</v>
      </c>
      <c r="Q163" s="33">
        <v>2.5469665084426919E-2</v>
      </c>
      <c r="R163" s="33">
        <v>0</v>
      </c>
      <c r="S163" s="33">
        <v>4.9819438780137823E-2</v>
      </c>
      <c r="T163" s="33">
        <v>3.4223508090735176E-2</v>
      </c>
      <c r="U163" s="33">
        <v>3.9097192920595318E-2</v>
      </c>
      <c r="V163" s="33">
        <v>6.4832827215511174E-2</v>
      </c>
      <c r="W163" s="33">
        <v>3.7072625815952429E-2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1.8967942655534041E-5</v>
      </c>
      <c r="M164" s="122">
        <f t="shared" si="58"/>
        <v>1.3191592667047293E-5</v>
      </c>
      <c r="N164" s="122">
        <f t="shared" si="58"/>
        <v>3.4816426928559088E-5</v>
      </c>
      <c r="O164" s="122">
        <f t="shared" si="58"/>
        <v>2.1732450918066125E-5</v>
      </c>
      <c r="P164" s="122">
        <f t="shared" si="58"/>
        <v>9.3696139757208009E-6</v>
      </c>
      <c r="Q164" s="122">
        <f t="shared" si="58"/>
        <v>3.3042679187060119E-6</v>
      </c>
      <c r="R164" s="122">
        <f t="shared" si="58"/>
        <v>0</v>
      </c>
      <c r="S164" s="122">
        <f t="shared" si="58"/>
        <v>1.5928458521819909E-5</v>
      </c>
      <c r="T164" s="122">
        <f t="shared" si="58"/>
        <v>1.6833801803711461E-5</v>
      </c>
      <c r="U164" s="122">
        <f t="shared" si="58"/>
        <v>1.799712009665875E-5</v>
      </c>
      <c r="V164" s="122">
        <f t="shared" si="58"/>
        <v>2.5796148103993501E-5</v>
      </c>
      <c r="W164" s="122">
        <f t="shared" si="58"/>
        <v>3.2308468136768489E-5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1.8967942655534041E-5</v>
      </c>
      <c r="M165" s="98">
        <v>1.3191592667047293E-5</v>
      </c>
      <c r="N165" s="98">
        <v>3.4816426928559088E-5</v>
      </c>
      <c r="O165" s="98">
        <v>2.1732450918066125E-5</v>
      </c>
      <c r="P165" s="98">
        <v>9.3696139757208009E-6</v>
      </c>
      <c r="Q165" s="98">
        <v>3.3042679187060119E-6</v>
      </c>
      <c r="R165" s="98">
        <v>0</v>
      </c>
      <c r="S165" s="98">
        <v>1.5928458521819909E-5</v>
      </c>
      <c r="T165" s="98">
        <v>1.6833801803711461E-5</v>
      </c>
      <c r="U165" s="98">
        <v>1.799712009665875E-5</v>
      </c>
      <c r="V165" s="98">
        <v>2.5796148103993501E-5</v>
      </c>
      <c r="W165" s="98">
        <v>3.2308468136768489E-5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1.8027093162162108E-4</v>
      </c>
      <c r="D166" s="122">
        <v>5.5820257241707754E-4</v>
      </c>
      <c r="E166" s="122">
        <v>1.0048433794539611E-3</v>
      </c>
      <c r="F166" s="122">
        <v>1.6010943099648504E-3</v>
      </c>
      <c r="G166" s="122">
        <v>2.7504658678995436E-3</v>
      </c>
      <c r="H166" s="122">
        <v>6.2385938876902396E-3</v>
      </c>
      <c r="I166" s="122">
        <v>6.0328399635505387E-3</v>
      </c>
      <c r="J166" s="122">
        <v>4.5529475204448763E-3</v>
      </c>
      <c r="K166" s="122">
        <v>3.7230884225243201E-3</v>
      </c>
      <c r="L166" s="122">
        <v>1.4920184805725921E-2</v>
      </c>
      <c r="M166" s="122">
        <v>1.8977194561524351E-2</v>
      </c>
      <c r="N166" s="122">
        <v>4.9340842661822031E-2</v>
      </c>
      <c r="O166" s="122">
        <v>3.8322277496811899E-2</v>
      </c>
      <c r="P166" s="122">
        <v>7.1527407965347985E-3</v>
      </c>
      <c r="Q166" s="122">
        <v>6.0558217231665521E-3</v>
      </c>
      <c r="R166" s="122">
        <v>0</v>
      </c>
      <c r="S166" s="122">
        <v>1.5330719097014636E-2</v>
      </c>
      <c r="T166" s="122">
        <v>1.2067764764004665E-2</v>
      </c>
      <c r="U166" s="122">
        <v>1.5104366979980858E-2</v>
      </c>
      <c r="V166" s="122">
        <v>2.2922889255350708E-2</v>
      </c>
      <c r="W166" s="122">
        <v>1.7013090122006663E-2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2.3731871332868378E-4</v>
      </c>
      <c r="I167" s="98">
        <v>0</v>
      </c>
      <c r="J167" s="98">
        <v>0</v>
      </c>
      <c r="K167" s="98">
        <v>0</v>
      </c>
      <c r="L167" s="98">
        <v>7.4783982167743901E-4</v>
      </c>
      <c r="M167" s="98">
        <v>0</v>
      </c>
      <c r="N167" s="98">
        <v>1.8046170808052871E-3</v>
      </c>
      <c r="O167" s="98">
        <v>1.2754734596727038E-3</v>
      </c>
      <c r="P167" s="98">
        <v>2.1887102667101697E-4</v>
      </c>
      <c r="Q167" s="98">
        <v>0</v>
      </c>
      <c r="R167" s="98">
        <v>0</v>
      </c>
      <c r="S167" s="98">
        <v>5.514582262875937E-4</v>
      </c>
      <c r="T167" s="98">
        <v>1.1607947283219361E-3</v>
      </c>
      <c r="U167" s="98">
        <v>4.6549219838332601E-4</v>
      </c>
      <c r="V167" s="98">
        <v>5.0607645758707907E-4</v>
      </c>
      <c r="W167" s="98">
        <v>3.5532268031321894E-4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1.8027093162162108E-4</v>
      </c>
      <c r="D171" s="101">
        <v>5.5820257241707754E-4</v>
      </c>
      <c r="E171" s="101">
        <v>1.0048433794539611E-3</v>
      </c>
      <c r="F171" s="101">
        <v>1.6010943099648504E-3</v>
      </c>
      <c r="G171" s="101">
        <v>2.7504658678995436E-3</v>
      </c>
      <c r="H171" s="101">
        <v>6.0012751743615559E-3</v>
      </c>
      <c r="I171" s="101">
        <v>6.0328399635505387E-3</v>
      </c>
      <c r="J171" s="101">
        <v>4.5529475204448763E-3</v>
      </c>
      <c r="K171" s="101">
        <v>3.7230884225243201E-3</v>
      </c>
      <c r="L171" s="101">
        <v>1.4172344984048482E-2</v>
      </c>
      <c r="M171" s="101">
        <v>1.8977194561524351E-2</v>
      </c>
      <c r="N171" s="101">
        <v>4.7536225581016743E-2</v>
      </c>
      <c r="O171" s="101">
        <v>3.7046804037139197E-2</v>
      </c>
      <c r="P171" s="101">
        <v>6.9338697698637817E-3</v>
      </c>
      <c r="Q171" s="101">
        <v>6.0558217231665521E-3</v>
      </c>
      <c r="R171" s="101">
        <v>0</v>
      </c>
      <c r="S171" s="101">
        <v>1.4779260870727041E-2</v>
      </c>
      <c r="T171" s="101">
        <v>1.090697003568273E-2</v>
      </c>
      <c r="U171" s="101">
        <v>1.4638874781597531E-2</v>
      </c>
      <c r="V171" s="101">
        <v>2.2416812797763627E-2</v>
      </c>
      <c r="W171" s="101">
        <v>1.6657767441693443E-2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6.5181446462945076E-5</v>
      </c>
      <c r="D175" s="122">
        <v>1.9850238243406538E-4</v>
      </c>
      <c r="E175" s="122">
        <v>3.4712857532385533E-4</v>
      </c>
      <c r="F175" s="122">
        <v>6.5576363313509781E-4</v>
      </c>
      <c r="G175" s="122">
        <v>1.1298297380268304E-3</v>
      </c>
      <c r="H175" s="122">
        <v>2.3272916059327449E-3</v>
      </c>
      <c r="I175" s="122">
        <v>1.9228161609950933E-3</v>
      </c>
      <c r="J175" s="122">
        <v>1.245790171143733E-3</v>
      </c>
      <c r="K175" s="122">
        <v>1.0909315412296837E-3</v>
      </c>
      <c r="L175" s="122">
        <v>4.95962475290303E-3</v>
      </c>
      <c r="M175" s="122">
        <v>6.9191718501087473E-3</v>
      </c>
      <c r="N175" s="122">
        <v>1.7777922908692154E-2</v>
      </c>
      <c r="O175" s="122">
        <v>1.24906059561678E-2</v>
      </c>
      <c r="P175" s="122">
        <v>2.6136484996485245E-3</v>
      </c>
      <c r="Q175" s="122">
        <v>1.7014762985776664E-3</v>
      </c>
      <c r="R175" s="122">
        <v>0</v>
      </c>
      <c r="S175" s="122">
        <v>5.0401769425823546E-3</v>
      </c>
      <c r="T175" s="122">
        <v>3.9779363627360995E-3</v>
      </c>
      <c r="U175" s="122">
        <v>4.3792105892760877E-3</v>
      </c>
      <c r="V175" s="122">
        <v>6.9471746596088905E-3</v>
      </c>
      <c r="W175" s="122">
        <v>4.8894702302315247E-3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6.5181446462945076E-5</v>
      </c>
      <c r="D176" s="98">
        <v>1.4094865405076207E-4</v>
      </c>
      <c r="E176" s="98">
        <v>2.2125549362152165E-4</v>
      </c>
      <c r="F176" s="98">
        <v>4.7671503234592846E-4</v>
      </c>
      <c r="G176" s="98">
        <v>8.3030306591622572E-4</v>
      </c>
      <c r="H176" s="98">
        <v>1.4703031892894338E-3</v>
      </c>
      <c r="I176" s="98">
        <v>7.9485846669607877E-4</v>
      </c>
      <c r="J176" s="98">
        <v>3.2951109728470281E-4</v>
      </c>
      <c r="K176" s="98">
        <v>6.1346875392497024E-4</v>
      </c>
      <c r="L176" s="98">
        <v>4.4732929334678128E-3</v>
      </c>
      <c r="M176" s="98">
        <v>4.4928575645869426E-3</v>
      </c>
      <c r="N176" s="98">
        <v>1.2286502008689255E-2</v>
      </c>
      <c r="O176" s="98">
        <v>7.7419215070462155E-3</v>
      </c>
      <c r="P176" s="98">
        <v>1.5425263749762705E-3</v>
      </c>
      <c r="Q176" s="98">
        <v>6.1785676151707137E-4</v>
      </c>
      <c r="R176" s="98">
        <v>0</v>
      </c>
      <c r="S176" s="98">
        <v>2.8305886648936291E-3</v>
      </c>
      <c r="T176" s="98">
        <v>3.003424090658186E-3</v>
      </c>
      <c r="U176" s="98">
        <v>2.2900933394038657E-3</v>
      </c>
      <c r="V176" s="98">
        <v>4.8505043097009015E-3</v>
      </c>
      <c r="W176" s="98">
        <v>2.6135453347866408E-3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5.7553728383303301E-5</v>
      </c>
      <c r="E177" s="33">
        <v>1.2587308170233365E-4</v>
      </c>
      <c r="F177" s="33">
        <v>1.7904860078916937E-4</v>
      </c>
      <c r="G177" s="33">
        <v>2.9952667211060452E-4</v>
      </c>
      <c r="H177" s="33">
        <v>8.5698841664331126E-4</v>
      </c>
      <c r="I177" s="33">
        <v>1.1279576942990145E-3</v>
      </c>
      <c r="J177" s="33">
        <v>9.1627907385903021E-4</v>
      </c>
      <c r="K177" s="33">
        <v>4.7746278730471361E-4</v>
      </c>
      <c r="L177" s="33">
        <v>4.8633181943521755E-4</v>
      </c>
      <c r="M177" s="33">
        <v>2.4263142855218043E-3</v>
      </c>
      <c r="N177" s="33">
        <v>5.4914209000028981E-3</v>
      </c>
      <c r="O177" s="33">
        <v>4.7486844491215841E-3</v>
      </c>
      <c r="P177" s="33">
        <v>1.0711221246722537E-3</v>
      </c>
      <c r="Q177" s="33">
        <v>1.0836195370605951E-3</v>
      </c>
      <c r="R177" s="33">
        <v>0</v>
      </c>
      <c r="S177" s="33">
        <v>2.2095882776887259E-3</v>
      </c>
      <c r="T177" s="33">
        <v>9.7451227207791377E-4</v>
      </c>
      <c r="U177" s="33">
        <v>2.0891172498722224E-3</v>
      </c>
      <c r="V177" s="33">
        <v>2.096670349907989E-3</v>
      </c>
      <c r="W177" s="33">
        <v>2.275924895444884E-3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0.28288701757959395</v>
      </c>
      <c r="D3" s="117">
        <f t="shared" si="0"/>
        <v>0.22963498741647184</v>
      </c>
      <c r="E3" s="117">
        <f t="shared" si="0"/>
        <v>0.11949379895970544</v>
      </c>
      <c r="F3" s="117">
        <f t="shared" si="0"/>
        <v>0.24847500603809339</v>
      </c>
      <c r="G3" s="117">
        <f t="shared" si="0"/>
        <v>0.35515230843253898</v>
      </c>
      <c r="H3" s="117">
        <f t="shared" si="0"/>
        <v>0.32525200582796221</v>
      </c>
      <c r="I3" s="117">
        <f t="shared" si="0"/>
        <v>0.31405933710569728</v>
      </c>
      <c r="J3" s="117">
        <f t="shared" si="0"/>
        <v>0.47040290320821132</v>
      </c>
      <c r="K3" s="117">
        <f t="shared" si="0"/>
        <v>0.41922216529816242</v>
      </c>
      <c r="L3" s="117">
        <f t="shared" si="0"/>
        <v>0.43325195574214009</v>
      </c>
      <c r="M3" s="117">
        <f t="shared" si="0"/>
        <v>0.33657476335441927</v>
      </c>
      <c r="N3" s="117">
        <f t="shared" si="0"/>
        <v>0.13500655451712204</v>
      </c>
      <c r="O3" s="117">
        <f t="shared" si="0"/>
        <v>0</v>
      </c>
      <c r="P3" s="117">
        <f t="shared" si="0"/>
        <v>0</v>
      </c>
      <c r="Q3" s="117">
        <f t="shared" si="0"/>
        <v>0.11500640488378899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6.7749478636715569E-4</v>
      </c>
      <c r="V3" s="117">
        <f t="shared" si="1"/>
        <v>2.8291150485603008E-3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0.23912928774883196</v>
      </c>
      <c r="D4" s="122">
        <f t="shared" si="3"/>
        <v>0.18552214774954923</v>
      </c>
      <c r="E4" s="122">
        <f t="shared" si="3"/>
        <v>9.571458564988837E-2</v>
      </c>
      <c r="F4" s="122">
        <f t="shared" si="3"/>
        <v>0.20076509389457184</v>
      </c>
      <c r="G4" s="122">
        <f t="shared" si="3"/>
        <v>0.29366606403645745</v>
      </c>
      <c r="H4" s="122">
        <f t="shared" si="3"/>
        <v>0.25942384898509302</v>
      </c>
      <c r="I4" s="122">
        <f t="shared" si="3"/>
        <v>0.25189396956999288</v>
      </c>
      <c r="J4" s="122">
        <f t="shared" si="3"/>
        <v>0.36357944219222432</v>
      </c>
      <c r="K4" s="122">
        <f t="shared" si="3"/>
        <v>0.33439776943384469</v>
      </c>
      <c r="L4" s="122">
        <f t="shared" si="3"/>
        <v>0.35236680719082186</v>
      </c>
      <c r="M4" s="122">
        <f t="shared" si="3"/>
        <v>0.27990030409153682</v>
      </c>
      <c r="N4" s="122">
        <f t="shared" si="3"/>
        <v>0.10201245002732873</v>
      </c>
      <c r="O4" s="122">
        <f t="shared" si="3"/>
        <v>0</v>
      </c>
      <c r="P4" s="122">
        <f t="shared" si="3"/>
        <v>0</v>
      </c>
      <c r="Q4" s="122">
        <f t="shared" si="3"/>
        <v>8.4293807726703918E-2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4.9857806676157561E-4</v>
      </c>
      <c r="V4" s="122">
        <f t="shared" si="4"/>
        <v>1.8624253279898371E-3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0.23697975407560243</v>
      </c>
      <c r="D5" s="98">
        <v>0.18390617253724839</v>
      </c>
      <c r="E5" s="98">
        <v>9.4895864100723232E-2</v>
      </c>
      <c r="F5" s="98">
        <v>0.19909285986161895</v>
      </c>
      <c r="G5" s="98">
        <v>0.2912524503533081</v>
      </c>
      <c r="H5" s="98">
        <v>0.2573312194025103</v>
      </c>
      <c r="I5" s="98">
        <v>0.24990439301949396</v>
      </c>
      <c r="J5" s="98">
        <v>0.36072806198879248</v>
      </c>
      <c r="K5" s="98">
        <v>0.33179093187995334</v>
      </c>
      <c r="L5" s="98">
        <v>0.34974592997315307</v>
      </c>
      <c r="M5" s="98">
        <v>0.27780185931945495</v>
      </c>
      <c r="N5" s="98">
        <v>0.10125389471658328</v>
      </c>
      <c r="O5" s="98">
        <v>0</v>
      </c>
      <c r="P5" s="98">
        <v>0</v>
      </c>
      <c r="Q5" s="98">
        <v>8.3684984704864435E-2</v>
      </c>
      <c r="R5" s="98">
        <v>0</v>
      </c>
      <c r="S5" s="98">
        <v>0</v>
      </c>
      <c r="T5" s="98">
        <v>0</v>
      </c>
      <c r="U5" s="98">
        <v>4.9508411835815663E-4</v>
      </c>
      <c r="V5" s="98">
        <v>1.8493812686066152E-3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2.1495336732295319E-3</v>
      </c>
      <c r="D6" s="98">
        <v>1.6159752123008316E-3</v>
      </c>
      <c r="E6" s="98">
        <v>8.1872154916514035E-4</v>
      </c>
      <c r="F6" s="98">
        <v>1.6722340329528959E-3</v>
      </c>
      <c r="G6" s="98">
        <v>2.4136136831493342E-3</v>
      </c>
      <c r="H6" s="98">
        <v>2.0926295825827168E-3</v>
      </c>
      <c r="I6" s="98">
        <v>1.9895765504989418E-3</v>
      </c>
      <c r="J6" s="98">
        <v>2.8513802034318353E-3</v>
      </c>
      <c r="K6" s="98">
        <v>2.6068375538913545E-3</v>
      </c>
      <c r="L6" s="98">
        <v>2.6208772176688181E-3</v>
      </c>
      <c r="M6" s="98">
        <v>2.0984447720818755E-3</v>
      </c>
      <c r="N6" s="98">
        <v>7.5855531074545276E-4</v>
      </c>
      <c r="O6" s="98">
        <v>0</v>
      </c>
      <c r="P6" s="98">
        <v>0</v>
      </c>
      <c r="Q6" s="98">
        <v>6.0882302183948094E-4</v>
      </c>
      <c r="R6" s="98">
        <v>0</v>
      </c>
      <c r="S6" s="98">
        <v>0</v>
      </c>
      <c r="T6" s="98">
        <v>0</v>
      </c>
      <c r="U6" s="98">
        <v>3.4939484034190192E-6</v>
      </c>
      <c r="V6" s="98">
        <v>1.3044059383221853E-5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1.3089701257335933E-5</v>
      </c>
      <c r="G7" s="122">
        <f t="shared" si="6"/>
        <v>1.3526281774104984E-5</v>
      </c>
      <c r="H7" s="122">
        <f t="shared" si="6"/>
        <v>3.9244709399909596E-5</v>
      </c>
      <c r="I7" s="122">
        <f t="shared" si="6"/>
        <v>5.8438095828213818E-5</v>
      </c>
      <c r="J7" s="122">
        <f t="shared" si="6"/>
        <v>1.1642060229172488E-4</v>
      </c>
      <c r="K7" s="122">
        <f t="shared" si="6"/>
        <v>1.0246638959965318E-4</v>
      </c>
      <c r="L7" s="122">
        <f t="shared" si="6"/>
        <v>2.7341920914892621E-4</v>
      </c>
      <c r="M7" s="122">
        <f t="shared" si="6"/>
        <v>1.3137910162875561E-4</v>
      </c>
      <c r="N7" s="122">
        <f t="shared" si="6"/>
        <v>6.7773376456757589E-5</v>
      </c>
      <c r="O7" s="122">
        <f t="shared" si="6"/>
        <v>0</v>
      </c>
      <c r="P7" s="122">
        <f t="shared" si="6"/>
        <v>0</v>
      </c>
      <c r="Q7" s="122">
        <f t="shared" si="6"/>
        <v>4.4250069967330938E-5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1.3089701257335933E-5</v>
      </c>
      <c r="G8" s="98">
        <v>1.3526281774104984E-5</v>
      </c>
      <c r="H8" s="98">
        <v>3.9244709399909596E-5</v>
      </c>
      <c r="I8" s="98">
        <v>5.8438095828213818E-5</v>
      </c>
      <c r="J8" s="98">
        <v>1.1642060229172488E-4</v>
      </c>
      <c r="K8" s="98">
        <v>1.0246638959965318E-4</v>
      </c>
      <c r="L8" s="98">
        <v>2.7341920914892621E-4</v>
      </c>
      <c r="M8" s="98">
        <v>1.3137910162875561E-4</v>
      </c>
      <c r="N8" s="98">
        <v>6.7773376456757589E-5</v>
      </c>
      <c r="O8" s="98">
        <v>0</v>
      </c>
      <c r="P8" s="98">
        <v>0</v>
      </c>
      <c r="Q8" s="98">
        <v>4.4250069967330938E-5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3.4679389568691557E-2</v>
      </c>
      <c r="D9" s="122">
        <v>3.2445061579889821E-2</v>
      </c>
      <c r="E9" s="122">
        <v>1.7262770560593034E-2</v>
      </c>
      <c r="F9" s="122">
        <v>3.4002432792573867E-2</v>
      </c>
      <c r="G9" s="122">
        <v>4.4414192947578882E-2</v>
      </c>
      <c r="H9" s="122">
        <v>4.7578088280173514E-2</v>
      </c>
      <c r="I9" s="122">
        <v>4.6314415638665583E-2</v>
      </c>
      <c r="J9" s="122">
        <v>7.845499262387072E-2</v>
      </c>
      <c r="K9" s="122">
        <v>6.2280960102984027E-2</v>
      </c>
      <c r="L9" s="122">
        <v>6.3182228284837494E-2</v>
      </c>
      <c r="M9" s="122">
        <v>4.2063802242039039E-2</v>
      </c>
      <c r="N9" s="122">
        <v>2.4319451212105422E-2</v>
      </c>
      <c r="O9" s="122">
        <v>0</v>
      </c>
      <c r="P9" s="122">
        <v>0</v>
      </c>
      <c r="Q9" s="122">
        <v>2.3889572287989311E-2</v>
      </c>
      <c r="R9" s="122">
        <v>0</v>
      </c>
      <c r="S9" s="122">
        <v>0</v>
      </c>
      <c r="T9" s="122">
        <v>0</v>
      </c>
      <c r="U9" s="122">
        <v>1.4481698007917085E-4</v>
      </c>
      <c r="V9" s="122">
        <v>6.7786468328101849E-4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2.2416169739997861E-2</v>
      </c>
      <c r="D10" s="98">
        <v>1.5919514225166735E-2</v>
      </c>
      <c r="E10" s="98">
        <v>7.9275114103395349E-3</v>
      </c>
      <c r="F10" s="98">
        <v>1.6324120354563054E-2</v>
      </c>
      <c r="G10" s="98">
        <v>1.3674320224052778E-2</v>
      </c>
      <c r="H10" s="98">
        <v>1.0543283909787461E-2</v>
      </c>
      <c r="I10" s="98">
        <v>2.6303970399469568E-2</v>
      </c>
      <c r="J10" s="98">
        <v>4.5027237922178366E-2</v>
      </c>
      <c r="K10" s="98">
        <v>5.9168959335995974E-2</v>
      </c>
      <c r="L10" s="98">
        <v>3.7798847926506604E-2</v>
      </c>
      <c r="M10" s="98">
        <v>1.3502389655589591E-2</v>
      </c>
      <c r="N10" s="98">
        <v>4.7818248994672165E-3</v>
      </c>
      <c r="O10" s="98">
        <v>0</v>
      </c>
      <c r="P10" s="98">
        <v>0</v>
      </c>
      <c r="Q10" s="98">
        <v>3.8043477668266959E-3</v>
      </c>
      <c r="R10" s="98">
        <v>0</v>
      </c>
      <c r="S10" s="98">
        <v>0</v>
      </c>
      <c r="T10" s="98">
        <v>0</v>
      </c>
      <c r="U10" s="98">
        <v>1.4481698007917085E-4</v>
      </c>
      <c r="V10" s="98">
        <v>6.7786468328101849E-4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7.907242382622524E-4</v>
      </c>
      <c r="D11" s="98">
        <v>4.5503449786729952E-4</v>
      </c>
      <c r="E11" s="98">
        <v>2.4191336911090895E-4</v>
      </c>
      <c r="F11" s="98">
        <v>7.2555646670544906E-4</v>
      </c>
      <c r="G11" s="98">
        <v>1.0510847865614699E-3</v>
      </c>
      <c r="H11" s="98">
        <v>1.2606968797436375E-3</v>
      </c>
      <c r="I11" s="98">
        <v>2.6551421187993889E-4</v>
      </c>
      <c r="J11" s="98">
        <v>1.4637115391592329E-4</v>
      </c>
      <c r="K11" s="98">
        <v>0</v>
      </c>
      <c r="L11" s="98">
        <v>1.2626627031124896E-3</v>
      </c>
      <c r="M11" s="98">
        <v>0</v>
      </c>
      <c r="N11" s="98">
        <v>7.4049288102771631E-4</v>
      </c>
      <c r="O11" s="98">
        <v>0</v>
      </c>
      <c r="P11" s="98">
        <v>0</v>
      </c>
      <c r="Q11" s="98">
        <v>1.3402219701501118E-4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1.1472495590431444E-2</v>
      </c>
      <c r="D15" s="101">
        <v>1.6070512856855786E-2</v>
      </c>
      <c r="E15" s="101">
        <v>9.0933457811425925E-3</v>
      </c>
      <c r="F15" s="101">
        <v>1.6952755971305362E-2</v>
      </c>
      <c r="G15" s="101">
        <v>2.9688787936964632E-2</v>
      </c>
      <c r="H15" s="101">
        <v>3.5774107490642415E-2</v>
      </c>
      <c r="I15" s="101">
        <v>1.9744931027316077E-2</v>
      </c>
      <c r="J15" s="101">
        <v>3.3281383547776433E-2</v>
      </c>
      <c r="K15" s="101">
        <v>3.1120007669880548E-3</v>
      </c>
      <c r="L15" s="101">
        <v>2.4120717655218393E-2</v>
      </c>
      <c r="M15" s="101">
        <v>2.8561412586449446E-2</v>
      </c>
      <c r="N15" s="101">
        <v>1.8797133431610491E-2</v>
      </c>
      <c r="O15" s="101">
        <v>0</v>
      </c>
      <c r="P15" s="101">
        <v>0</v>
      </c>
      <c r="Q15" s="101">
        <v>1.9951202324147602E-2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9.0783402620704286E-3</v>
      </c>
      <c r="D19" s="122">
        <v>1.1667778087032794E-2</v>
      </c>
      <c r="E19" s="122">
        <v>6.5164427492240204E-3</v>
      </c>
      <c r="F19" s="122">
        <v>1.3694389649690358E-2</v>
      </c>
      <c r="G19" s="122">
        <v>1.7058525166728573E-2</v>
      </c>
      <c r="H19" s="122">
        <v>1.8210823853295741E-2</v>
      </c>
      <c r="I19" s="122">
        <v>1.5792513801210602E-2</v>
      </c>
      <c r="J19" s="122">
        <v>2.8252047789824514E-2</v>
      </c>
      <c r="K19" s="122">
        <v>2.2440969371734079E-2</v>
      </c>
      <c r="L19" s="122">
        <v>1.7429501057331809E-2</v>
      </c>
      <c r="M19" s="122">
        <v>1.4479277919214689E-2</v>
      </c>
      <c r="N19" s="122">
        <v>8.6068799012311188E-3</v>
      </c>
      <c r="O19" s="122">
        <v>0</v>
      </c>
      <c r="P19" s="122">
        <v>0</v>
      </c>
      <c r="Q19" s="122">
        <v>6.7787747991284279E-3</v>
      </c>
      <c r="R19" s="122">
        <v>0</v>
      </c>
      <c r="S19" s="122">
        <v>0</v>
      </c>
      <c r="T19" s="122">
        <v>0</v>
      </c>
      <c r="U19" s="122">
        <v>3.4099739526409179E-5</v>
      </c>
      <c r="V19" s="122">
        <v>2.888250372894455E-4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4.7772181544186249E-5</v>
      </c>
      <c r="K20" s="98">
        <v>4.9537137505902617E-5</v>
      </c>
      <c r="L20" s="98">
        <v>8.012101199504893E-5</v>
      </c>
      <c r="M20" s="98">
        <v>7.3114423609663248E-5</v>
      </c>
      <c r="N20" s="98">
        <v>4.8037772255293331E-5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5.7698491995099698E-3</v>
      </c>
      <c r="D21" s="98">
        <v>6.5796635845475826E-3</v>
      </c>
      <c r="E21" s="98">
        <v>4.0387440409415032E-3</v>
      </c>
      <c r="F21" s="98">
        <v>9.8461858004304983E-3</v>
      </c>
      <c r="G21" s="98">
        <v>1.1685608398778581E-2</v>
      </c>
      <c r="H21" s="98">
        <v>1.0428272916224307E-2</v>
      </c>
      <c r="I21" s="98">
        <v>5.4611573524427255E-3</v>
      </c>
      <c r="J21" s="98">
        <v>6.6500342879721478E-3</v>
      </c>
      <c r="K21" s="98">
        <v>1.1197999833921729E-2</v>
      </c>
      <c r="L21" s="98">
        <v>1.5105929306989533E-2</v>
      </c>
      <c r="M21" s="98">
        <v>8.5093745739915939E-3</v>
      </c>
      <c r="N21" s="98">
        <v>5.4249088074465575E-3</v>
      </c>
      <c r="O21" s="98">
        <v>0</v>
      </c>
      <c r="P21" s="98">
        <v>0</v>
      </c>
      <c r="Q21" s="98">
        <v>2.1391359640711267E-3</v>
      </c>
      <c r="R21" s="98">
        <v>0</v>
      </c>
      <c r="S21" s="98">
        <v>0</v>
      </c>
      <c r="T21" s="98">
        <v>0</v>
      </c>
      <c r="U21" s="98">
        <v>0</v>
      </c>
      <c r="V21" s="98">
        <v>1.6292955165945068E-4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3.3084910625604592E-3</v>
      </c>
      <c r="D22" s="33">
        <v>5.0881145024852126E-3</v>
      </c>
      <c r="E22" s="33">
        <v>2.4776987082825172E-3</v>
      </c>
      <c r="F22" s="33">
        <v>3.8482038492598609E-3</v>
      </c>
      <c r="G22" s="33">
        <v>5.3729167679499937E-3</v>
      </c>
      <c r="H22" s="33">
        <v>7.7825509370714318E-3</v>
      </c>
      <c r="I22" s="33">
        <v>1.0331356448767877E-2</v>
      </c>
      <c r="J22" s="33">
        <v>2.1554241320308178E-2</v>
      </c>
      <c r="K22" s="33">
        <v>1.1193432400306447E-2</v>
      </c>
      <c r="L22" s="33">
        <v>2.2434507383472272E-3</v>
      </c>
      <c r="M22" s="33">
        <v>5.8967889216134306E-3</v>
      </c>
      <c r="N22" s="33">
        <v>3.1339333215292683E-3</v>
      </c>
      <c r="O22" s="33">
        <v>0</v>
      </c>
      <c r="P22" s="33">
        <v>0</v>
      </c>
      <c r="Q22" s="33">
        <v>4.6396388350573008E-3</v>
      </c>
      <c r="R22" s="33">
        <v>0</v>
      </c>
      <c r="S22" s="33">
        <v>0</v>
      </c>
      <c r="T22" s="33">
        <v>0</v>
      </c>
      <c r="U22" s="33">
        <v>3.4099739526409179E-5</v>
      </c>
      <c r="V22" s="33">
        <v>1.2589548562999482E-4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3.3806688000356085E-2</v>
      </c>
      <c r="D24" s="117">
        <f t="shared" si="7"/>
        <v>4.1191002977221704E-2</v>
      </c>
      <c r="E24" s="117">
        <f t="shared" si="7"/>
        <v>4.0170920546077446E-2</v>
      </c>
      <c r="F24" s="117">
        <f t="shared" si="7"/>
        <v>4.3316008979785159E-2</v>
      </c>
      <c r="G24" s="117">
        <f t="shared" si="7"/>
        <v>5.060208607920956E-2</v>
      </c>
      <c r="H24" s="117">
        <f t="shared" si="7"/>
        <v>4.1206653760773558E-2</v>
      </c>
      <c r="I24" s="117">
        <f t="shared" si="7"/>
        <v>2.4452400200594519E-2</v>
      </c>
      <c r="J24" s="117">
        <f t="shared" si="7"/>
        <v>1.1078348236680189E-2</v>
      </c>
      <c r="K24" s="117">
        <f t="shared" si="7"/>
        <v>0</v>
      </c>
      <c r="L24" s="117">
        <f t="shared" si="7"/>
        <v>1.8035268204474514E-2</v>
      </c>
      <c r="M24" s="117">
        <f t="shared" si="7"/>
        <v>3.3356412113371092E-2</v>
      </c>
      <c r="N24" s="117">
        <f t="shared" si="7"/>
        <v>4.6274723725621913E-2</v>
      </c>
      <c r="O24" s="117">
        <f t="shared" si="7"/>
        <v>4.5346001646941012E-2</v>
      </c>
      <c r="P24" s="117">
        <f t="shared" si="7"/>
        <v>3.6069770482325604E-2</v>
      </c>
      <c r="Q24" s="117">
        <f t="shared" si="7"/>
        <v>4.4022249228646809E-2</v>
      </c>
      <c r="R24" s="117">
        <f t="shared" ref="R24:V24" si="8">R25+R28+R30+R39</f>
        <v>2.0935964153848439E-2</v>
      </c>
      <c r="S24" s="117">
        <f t="shared" si="8"/>
        <v>9.0539578671643018E-3</v>
      </c>
      <c r="T24" s="117">
        <f t="shared" si="8"/>
        <v>6.9602122166253977E-3</v>
      </c>
      <c r="U24" s="117">
        <f t="shared" si="8"/>
        <v>1.5884044833273242E-2</v>
      </c>
      <c r="V24" s="117">
        <f t="shared" si="8"/>
        <v>3.4785395120786738E-2</v>
      </c>
      <c r="W24" s="117">
        <f t="shared" ref="W24" si="9">W25+W28+W30+W39</f>
        <v>2.2514200919108569E-2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2.7634947913870403E-2</v>
      </c>
      <c r="D25" s="122">
        <f t="shared" si="10"/>
        <v>3.2908692980135282E-2</v>
      </c>
      <c r="E25" s="122">
        <f t="shared" si="10"/>
        <v>3.2133839243021142E-2</v>
      </c>
      <c r="F25" s="122">
        <f t="shared" si="10"/>
        <v>3.5202658130090408E-2</v>
      </c>
      <c r="G25" s="122">
        <f t="shared" si="10"/>
        <v>4.1705846182130739E-2</v>
      </c>
      <c r="H25" s="122">
        <f t="shared" si="10"/>
        <v>3.3575553329990265E-2</v>
      </c>
      <c r="I25" s="122">
        <f t="shared" si="10"/>
        <v>1.95327295442854E-2</v>
      </c>
      <c r="J25" s="122">
        <f t="shared" si="10"/>
        <v>8.4065543584903122E-3</v>
      </c>
      <c r="K25" s="122">
        <f t="shared" si="10"/>
        <v>0</v>
      </c>
      <c r="L25" s="122">
        <f t="shared" si="10"/>
        <v>1.3785569252546093E-2</v>
      </c>
      <c r="M25" s="122">
        <f t="shared" si="10"/>
        <v>2.6328531476455672E-2</v>
      </c>
      <c r="N25" s="122">
        <f t="shared" si="10"/>
        <v>3.6244555045710711E-2</v>
      </c>
      <c r="O25" s="122">
        <f t="shared" si="10"/>
        <v>3.4845670775183801E-2</v>
      </c>
      <c r="P25" s="122">
        <f t="shared" si="10"/>
        <v>2.883058230570398E-2</v>
      </c>
      <c r="Q25" s="122">
        <f t="shared" si="10"/>
        <v>3.1882166306058696E-2</v>
      </c>
      <c r="R25" s="122">
        <f t="shared" ref="R25:V25" si="11">SUM(R26:R27)</f>
        <v>1.4761113870407905E-2</v>
      </c>
      <c r="S25" s="122">
        <f t="shared" si="11"/>
        <v>6.9720709461797885E-3</v>
      </c>
      <c r="T25" s="122">
        <f t="shared" si="11"/>
        <v>5.1382998151395182E-3</v>
      </c>
      <c r="U25" s="122">
        <f t="shared" si="11"/>
        <v>1.1611205401083541E-2</v>
      </c>
      <c r="V25" s="122">
        <f t="shared" si="11"/>
        <v>2.4261783330318729E-2</v>
      </c>
      <c r="W25" s="122">
        <f t="shared" ref="W25" si="12">SUM(W26:W27)</f>
        <v>1.5002742612487003E-2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2.7022183610217864E-2</v>
      </c>
      <c r="D26" s="98">
        <v>3.2201314253802502E-2</v>
      </c>
      <c r="E26" s="98">
        <v>3.1455379819642561E-2</v>
      </c>
      <c r="F26" s="98">
        <v>3.4478669281082605E-2</v>
      </c>
      <c r="G26" s="98">
        <v>4.0859341158860869E-2</v>
      </c>
      <c r="H26" s="98">
        <v>3.2906559112920612E-2</v>
      </c>
      <c r="I26" s="98">
        <v>1.9151549041432139E-2</v>
      </c>
      <c r="J26" s="98">
        <v>8.2436492456098923E-3</v>
      </c>
      <c r="K26" s="98">
        <v>0</v>
      </c>
      <c r="L26" s="98">
        <v>1.3532057642095951E-2</v>
      </c>
      <c r="M26" s="98">
        <v>2.5840549094975983E-2</v>
      </c>
      <c r="N26" s="98">
        <v>3.557820932862537E-2</v>
      </c>
      <c r="O26" s="98">
        <v>3.4210867135586985E-2</v>
      </c>
      <c r="P26" s="98">
        <v>2.8311007099105129E-2</v>
      </c>
      <c r="Q26" s="98">
        <v>3.131265361325402E-2</v>
      </c>
      <c r="R26" s="98">
        <v>1.4500112763676189E-2</v>
      </c>
      <c r="S26" s="98">
        <v>6.8503369216648688E-3</v>
      </c>
      <c r="T26" s="98">
        <v>5.0490575244707212E-3</v>
      </c>
      <c r="U26" s="98">
        <v>1.140989821820085E-2</v>
      </c>
      <c r="V26" s="98">
        <v>2.3841388025066568E-2</v>
      </c>
      <c r="W26" s="98">
        <v>1.4744213838733923E-2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6.1276430365253759E-4</v>
      </c>
      <c r="D27" s="98">
        <v>7.073787263327827E-4</v>
      </c>
      <c r="E27" s="98">
        <v>6.7845942337858367E-4</v>
      </c>
      <c r="F27" s="98">
        <v>7.2398884900779989E-4</v>
      </c>
      <c r="G27" s="98">
        <v>8.4650502326986911E-4</v>
      </c>
      <c r="H27" s="98">
        <v>6.6899421706965263E-4</v>
      </c>
      <c r="I27" s="98">
        <v>3.8118050285326104E-4</v>
      </c>
      <c r="J27" s="98">
        <v>1.6290511288042053E-4</v>
      </c>
      <c r="K27" s="98">
        <v>0</v>
      </c>
      <c r="L27" s="98">
        <v>2.5351161045014095E-4</v>
      </c>
      <c r="M27" s="98">
        <v>4.879823814796901E-4</v>
      </c>
      <c r="N27" s="98">
        <v>6.6634571708534265E-4</v>
      </c>
      <c r="O27" s="98">
        <v>6.3480363959681396E-4</v>
      </c>
      <c r="P27" s="98">
        <v>5.1957520659885183E-4</v>
      </c>
      <c r="Q27" s="98">
        <v>5.6951269280467809E-4</v>
      </c>
      <c r="R27" s="98">
        <v>2.610011067317149E-4</v>
      </c>
      <c r="S27" s="98">
        <v>1.2173402451491937E-4</v>
      </c>
      <c r="T27" s="98">
        <v>8.9242290668797242E-5</v>
      </c>
      <c r="U27" s="98">
        <v>2.0130718288269043E-4</v>
      </c>
      <c r="V27" s="98">
        <v>4.2039530525216117E-4</v>
      </c>
      <c r="W27" s="98">
        <v>2.585287737530806E-4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1.6422387703594452E-5</v>
      </c>
      <c r="N28" s="122">
        <f t="shared" si="13"/>
        <v>1.6943344114189397E-5</v>
      </c>
      <c r="O28" s="122">
        <f t="shared" si="13"/>
        <v>1.4786740189686643E-5</v>
      </c>
      <c r="P28" s="122">
        <f t="shared" si="13"/>
        <v>2.0086529759052517E-5</v>
      </c>
      <c r="Q28" s="122">
        <f t="shared" si="13"/>
        <v>1.475002332244365E-5</v>
      </c>
      <c r="R28" s="122">
        <f t="shared" si="13"/>
        <v>1.5010751116818056E-5</v>
      </c>
      <c r="S28" s="122">
        <f t="shared" si="13"/>
        <v>0</v>
      </c>
      <c r="T28" s="122">
        <f t="shared" si="13"/>
        <v>0</v>
      </c>
      <c r="U28" s="122">
        <f t="shared" si="13"/>
        <v>1.4407198846530939E-5</v>
      </c>
      <c r="V28" s="122">
        <f t="shared" si="13"/>
        <v>4.1888308293256107E-5</v>
      </c>
      <c r="W28" s="122">
        <f t="shared" si="13"/>
        <v>2.2792795127242451E-5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1.6422387703594452E-5</v>
      </c>
      <c r="N29" s="98">
        <v>1.6943344114189397E-5</v>
      </c>
      <c r="O29" s="98">
        <v>1.4786740189686643E-5</v>
      </c>
      <c r="P29" s="98">
        <v>2.0086529759052517E-5</v>
      </c>
      <c r="Q29" s="98">
        <v>1.475002332244365E-5</v>
      </c>
      <c r="R29" s="98">
        <v>1.5010751116818056E-5</v>
      </c>
      <c r="S29" s="98">
        <v>0</v>
      </c>
      <c r="T29" s="98">
        <v>0</v>
      </c>
      <c r="U29" s="98">
        <v>1.4407198846530939E-5</v>
      </c>
      <c r="V29" s="98">
        <v>4.1888308293256107E-5</v>
      </c>
      <c r="W29" s="98">
        <v>2.2792795127242451E-5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4.6265821885795571E-3</v>
      </c>
      <c r="D30" s="122">
        <v>6.110218645681671E-3</v>
      </c>
      <c r="E30" s="122">
        <v>5.9577307172576808E-3</v>
      </c>
      <c r="F30" s="122">
        <v>5.7774459421171742E-3</v>
      </c>
      <c r="G30" s="122">
        <v>6.3436072801150512E-3</v>
      </c>
      <c r="H30" s="122">
        <v>5.5399427126890293E-3</v>
      </c>
      <c r="I30" s="122">
        <v>3.676642329224373E-3</v>
      </c>
      <c r="J30" s="122">
        <v>2.0567147136266338E-3</v>
      </c>
      <c r="K30" s="122">
        <v>0</v>
      </c>
      <c r="L30" s="122">
        <v>3.2473482529087193E-3</v>
      </c>
      <c r="M30" s="122">
        <v>5.1569217169978171E-3</v>
      </c>
      <c r="N30" s="122">
        <v>7.4308755352121498E-3</v>
      </c>
      <c r="O30" s="122">
        <v>7.9768652213435317E-3</v>
      </c>
      <c r="P30" s="122">
        <v>5.3590510257285314E-3</v>
      </c>
      <c r="Q30" s="122">
        <v>9.4849978262341039E-3</v>
      </c>
      <c r="R30" s="122">
        <v>4.8729523264412914E-3</v>
      </c>
      <c r="S30" s="122">
        <v>1.5940458310068301E-3</v>
      </c>
      <c r="T30" s="122">
        <v>1.4211137447047984E-3</v>
      </c>
      <c r="U30" s="122">
        <v>3.3589020166727105E-3</v>
      </c>
      <c r="V30" s="122">
        <v>8.298251443450989E-3</v>
      </c>
      <c r="W30" s="122">
        <v>5.9264967664501705E-3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3.3888181639810821E-4</v>
      </c>
      <c r="D31" s="98">
        <v>1.1375862446682488E-4</v>
      </c>
      <c r="E31" s="98">
        <v>2.4191336911090895E-4</v>
      </c>
      <c r="F31" s="98">
        <v>2.4185215556848301E-4</v>
      </c>
      <c r="G31" s="98">
        <v>2.6277119664036748E-4</v>
      </c>
      <c r="H31" s="98">
        <v>1.4007743108262639E-4</v>
      </c>
      <c r="I31" s="98">
        <v>0</v>
      </c>
      <c r="J31" s="98">
        <v>0</v>
      </c>
      <c r="K31" s="98">
        <v>0</v>
      </c>
      <c r="L31" s="98">
        <v>1.1478751846477178E-4</v>
      </c>
      <c r="M31" s="98">
        <v>0</v>
      </c>
      <c r="N31" s="98">
        <v>2.9619715241108652E-4</v>
      </c>
      <c r="O31" s="98">
        <v>2.9577639356986651E-4</v>
      </c>
      <c r="P31" s="98">
        <v>1.6270736696998622E-4</v>
      </c>
      <c r="Q31" s="98">
        <v>0</v>
      </c>
      <c r="R31" s="98">
        <v>0</v>
      </c>
      <c r="S31" s="98">
        <v>0</v>
      </c>
      <c r="T31" s="98">
        <v>1.4420819732555116E-4</v>
      </c>
      <c r="U31" s="98">
        <v>1.3823358716025862E-4</v>
      </c>
      <c r="V31" s="98">
        <v>1.5288577674878E-4</v>
      </c>
      <c r="W31" s="98">
        <v>1.623026893845972E-4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4.287700372181449E-3</v>
      </c>
      <c r="D35" s="101">
        <v>5.9964600212148462E-3</v>
      </c>
      <c r="E35" s="101">
        <v>5.7158173481467716E-3</v>
      </c>
      <c r="F35" s="101">
        <v>5.5355937865486909E-3</v>
      </c>
      <c r="G35" s="101">
        <v>6.0808360834746838E-3</v>
      </c>
      <c r="H35" s="101">
        <v>5.3998652816064025E-3</v>
      </c>
      <c r="I35" s="101">
        <v>3.676642329224373E-3</v>
      </c>
      <c r="J35" s="101">
        <v>2.0567147136266338E-3</v>
      </c>
      <c r="K35" s="101">
        <v>0</v>
      </c>
      <c r="L35" s="101">
        <v>3.1325607344439474E-3</v>
      </c>
      <c r="M35" s="101">
        <v>5.1569217169978171E-3</v>
      </c>
      <c r="N35" s="101">
        <v>7.1346783828010636E-3</v>
      </c>
      <c r="O35" s="101">
        <v>7.6810888277736656E-3</v>
      </c>
      <c r="P35" s="101">
        <v>5.1963436587585451E-3</v>
      </c>
      <c r="Q35" s="101">
        <v>9.4849978262341039E-3</v>
      </c>
      <c r="R35" s="101">
        <v>4.8729523264412914E-3</v>
      </c>
      <c r="S35" s="101">
        <v>1.5940458310068301E-3</v>
      </c>
      <c r="T35" s="101">
        <v>1.2769055473792472E-3</v>
      </c>
      <c r="U35" s="101">
        <v>3.220668429512452E-3</v>
      </c>
      <c r="V35" s="101">
        <v>8.145365666702209E-3</v>
      </c>
      <c r="W35" s="101">
        <v>5.7641940770655729E-3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1.5451578979061228E-3</v>
      </c>
      <c r="D39" s="122">
        <v>2.1720913514047513E-3</v>
      </c>
      <c r="E39" s="122">
        <v>2.0793505857986225E-3</v>
      </c>
      <c r="F39" s="122">
        <v>2.3359049075775736E-3</v>
      </c>
      <c r="G39" s="122">
        <v>2.5526326169637713E-3</v>
      </c>
      <c r="H39" s="122">
        <v>2.0911577180942635E-3</v>
      </c>
      <c r="I39" s="122">
        <v>1.2430283270847438E-3</v>
      </c>
      <c r="J39" s="122">
        <v>6.1507916456324393E-4</v>
      </c>
      <c r="K39" s="122">
        <v>0</v>
      </c>
      <c r="L39" s="122">
        <v>1.0023506990197019E-3</v>
      </c>
      <c r="M39" s="122">
        <v>1.8545365322140109E-3</v>
      </c>
      <c r="N39" s="122">
        <v>2.5823498005848639E-3</v>
      </c>
      <c r="O39" s="122">
        <v>2.5086789102239842E-3</v>
      </c>
      <c r="P39" s="122">
        <v>1.8600506211340394E-3</v>
      </c>
      <c r="Q39" s="122">
        <v>2.6403350730315649E-3</v>
      </c>
      <c r="R39" s="122">
        <v>1.286887205882427E-3</v>
      </c>
      <c r="S39" s="122">
        <v>4.8784108997768213E-4</v>
      </c>
      <c r="T39" s="122">
        <v>4.0079865678108092E-4</v>
      </c>
      <c r="U39" s="122">
        <v>8.9953021667046158E-4</v>
      </c>
      <c r="V39" s="122">
        <v>2.1834720387237669E-3</v>
      </c>
      <c r="W39" s="122">
        <v>1.5621687450441493E-3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9.6809550327348472E-4</v>
      </c>
      <c r="D40" s="98">
        <v>1.2153518723049676E-3</v>
      </c>
      <c r="E40" s="98">
        <v>1.3169817524809251E-3</v>
      </c>
      <c r="F40" s="98">
        <v>1.656810110649363E-3</v>
      </c>
      <c r="G40" s="98">
        <v>1.7330351438866539E-3</v>
      </c>
      <c r="H40" s="98">
        <v>1.1873776092730648E-3</v>
      </c>
      <c r="I40" s="98">
        <v>4.2739492323464807E-4</v>
      </c>
      <c r="J40" s="98">
        <v>1.4777853973271441E-4</v>
      </c>
      <c r="K40" s="98">
        <v>0</v>
      </c>
      <c r="L40" s="98">
        <v>8.7771454688930026E-4</v>
      </c>
      <c r="M40" s="98">
        <v>1.1057379389932578E-3</v>
      </c>
      <c r="N40" s="98">
        <v>1.6468473165462763E-3</v>
      </c>
      <c r="O40" s="98">
        <v>1.3728100106309947E-3</v>
      </c>
      <c r="P40" s="98">
        <v>9.7567111059451781E-4</v>
      </c>
      <c r="Q40" s="98">
        <v>8.2274460156581792E-4</v>
      </c>
      <c r="R40" s="98">
        <v>4.7072722491194724E-4</v>
      </c>
      <c r="S40" s="98">
        <v>2.4406733652380036E-4</v>
      </c>
      <c r="T40" s="98">
        <v>2.8990314084313993E-4</v>
      </c>
      <c r="U40" s="98">
        <v>3.880341237743239E-4</v>
      </c>
      <c r="V40" s="98">
        <v>1.3441688011904681E-3</v>
      </c>
      <c r="W40" s="98">
        <v>7.2004318985631965E-4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5.7706239463263813E-4</v>
      </c>
      <c r="D41" s="33">
        <v>9.5673947909978368E-4</v>
      </c>
      <c r="E41" s="33">
        <v>7.6236883331769754E-4</v>
      </c>
      <c r="F41" s="33">
        <v>6.790947969282108E-4</v>
      </c>
      <c r="G41" s="33">
        <v>8.1959747307711755E-4</v>
      </c>
      <c r="H41" s="33">
        <v>9.0378010882119844E-4</v>
      </c>
      <c r="I41" s="33">
        <v>8.1563340385009569E-4</v>
      </c>
      <c r="J41" s="33">
        <v>4.6730062483052952E-4</v>
      </c>
      <c r="K41" s="33">
        <v>0</v>
      </c>
      <c r="L41" s="33">
        <v>1.246361521304015E-4</v>
      </c>
      <c r="M41" s="33">
        <v>7.4879859322075307E-4</v>
      </c>
      <c r="N41" s="33">
        <v>9.3550248403858759E-4</v>
      </c>
      <c r="O41" s="33">
        <v>1.1358688995929897E-3</v>
      </c>
      <c r="P41" s="33">
        <v>8.843795105395216E-4</v>
      </c>
      <c r="Q41" s="33">
        <v>1.8175904714657469E-3</v>
      </c>
      <c r="R41" s="33">
        <v>8.1615998097047976E-4</v>
      </c>
      <c r="S41" s="33">
        <v>2.4377375345388175E-4</v>
      </c>
      <c r="T41" s="33">
        <v>1.10895515937941E-4</v>
      </c>
      <c r="U41" s="33">
        <v>5.1149609289613768E-4</v>
      </c>
      <c r="V41" s="33">
        <v>8.3930323753329881E-4</v>
      </c>
      <c r="W41" s="33">
        <v>8.4212555518782951E-4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0.10479961701993287</v>
      </c>
      <c r="D43" s="117">
        <f t="shared" si="14"/>
        <v>3.9658616126782356E-2</v>
      </c>
      <c r="E43" s="117">
        <f t="shared" si="14"/>
        <v>4.9308138543053888E-2</v>
      </c>
      <c r="F43" s="117">
        <f t="shared" si="14"/>
        <v>0.13059277259723573</v>
      </c>
      <c r="G43" s="117">
        <f t="shared" si="14"/>
        <v>0.24782723922413077</v>
      </c>
      <c r="H43" s="117">
        <f t="shared" si="14"/>
        <v>0.30577894835938924</v>
      </c>
      <c r="I43" s="117">
        <f t="shared" si="14"/>
        <v>0.38967619525513403</v>
      </c>
      <c r="J43" s="117">
        <f t="shared" si="14"/>
        <v>0.53149926703349504</v>
      </c>
      <c r="K43" s="117">
        <f t="shared" si="14"/>
        <v>2.0041357396617019</v>
      </c>
      <c r="L43" s="117">
        <f t="shared" si="14"/>
        <v>1.2342147003509434</v>
      </c>
      <c r="M43" s="117">
        <f t="shared" si="14"/>
        <v>0.53725873281294489</v>
      </c>
      <c r="N43" s="117">
        <f t="shared" si="14"/>
        <v>0.18564037340724152</v>
      </c>
      <c r="O43" s="117">
        <f t="shared" si="14"/>
        <v>0.24852812548163625</v>
      </c>
      <c r="P43" s="117">
        <f t="shared" si="14"/>
        <v>0.50402973587262601</v>
      </c>
      <c r="Q43" s="117">
        <f t="shared" si="14"/>
        <v>0.76647434055004748</v>
      </c>
      <c r="R43" s="117">
        <f t="shared" ref="R43:V43" si="15">R44+R47+R49+R58</f>
        <v>0.46152993660671804</v>
      </c>
      <c r="S43" s="117">
        <f t="shared" si="15"/>
        <v>0.64918940100330946</v>
      </c>
      <c r="T43" s="117">
        <f t="shared" si="15"/>
        <v>0.64065396640127614</v>
      </c>
      <c r="U43" s="117">
        <f t="shared" si="15"/>
        <v>0.52632446986157166</v>
      </c>
      <c r="V43" s="117">
        <f t="shared" si="15"/>
        <v>0.4864839893221829</v>
      </c>
      <c r="W43" s="117">
        <f t="shared" ref="W43" si="16">W44+W47+W49+W58</f>
        <v>0.29443305816664511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8.5341337372820014E-2</v>
      </c>
      <c r="D44" s="122">
        <f t="shared" si="17"/>
        <v>3.2270927883393856E-2</v>
      </c>
      <c r="E44" s="122">
        <f t="shared" si="17"/>
        <v>3.9953840373674908E-2</v>
      </c>
      <c r="F44" s="122">
        <f t="shared" si="17"/>
        <v>0.10595285174532337</v>
      </c>
      <c r="G44" s="122">
        <f t="shared" si="17"/>
        <v>0.20165272536676082</v>
      </c>
      <c r="H44" s="122">
        <f t="shared" si="17"/>
        <v>0.24676094185897629</v>
      </c>
      <c r="I44" s="122">
        <f t="shared" si="17"/>
        <v>0.31139124991045841</v>
      </c>
      <c r="J44" s="122">
        <f t="shared" si="17"/>
        <v>0.38708017409274698</v>
      </c>
      <c r="K44" s="122">
        <f t="shared" si="17"/>
        <v>1.6177783502759695</v>
      </c>
      <c r="L44" s="122">
        <f t="shared" si="17"/>
        <v>0.96875129208625821</v>
      </c>
      <c r="M44" s="122">
        <f t="shared" si="17"/>
        <v>0.41887767390624686</v>
      </c>
      <c r="N44" s="122">
        <f t="shared" si="17"/>
        <v>0.14412625655676928</v>
      </c>
      <c r="O44" s="122">
        <f t="shared" si="17"/>
        <v>0.19016716286744842</v>
      </c>
      <c r="P44" s="122">
        <f t="shared" si="17"/>
        <v>0.3860723664676961</v>
      </c>
      <c r="Q44" s="122">
        <f t="shared" si="17"/>
        <v>0.56904992211992556</v>
      </c>
      <c r="R44" s="122">
        <f t="shared" ref="R44:V44" si="18">SUM(R45:R46)</f>
        <v>0.33662459568273928</v>
      </c>
      <c r="S44" s="122">
        <f t="shared" si="18"/>
        <v>0.48854717602866654</v>
      </c>
      <c r="T44" s="122">
        <f t="shared" si="18"/>
        <v>0.47797047474637733</v>
      </c>
      <c r="U44" s="122">
        <f t="shared" si="18"/>
        <v>0.38923674846289147</v>
      </c>
      <c r="V44" s="122">
        <f t="shared" si="18"/>
        <v>0.34107057227550797</v>
      </c>
      <c r="W44" s="122">
        <f t="shared" ref="W44" si="19">SUM(W45:W46)</f>
        <v>0.19573658758222201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8.3449018801024011E-2</v>
      </c>
      <c r="D45" s="98">
        <v>3.1577258041279137E-2</v>
      </c>
      <c r="E45" s="98">
        <v>3.9110272964979084E-2</v>
      </c>
      <c r="F45" s="98">
        <v>0.10377379234302722</v>
      </c>
      <c r="G45" s="98">
        <v>0.19755977292470822</v>
      </c>
      <c r="H45" s="98">
        <v>0.24184422041346962</v>
      </c>
      <c r="I45" s="98">
        <v>0.30531446105430488</v>
      </c>
      <c r="J45" s="98">
        <v>0.37957920083244012</v>
      </c>
      <c r="K45" s="98">
        <v>1.5866138120726605</v>
      </c>
      <c r="L45" s="98">
        <v>0.95093630775856475</v>
      </c>
      <c r="M45" s="98">
        <v>0.41111404587996547</v>
      </c>
      <c r="N45" s="98">
        <v>0.14147653679458636</v>
      </c>
      <c r="O45" s="98">
        <v>0.18670277821263989</v>
      </c>
      <c r="P45" s="98">
        <v>0.37911469813333593</v>
      </c>
      <c r="Q45" s="98">
        <v>0.55888495558735884</v>
      </c>
      <c r="R45" s="98">
        <v>0.33067251152448035</v>
      </c>
      <c r="S45" s="98">
        <v>0.48001702560959264</v>
      </c>
      <c r="T45" s="98">
        <v>0.46966905568306389</v>
      </c>
      <c r="U45" s="98">
        <v>0.38248842642389186</v>
      </c>
      <c r="V45" s="98">
        <v>0.33516068241324415</v>
      </c>
      <c r="W45" s="98">
        <v>0.19236363496460354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1.8923185717960092E-3</v>
      </c>
      <c r="D46" s="98">
        <v>6.9366984211471981E-4</v>
      </c>
      <c r="E46" s="98">
        <v>8.4356740869582169E-4</v>
      </c>
      <c r="F46" s="98">
        <v>2.179059402296157E-3</v>
      </c>
      <c r="G46" s="98">
        <v>4.0929524420526067E-3</v>
      </c>
      <c r="H46" s="98">
        <v>4.9167214455066669E-3</v>
      </c>
      <c r="I46" s="98">
        <v>6.0767888561535123E-3</v>
      </c>
      <c r="J46" s="98">
        <v>7.500973260306844E-3</v>
      </c>
      <c r="K46" s="98">
        <v>3.1164538203309083E-2</v>
      </c>
      <c r="L46" s="98">
        <v>1.7814984327693514E-2</v>
      </c>
      <c r="M46" s="98">
        <v>7.7636280262814057E-3</v>
      </c>
      <c r="N46" s="98">
        <v>2.649719762182924E-3</v>
      </c>
      <c r="O46" s="98">
        <v>3.4643846548085165E-3</v>
      </c>
      <c r="P46" s="98">
        <v>6.9576683343601561E-3</v>
      </c>
      <c r="Q46" s="98">
        <v>1.0164966532566662E-2</v>
      </c>
      <c r="R46" s="98">
        <v>5.9520841582589266E-3</v>
      </c>
      <c r="S46" s="98">
        <v>8.5301504190738765E-3</v>
      </c>
      <c r="T46" s="98">
        <v>8.3014190633134595E-3</v>
      </c>
      <c r="U46" s="98">
        <v>6.7483220389995833E-3</v>
      </c>
      <c r="V46" s="98">
        <v>5.9098898622637983E-3</v>
      </c>
      <c r="W46" s="98">
        <v>3.3729526176184774E-3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1.3526281774104984E-5</v>
      </c>
      <c r="H47" s="122">
        <f t="shared" si="20"/>
        <v>3.9244709399909596E-5</v>
      </c>
      <c r="I47" s="122">
        <f t="shared" si="20"/>
        <v>7.3047619785267278E-5</v>
      </c>
      <c r="J47" s="122">
        <f t="shared" si="20"/>
        <v>1.8918347872405288E-4</v>
      </c>
      <c r="K47" s="122">
        <f t="shared" si="20"/>
        <v>4.098655583986127E-4</v>
      </c>
      <c r="L47" s="122">
        <f t="shared" si="20"/>
        <v>9.569672320212416E-4</v>
      </c>
      <c r="M47" s="122">
        <f t="shared" si="20"/>
        <v>2.6275820325751123E-4</v>
      </c>
      <c r="N47" s="122">
        <f t="shared" si="20"/>
        <v>8.4716720570946993E-5</v>
      </c>
      <c r="O47" s="122">
        <f t="shared" si="20"/>
        <v>1.1829392151749315E-4</v>
      </c>
      <c r="P47" s="122">
        <f t="shared" si="20"/>
        <v>3.0129794638578784E-4</v>
      </c>
      <c r="Q47" s="122">
        <f t="shared" si="20"/>
        <v>3.0975048977131662E-4</v>
      </c>
      <c r="R47" s="122">
        <f t="shared" si="20"/>
        <v>2.5518276898590692E-4</v>
      </c>
      <c r="S47" s="122">
        <f t="shared" si="20"/>
        <v>2.6736578306778665E-4</v>
      </c>
      <c r="T47" s="122">
        <f t="shared" si="20"/>
        <v>3.5877628553952236E-4</v>
      </c>
      <c r="U47" s="122">
        <f t="shared" si="20"/>
        <v>2.4492238039102593E-4</v>
      </c>
      <c r="V47" s="122">
        <f t="shared" si="20"/>
        <v>5.3058523838124397E-4</v>
      </c>
      <c r="W47" s="122">
        <f t="shared" si="20"/>
        <v>4.1027031229036416E-4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1.3526281774104984E-5</v>
      </c>
      <c r="H48" s="98">
        <v>3.9244709399909596E-5</v>
      </c>
      <c r="I48" s="98">
        <v>7.3047619785267278E-5</v>
      </c>
      <c r="J48" s="98">
        <v>1.8918347872405288E-4</v>
      </c>
      <c r="K48" s="98">
        <v>4.098655583986127E-4</v>
      </c>
      <c r="L48" s="98">
        <v>9.569672320212416E-4</v>
      </c>
      <c r="M48" s="98">
        <v>2.6275820325751123E-4</v>
      </c>
      <c r="N48" s="98">
        <v>8.4716720570946993E-5</v>
      </c>
      <c r="O48" s="98">
        <v>1.1829392151749315E-4</v>
      </c>
      <c r="P48" s="98">
        <v>3.0129794638578784E-4</v>
      </c>
      <c r="Q48" s="98">
        <v>3.0975048977131662E-4</v>
      </c>
      <c r="R48" s="98">
        <v>2.5518276898590692E-4</v>
      </c>
      <c r="S48" s="98">
        <v>2.6736578306778665E-4</v>
      </c>
      <c r="T48" s="98">
        <v>3.5877628553952236E-4</v>
      </c>
      <c r="U48" s="98">
        <v>2.4492238039102593E-4</v>
      </c>
      <c r="V48" s="98">
        <v>5.3058523838124397E-4</v>
      </c>
      <c r="W48" s="98">
        <v>4.1027031229036416E-4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1.4783829139441458E-2</v>
      </c>
      <c r="D49" s="122">
        <v>5.5571842655549215E-3</v>
      </c>
      <c r="E49" s="122">
        <v>6.6855121891736587E-3</v>
      </c>
      <c r="F49" s="122">
        <v>1.7115623270660341E-2</v>
      </c>
      <c r="G49" s="122">
        <v>3.37285031320479E-2</v>
      </c>
      <c r="H49" s="122">
        <v>4.3062765894796053E-2</v>
      </c>
      <c r="I49" s="122">
        <v>5.5789899512561136E-2</v>
      </c>
      <c r="J49" s="122">
        <v>9.7222783448223465E-2</v>
      </c>
      <c r="K49" s="122">
        <v>0.29526853487330929</v>
      </c>
      <c r="L49" s="122">
        <v>0.20652046513387384</v>
      </c>
      <c r="M49" s="122">
        <v>9.0066253159848883E-2</v>
      </c>
      <c r="N49" s="122">
        <v>3.1340522794886846E-2</v>
      </c>
      <c r="O49" s="122">
        <v>4.4063157484456973E-2</v>
      </c>
      <c r="P49" s="122">
        <v>8.8465285848115416E-2</v>
      </c>
      <c r="Q49" s="122">
        <v>0.14996459315323596</v>
      </c>
      <c r="R49" s="122">
        <v>9.5329741947489458E-2</v>
      </c>
      <c r="S49" s="122">
        <v>0.12487436878626657</v>
      </c>
      <c r="T49" s="122">
        <v>0.12793920389973201</v>
      </c>
      <c r="U49" s="122">
        <v>0.10949825446107633</v>
      </c>
      <c r="V49" s="122">
        <v>0.11494000237242555</v>
      </c>
      <c r="W49" s="122">
        <v>7.7219096770902357E-2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1.3972642582542265E-2</v>
      </c>
      <c r="D50" s="98">
        <v>5.0774674638577339E-3</v>
      </c>
      <c r="E50" s="98">
        <v>6.1658924302512245E-3</v>
      </c>
      <c r="F50" s="98">
        <v>1.6193024306235558E-2</v>
      </c>
      <c r="G50" s="98">
        <v>3.2536182331366591E-2</v>
      </c>
      <c r="H50" s="98">
        <v>4.1037816414193649E-2</v>
      </c>
      <c r="I50" s="98">
        <v>5.3747320440769818E-2</v>
      </c>
      <c r="J50" s="98">
        <v>6.3754425835571893E-2</v>
      </c>
      <c r="K50" s="98">
        <v>0.29526853487330929</v>
      </c>
      <c r="L50" s="98">
        <v>0.20150836795876353</v>
      </c>
      <c r="M50" s="98">
        <v>8.9140651826028761E-2</v>
      </c>
      <c r="N50" s="98">
        <v>3.1340522794886846E-2</v>
      </c>
      <c r="O50" s="98">
        <v>4.3909535707901501E-2</v>
      </c>
      <c r="P50" s="98">
        <v>8.3801900513332112E-2</v>
      </c>
      <c r="Q50" s="98">
        <v>0.13213933861772703</v>
      </c>
      <c r="R50" s="98">
        <v>7.7823209515459638E-2</v>
      </c>
      <c r="S50" s="98">
        <v>0.12195195142942071</v>
      </c>
      <c r="T50" s="98">
        <v>0.12127091937452929</v>
      </c>
      <c r="U50" s="98">
        <v>8.1585794738635087E-2</v>
      </c>
      <c r="V50" s="98">
        <v>0.10334852046211855</v>
      </c>
      <c r="W50" s="98">
        <v>7.7058980268761651E-2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8.1118655689919287E-4</v>
      </c>
      <c r="D54" s="101">
        <v>4.7971680169718773E-4</v>
      </c>
      <c r="E54" s="101">
        <v>5.1961975892243382E-4</v>
      </c>
      <c r="F54" s="101">
        <v>9.2259896442478185E-4</v>
      </c>
      <c r="G54" s="101">
        <v>1.1923208006813107E-3</v>
      </c>
      <c r="H54" s="101">
        <v>2.024949480602401E-3</v>
      </c>
      <c r="I54" s="101">
        <v>2.0425790717913186E-3</v>
      </c>
      <c r="J54" s="101">
        <v>3.3468357612651572E-2</v>
      </c>
      <c r="K54" s="101">
        <v>0</v>
      </c>
      <c r="L54" s="101">
        <v>5.0120971751103152E-3</v>
      </c>
      <c r="M54" s="101">
        <v>9.2560133382012103E-4</v>
      </c>
      <c r="N54" s="101">
        <v>0</v>
      </c>
      <c r="O54" s="101">
        <v>1.5362177655547333E-4</v>
      </c>
      <c r="P54" s="101">
        <v>4.6633853347833086E-3</v>
      </c>
      <c r="Q54" s="101">
        <v>1.7825254535508921E-2</v>
      </c>
      <c r="R54" s="101">
        <v>1.7506532432029823E-2</v>
      </c>
      <c r="S54" s="101">
        <v>2.922417356845855E-3</v>
      </c>
      <c r="T54" s="101">
        <v>6.6682845252027355E-3</v>
      </c>
      <c r="U54" s="101">
        <v>2.7912459722441246E-2</v>
      </c>
      <c r="V54" s="101">
        <v>1.1591481910306994E-2</v>
      </c>
      <c r="W54" s="101">
        <v>1.6011650214071041E-4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4.674450507671405E-3</v>
      </c>
      <c r="D58" s="122">
        <v>1.8305039778335722E-3</v>
      </c>
      <c r="E58" s="122">
        <v>2.668785980205317E-3</v>
      </c>
      <c r="F58" s="122">
        <v>7.5242975812520319E-3</v>
      </c>
      <c r="G58" s="122">
        <v>1.2432484443547945E-2</v>
      </c>
      <c r="H58" s="122">
        <v>1.5915995896216922E-2</v>
      </c>
      <c r="I58" s="122">
        <v>2.2421998212329233E-2</v>
      </c>
      <c r="J58" s="122">
        <v>4.700712601380054E-2</v>
      </c>
      <c r="K58" s="122">
        <v>9.0678988954024362E-2</v>
      </c>
      <c r="L58" s="122">
        <v>5.7985975898790121E-2</v>
      </c>
      <c r="M58" s="122">
        <v>2.8052047543591647E-2</v>
      </c>
      <c r="N58" s="122">
        <v>1.0088877335014434E-2</v>
      </c>
      <c r="O58" s="122">
        <v>1.4179511208213367E-2</v>
      </c>
      <c r="P58" s="122">
        <v>2.9190785610428722E-2</v>
      </c>
      <c r="Q58" s="122">
        <v>4.715007478711461E-2</v>
      </c>
      <c r="R58" s="122">
        <v>2.932041620750344E-2</v>
      </c>
      <c r="S58" s="122">
        <v>3.5500490405308581E-2</v>
      </c>
      <c r="T58" s="122">
        <v>3.4385511469627351E-2</v>
      </c>
      <c r="U58" s="122">
        <v>2.7344544557212785E-2</v>
      </c>
      <c r="V58" s="122">
        <v>2.9942829435868172E-2</v>
      </c>
      <c r="W58" s="122">
        <v>2.1067103501230436E-2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2.9817341500823331E-3</v>
      </c>
      <c r="D59" s="98">
        <v>1.0477171312973858E-3</v>
      </c>
      <c r="E59" s="98">
        <v>1.6681768864758386E-3</v>
      </c>
      <c r="F59" s="98">
        <v>5.3964672175436388E-3</v>
      </c>
      <c r="G59" s="98">
        <v>8.5166298499572725E-3</v>
      </c>
      <c r="H59" s="98">
        <v>9.1376450800579323E-3</v>
      </c>
      <c r="I59" s="98">
        <v>7.7405969430275135E-3</v>
      </c>
      <c r="J59" s="98">
        <v>1.1083390479953579E-2</v>
      </c>
      <c r="K59" s="98">
        <v>4.5434507522879142E-2</v>
      </c>
      <c r="L59" s="98">
        <v>5.0445488694900835E-2</v>
      </c>
      <c r="M59" s="98">
        <v>1.6586069084898868E-2</v>
      </c>
      <c r="N59" s="98">
        <v>6.3936425230620136E-3</v>
      </c>
      <c r="O59" s="98">
        <v>7.8581538539567296E-3</v>
      </c>
      <c r="P59" s="98">
        <v>1.5251279991924833E-2</v>
      </c>
      <c r="Q59" s="98">
        <v>1.4768265598106433E-2</v>
      </c>
      <c r="R59" s="98">
        <v>1.1211866629720924E-2</v>
      </c>
      <c r="S59" s="98">
        <v>1.7426407827799344E-2</v>
      </c>
      <c r="T59" s="98">
        <v>2.3813472283543642E-2</v>
      </c>
      <c r="U59" s="98">
        <v>1.2067861249381471E-2</v>
      </c>
      <c r="V59" s="98">
        <v>1.8696166052921966E-2</v>
      </c>
      <c r="W59" s="98">
        <v>9.5299833951571714E-3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1.6927163575890722E-3</v>
      </c>
      <c r="D60" s="33">
        <v>7.8278684653618647E-4</v>
      </c>
      <c r="E60" s="33">
        <v>1.0006090937294781E-3</v>
      </c>
      <c r="F60" s="33">
        <v>2.1278303637083935E-3</v>
      </c>
      <c r="G60" s="33">
        <v>3.915854593590673E-3</v>
      </c>
      <c r="H60" s="33">
        <v>6.7783508161589883E-3</v>
      </c>
      <c r="I60" s="33">
        <v>1.468140126930172E-2</v>
      </c>
      <c r="J60" s="33">
        <v>3.5923735533846958E-2</v>
      </c>
      <c r="K60" s="33">
        <v>4.524448143114522E-2</v>
      </c>
      <c r="L60" s="33">
        <v>7.5404872038892894E-3</v>
      </c>
      <c r="M60" s="33">
        <v>1.146597845869278E-2</v>
      </c>
      <c r="N60" s="33">
        <v>3.695234811952421E-3</v>
      </c>
      <c r="O60" s="33">
        <v>6.3213573542566376E-3</v>
      </c>
      <c r="P60" s="33">
        <v>1.3939505618503888E-2</v>
      </c>
      <c r="Q60" s="33">
        <v>3.2381809189008175E-2</v>
      </c>
      <c r="R60" s="33">
        <v>1.8108549577782518E-2</v>
      </c>
      <c r="S60" s="33">
        <v>1.8074082577509237E-2</v>
      </c>
      <c r="T60" s="33">
        <v>1.0572039186083708E-2</v>
      </c>
      <c r="U60" s="33">
        <v>1.5276683307831313E-2</v>
      </c>
      <c r="V60" s="33">
        <v>1.1246663382946205E-2</v>
      </c>
      <c r="W60" s="33">
        <v>1.1537120106073264E-2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1.3184372021033663</v>
      </c>
      <c r="D62" s="117">
        <f t="shared" si="21"/>
        <v>1.9929540749778496</v>
      </c>
      <c r="E62" s="117">
        <f t="shared" si="21"/>
        <v>2.2477619773684783</v>
      </c>
      <c r="F62" s="117">
        <f t="shared" si="21"/>
        <v>2.3591649851798664</v>
      </c>
      <c r="G62" s="117">
        <f t="shared" si="21"/>
        <v>1.9861945933544334</v>
      </c>
      <c r="H62" s="117">
        <f t="shared" si="21"/>
        <v>2.2821462392127945</v>
      </c>
      <c r="I62" s="117">
        <f t="shared" si="21"/>
        <v>1.6908720699519795</v>
      </c>
      <c r="J62" s="117">
        <f t="shared" si="21"/>
        <v>1.7706125113929867</v>
      </c>
      <c r="K62" s="117">
        <f t="shared" si="21"/>
        <v>1.7882148038359411</v>
      </c>
      <c r="L62" s="117">
        <f t="shared" si="21"/>
        <v>1.7333471127113693</v>
      </c>
      <c r="M62" s="117">
        <f t="shared" si="21"/>
        <v>1.027884673989981</v>
      </c>
      <c r="N62" s="117">
        <f t="shared" si="21"/>
        <v>1.1769872134671457</v>
      </c>
      <c r="O62" s="117">
        <f t="shared" si="21"/>
        <v>1.1605259784750144</v>
      </c>
      <c r="P62" s="117">
        <f t="shared" si="21"/>
        <v>2.5628320089889884</v>
      </c>
      <c r="Q62" s="117">
        <f t="shared" si="21"/>
        <v>3.6930726370537328</v>
      </c>
      <c r="R62" s="117">
        <f t="shared" ref="R62:V62" si="22">R63+R66+R68+R77</f>
        <v>2.6097902884332589</v>
      </c>
      <c r="S62" s="117">
        <f t="shared" si="22"/>
        <v>2.9117692624285634</v>
      </c>
      <c r="T62" s="117">
        <f t="shared" si="22"/>
        <v>2.5346948950039185</v>
      </c>
      <c r="U62" s="117">
        <f t="shared" si="22"/>
        <v>1.654997157200965</v>
      </c>
      <c r="V62" s="117">
        <f t="shared" si="22"/>
        <v>1.8737422538628266</v>
      </c>
      <c r="W62" s="117">
        <f t="shared" ref="W62" si="23">W63+W66+W68+W77</f>
        <v>1.0123149679614576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1.0725966005553953</v>
      </c>
      <c r="D63" s="122">
        <f t="shared" si="24"/>
        <v>1.6153691980188523</v>
      </c>
      <c r="E63" s="122">
        <f t="shared" si="24"/>
        <v>1.8325784672722354</v>
      </c>
      <c r="F63" s="122">
        <f t="shared" si="24"/>
        <v>1.927446028634507</v>
      </c>
      <c r="G63" s="122">
        <f t="shared" si="24"/>
        <v>1.6137565463971224</v>
      </c>
      <c r="H63" s="122">
        <f t="shared" si="24"/>
        <v>1.8374471486775787</v>
      </c>
      <c r="I63" s="122">
        <f t="shared" si="24"/>
        <v>1.3614939676905886</v>
      </c>
      <c r="J63" s="122">
        <f t="shared" si="24"/>
        <v>1.386691441382776</v>
      </c>
      <c r="K63" s="122">
        <f t="shared" si="24"/>
        <v>1.4177661168239839</v>
      </c>
      <c r="L63" s="122">
        <f t="shared" si="24"/>
        <v>1.3636634995598711</v>
      </c>
      <c r="M63" s="122">
        <f t="shared" si="24"/>
        <v>0.79708660925533559</v>
      </c>
      <c r="N63" s="122">
        <f t="shared" si="24"/>
        <v>0.91246704654534083</v>
      </c>
      <c r="O63" s="122">
        <f t="shared" si="24"/>
        <v>0.88813411512358509</v>
      </c>
      <c r="P63" s="122">
        <f t="shared" si="24"/>
        <v>1.9616156908164728</v>
      </c>
      <c r="Q63" s="122">
        <f t="shared" si="24"/>
        <v>2.7542476828060249</v>
      </c>
      <c r="R63" s="122">
        <f t="shared" ref="R63:V63" si="25">SUM(R64:R65)</f>
        <v>1.9221926793493811</v>
      </c>
      <c r="S63" s="122">
        <f t="shared" si="25"/>
        <v>2.193742534111061</v>
      </c>
      <c r="T63" s="122">
        <f t="shared" si="25"/>
        <v>1.8915749125955688</v>
      </c>
      <c r="U63" s="122">
        <f t="shared" si="25"/>
        <v>1.2198959670618632</v>
      </c>
      <c r="V63" s="122">
        <f t="shared" si="25"/>
        <v>1.3187986777799618</v>
      </c>
      <c r="W63" s="122">
        <f t="shared" ref="W63" si="26">SUM(W64:W65)</f>
        <v>0.6798016752900552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1.0488133493226501</v>
      </c>
      <c r="D64" s="98">
        <v>1.5806465243915058</v>
      </c>
      <c r="E64" s="98">
        <v>1.7938862300702472</v>
      </c>
      <c r="F64" s="98">
        <v>1.887805572318995</v>
      </c>
      <c r="G64" s="98">
        <v>1.5810020731538701</v>
      </c>
      <c r="H64" s="98">
        <v>1.8008359421680364</v>
      </c>
      <c r="I64" s="98">
        <v>1.3349244626933818</v>
      </c>
      <c r="J64" s="98">
        <v>1.3598196558502618</v>
      </c>
      <c r="K64" s="98">
        <v>1.3904545717636974</v>
      </c>
      <c r="L64" s="98">
        <v>1.3385862232028103</v>
      </c>
      <c r="M64" s="98">
        <v>0.782313122090743</v>
      </c>
      <c r="N64" s="98">
        <v>0.89569160240814061</v>
      </c>
      <c r="O64" s="98">
        <v>0.87195446479146799</v>
      </c>
      <c r="P64" s="98">
        <v>1.9262641024574034</v>
      </c>
      <c r="Q64" s="98">
        <v>2.7050484220209188</v>
      </c>
      <c r="R64" s="98">
        <v>1.8882051076074171</v>
      </c>
      <c r="S64" s="98">
        <v>2.1554392653278849</v>
      </c>
      <c r="T64" s="98">
        <v>1.8587219292655031</v>
      </c>
      <c r="U64" s="98">
        <v>1.1987462403921185</v>
      </c>
      <c r="V64" s="98">
        <v>1.2959472342086797</v>
      </c>
      <c r="W64" s="98">
        <v>0.66808726426218423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2.3783251232745134E-2</v>
      </c>
      <c r="D65" s="98">
        <v>3.4722673627346441E-2</v>
      </c>
      <c r="E65" s="98">
        <v>3.8692237201988153E-2</v>
      </c>
      <c r="F65" s="98">
        <v>3.9640456315511996E-2</v>
      </c>
      <c r="G65" s="98">
        <v>3.2754473243252355E-2</v>
      </c>
      <c r="H65" s="98">
        <v>3.6611206509542242E-2</v>
      </c>
      <c r="I65" s="98">
        <v>2.6569504997206811E-2</v>
      </c>
      <c r="J65" s="98">
        <v>2.6871785532514202E-2</v>
      </c>
      <c r="K65" s="98">
        <v>2.731154506028657E-2</v>
      </c>
      <c r="L65" s="98">
        <v>2.5077276357060769E-2</v>
      </c>
      <c r="M65" s="98">
        <v>1.4773487164592591E-2</v>
      </c>
      <c r="N65" s="98">
        <v>1.6775444137200262E-2</v>
      </c>
      <c r="O65" s="98">
        <v>1.6179650332117157E-2</v>
      </c>
      <c r="P65" s="98">
        <v>3.5351588359069451E-2</v>
      </c>
      <c r="Q65" s="98">
        <v>4.9199260785106086E-2</v>
      </c>
      <c r="R65" s="98">
        <v>3.3987571741964019E-2</v>
      </c>
      <c r="S65" s="98">
        <v>3.8303268783176088E-2</v>
      </c>
      <c r="T65" s="98">
        <v>3.2852983330065748E-2</v>
      </c>
      <c r="U65" s="98">
        <v>2.114972666974459E-2</v>
      </c>
      <c r="V65" s="98">
        <v>2.2851443571282205E-2</v>
      </c>
      <c r="W65" s="98">
        <v>1.1714411027870995E-2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1.6153879924140644E-5</v>
      </c>
      <c r="E66" s="122">
        <f t="shared" si="27"/>
        <v>4.3839820124073089E-5</v>
      </c>
      <c r="F66" s="122">
        <f t="shared" si="27"/>
        <v>6.5448506286679655E-5</v>
      </c>
      <c r="G66" s="122">
        <f t="shared" si="27"/>
        <v>8.1157690644629888E-5</v>
      </c>
      <c r="H66" s="122">
        <f t="shared" si="27"/>
        <v>3.5320238459918632E-4</v>
      </c>
      <c r="I66" s="122">
        <f t="shared" si="27"/>
        <v>2.9219047914106911E-4</v>
      </c>
      <c r="J66" s="122">
        <f t="shared" si="27"/>
        <v>4.2202468330750266E-4</v>
      </c>
      <c r="K66" s="122">
        <f t="shared" si="27"/>
        <v>4.6841778102698592E-4</v>
      </c>
      <c r="L66" s="122">
        <f t="shared" si="27"/>
        <v>1.3329186446010154E-3</v>
      </c>
      <c r="M66" s="122">
        <f t="shared" si="27"/>
        <v>5.0909401881142798E-4</v>
      </c>
      <c r="N66" s="122">
        <f t="shared" si="27"/>
        <v>5.4218701165406071E-4</v>
      </c>
      <c r="O66" s="122">
        <f t="shared" si="27"/>
        <v>5.7668286739777906E-4</v>
      </c>
      <c r="P66" s="122">
        <f t="shared" si="27"/>
        <v>1.5064897319289391E-3</v>
      </c>
      <c r="Q66" s="122">
        <f t="shared" si="27"/>
        <v>1.5340024255341396E-3</v>
      </c>
      <c r="R66" s="122">
        <f t="shared" si="27"/>
        <v>1.4110106049808971E-3</v>
      </c>
      <c r="S66" s="122">
        <f t="shared" si="27"/>
        <v>1.20314602380504E-3</v>
      </c>
      <c r="T66" s="122">
        <f t="shared" si="27"/>
        <v>1.3553770787048621E-3</v>
      </c>
      <c r="U66" s="122">
        <f t="shared" si="27"/>
        <v>7.923959365592016E-4</v>
      </c>
      <c r="V66" s="122">
        <f t="shared" si="27"/>
        <v>2.0944154146628059E-3</v>
      </c>
      <c r="W66" s="122">
        <f t="shared" si="27"/>
        <v>1.3447749125073045E-3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1.6153879924140644E-5</v>
      </c>
      <c r="E67" s="98">
        <v>4.3839820124073089E-5</v>
      </c>
      <c r="F67" s="98">
        <v>6.5448506286679655E-5</v>
      </c>
      <c r="G67" s="98">
        <v>8.1157690644629888E-5</v>
      </c>
      <c r="H67" s="98">
        <v>3.5320238459918632E-4</v>
      </c>
      <c r="I67" s="98">
        <v>2.9219047914106911E-4</v>
      </c>
      <c r="J67" s="98">
        <v>4.2202468330750266E-4</v>
      </c>
      <c r="K67" s="98">
        <v>4.6841778102698592E-4</v>
      </c>
      <c r="L67" s="98">
        <v>1.3329186446010154E-3</v>
      </c>
      <c r="M67" s="98">
        <v>5.0909401881142798E-4</v>
      </c>
      <c r="N67" s="98">
        <v>5.4218701165406071E-4</v>
      </c>
      <c r="O67" s="98">
        <v>5.7668286739777906E-4</v>
      </c>
      <c r="P67" s="98">
        <v>1.5064897319289391E-3</v>
      </c>
      <c r="Q67" s="98">
        <v>1.5340024255341396E-3</v>
      </c>
      <c r="R67" s="98">
        <v>1.4110106049808971E-3</v>
      </c>
      <c r="S67" s="98">
        <v>1.20314602380504E-3</v>
      </c>
      <c r="T67" s="98">
        <v>1.3553770787048621E-3</v>
      </c>
      <c r="U67" s="98">
        <v>7.923959365592016E-4</v>
      </c>
      <c r="V67" s="98">
        <v>2.0944154146628059E-3</v>
      </c>
      <c r="W67" s="98">
        <v>1.3447749125073045E-3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0.18617030871570514</v>
      </c>
      <c r="D68" s="122">
        <v>0.27984154204277628</v>
      </c>
      <c r="E68" s="122">
        <v>0.30405728733797216</v>
      </c>
      <c r="F68" s="122">
        <v>0.30930097083516761</v>
      </c>
      <c r="G68" s="122">
        <v>0.27009984584137869</v>
      </c>
      <c r="H68" s="122">
        <v>0.32178089343993121</v>
      </c>
      <c r="I68" s="122">
        <v>0.24263703763533381</v>
      </c>
      <c r="J68" s="122">
        <v>0.28664582943347394</v>
      </c>
      <c r="K68" s="122">
        <v>0.27788552955036772</v>
      </c>
      <c r="L68" s="122">
        <v>0.27000305641378175</v>
      </c>
      <c r="M68" s="122">
        <v>0.17347261784432147</v>
      </c>
      <c r="N68" s="122">
        <v>0.20001450299931237</v>
      </c>
      <c r="O68" s="122">
        <v>0.20618701045439305</v>
      </c>
      <c r="P68" s="122">
        <v>0.45055448409133386</v>
      </c>
      <c r="Q68" s="122">
        <v>0.71977850314948177</v>
      </c>
      <c r="R68" s="122">
        <v>0.53270173943552268</v>
      </c>
      <c r="S68" s="122">
        <v>0.55556673246010724</v>
      </c>
      <c r="T68" s="122">
        <v>0.50182235075858672</v>
      </c>
      <c r="U68" s="122">
        <v>0.34186882507741878</v>
      </c>
      <c r="V68" s="122">
        <v>0.43333561095470297</v>
      </c>
      <c r="W68" s="122">
        <v>0.26257272119537783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0.17562488347601563</v>
      </c>
      <c r="D69" s="98">
        <v>0.26712904679780081</v>
      </c>
      <c r="E69" s="98">
        <v>0.29015745878679705</v>
      </c>
      <c r="F69" s="98">
        <v>0.29707653455653926</v>
      </c>
      <c r="G69" s="98">
        <v>0.25841510199470186</v>
      </c>
      <c r="H69" s="98">
        <v>0.3036913447465498</v>
      </c>
      <c r="I69" s="98">
        <v>0.23228797033825779</v>
      </c>
      <c r="J69" s="98">
        <v>0.23391914313868203</v>
      </c>
      <c r="K69" s="98">
        <v>0.21842993594949064</v>
      </c>
      <c r="L69" s="98">
        <v>0.27000305641378175</v>
      </c>
      <c r="M69" s="98">
        <v>0.17347261784432147</v>
      </c>
      <c r="N69" s="98">
        <v>0.18821484259698754</v>
      </c>
      <c r="O69" s="98">
        <v>0.20618701045439305</v>
      </c>
      <c r="P69" s="98">
        <v>0.43669756766797774</v>
      </c>
      <c r="Q69" s="98">
        <v>0.67169937623719167</v>
      </c>
      <c r="R69" s="98">
        <v>0.48180645958158036</v>
      </c>
      <c r="S69" s="98">
        <v>0.5367038567931931</v>
      </c>
      <c r="T69" s="98">
        <v>0.49288401192693204</v>
      </c>
      <c r="U69" s="98">
        <v>0.3291203458772653</v>
      </c>
      <c r="V69" s="98">
        <v>0.39668146545454303</v>
      </c>
      <c r="W69" s="98">
        <v>0.24463967295561828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1.0545425239689505E-2</v>
      </c>
      <c r="D73" s="101">
        <v>1.2712495244975475E-2</v>
      </c>
      <c r="E73" s="101">
        <v>1.3899828551175105E-2</v>
      </c>
      <c r="F73" s="101">
        <v>1.222443627862836E-2</v>
      </c>
      <c r="G73" s="101">
        <v>1.1684743846676844E-2</v>
      </c>
      <c r="H73" s="101">
        <v>1.8089548693381446E-2</v>
      </c>
      <c r="I73" s="101">
        <v>1.0349067297076015E-2</v>
      </c>
      <c r="J73" s="101">
        <v>5.272668629479188E-2</v>
      </c>
      <c r="K73" s="101">
        <v>5.9455593600877044E-2</v>
      </c>
      <c r="L73" s="101">
        <v>0</v>
      </c>
      <c r="M73" s="101">
        <v>0</v>
      </c>
      <c r="N73" s="101">
        <v>1.1799660402324835E-2</v>
      </c>
      <c r="O73" s="101">
        <v>0</v>
      </c>
      <c r="P73" s="101">
        <v>1.3856916423356118E-2</v>
      </c>
      <c r="Q73" s="101">
        <v>4.8079126912290111E-2</v>
      </c>
      <c r="R73" s="101">
        <v>5.0895279853942377E-2</v>
      </c>
      <c r="S73" s="101">
        <v>1.8862875666914154E-2</v>
      </c>
      <c r="T73" s="101">
        <v>8.93833883165473E-3</v>
      </c>
      <c r="U73" s="101">
        <v>1.274847920015346E-2</v>
      </c>
      <c r="V73" s="101">
        <v>3.6654145500159947E-2</v>
      </c>
      <c r="W73" s="101">
        <v>1.7933048239759563E-2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5.9670292832265784E-2</v>
      </c>
      <c r="D77" s="122">
        <v>9.772718103629692E-2</v>
      </c>
      <c r="E77" s="122">
        <v>0.11108238293814655</v>
      </c>
      <c r="F77" s="122">
        <v>0.12235253720390507</v>
      </c>
      <c r="G77" s="122">
        <v>0.10225704342528762</v>
      </c>
      <c r="H77" s="122">
        <v>0.12256499471068562</v>
      </c>
      <c r="I77" s="122">
        <v>8.6448874146915947E-2</v>
      </c>
      <c r="J77" s="122">
        <v>9.6853215893429143E-2</v>
      </c>
      <c r="K77" s="122">
        <v>9.2094739680562393E-2</v>
      </c>
      <c r="L77" s="122">
        <v>9.8347638093115669E-2</v>
      </c>
      <c r="M77" s="122">
        <v>5.6816352871512515E-2</v>
      </c>
      <c r="N77" s="122">
        <v>6.3963476910838327E-2</v>
      </c>
      <c r="O77" s="122">
        <v>6.5628170029638291E-2</v>
      </c>
      <c r="P77" s="122">
        <v>0.14915534434925259</v>
      </c>
      <c r="Q77" s="122">
        <v>0.2175124486726919</v>
      </c>
      <c r="R77" s="122">
        <v>0.15348485904337408</v>
      </c>
      <c r="S77" s="122">
        <v>0.16125684983359059</v>
      </c>
      <c r="T77" s="122">
        <v>0.13994225457105783</v>
      </c>
      <c r="U77" s="122">
        <v>9.2439969125123922E-2</v>
      </c>
      <c r="V77" s="122">
        <v>0.11951354971349887</v>
      </c>
      <c r="W77" s="122">
        <v>6.8595796563517303E-2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5.9016288785015462E-2</v>
      </c>
      <c r="D78" s="98">
        <v>8.5593984914986029E-2</v>
      </c>
      <c r="E78" s="98">
        <v>9.3786140032251289E-2</v>
      </c>
      <c r="F78" s="98">
        <v>0.10600898909116614</v>
      </c>
      <c r="G78" s="98">
        <v>9.5973462798363052E-2</v>
      </c>
      <c r="H78" s="98">
        <v>0.11357740362851926</v>
      </c>
      <c r="I78" s="98">
        <v>8.0739440319965272E-2</v>
      </c>
      <c r="J78" s="98">
        <v>8.6806252459572755E-2</v>
      </c>
      <c r="K78" s="98">
        <v>8.0012109379297022E-2</v>
      </c>
      <c r="L78" s="98">
        <v>9.386073661642122E-2</v>
      </c>
      <c r="M78" s="98">
        <v>5.6067554278291763E-2</v>
      </c>
      <c r="N78" s="98">
        <v>5.2737447102375282E-2</v>
      </c>
      <c r="O78" s="98">
        <v>6.2418105748179839E-2</v>
      </c>
      <c r="P78" s="98">
        <v>0.13892181001300954</v>
      </c>
      <c r="Q78" s="98">
        <v>0.20268473693178712</v>
      </c>
      <c r="R78" s="98">
        <v>0.14149750932287017</v>
      </c>
      <c r="S78" s="98">
        <v>0.15425706062727199</v>
      </c>
      <c r="T78" s="98">
        <v>0.13343638430269864</v>
      </c>
      <c r="U78" s="98">
        <v>9.0734982148803461E-2</v>
      </c>
      <c r="V78" s="98">
        <v>9.6348780357579822E-2</v>
      </c>
      <c r="W78" s="98">
        <v>6.2953555343758849E-2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6.5400404725032325E-4</v>
      </c>
      <c r="D79" s="33">
        <v>1.2133196121310891E-2</v>
      </c>
      <c r="E79" s="33">
        <v>1.7296242905895265E-2</v>
      </c>
      <c r="F79" s="33">
        <v>1.6343548112738936E-2</v>
      </c>
      <c r="G79" s="33">
        <v>6.2835806269245674E-3</v>
      </c>
      <c r="H79" s="33">
        <v>8.9875910821663636E-3</v>
      </c>
      <c r="I79" s="33">
        <v>5.7094338269506693E-3</v>
      </c>
      <c r="J79" s="33">
        <v>1.0046963433856386E-2</v>
      </c>
      <c r="K79" s="33">
        <v>1.2082630301265371E-2</v>
      </c>
      <c r="L79" s="33">
        <v>4.4869014766944545E-3</v>
      </c>
      <c r="M79" s="33">
        <v>7.4879859322075307E-4</v>
      </c>
      <c r="N79" s="33">
        <v>1.122602980846305E-2</v>
      </c>
      <c r="O79" s="33">
        <v>3.2100642814584493E-3</v>
      </c>
      <c r="P79" s="33">
        <v>1.0233534336243036E-2</v>
      </c>
      <c r="Q79" s="33">
        <v>1.4827711740904779E-2</v>
      </c>
      <c r="R79" s="33">
        <v>1.1987349720503918E-2</v>
      </c>
      <c r="S79" s="33">
        <v>6.9997892063186047E-3</v>
      </c>
      <c r="T79" s="33">
        <v>6.5058702683592042E-3</v>
      </c>
      <c r="U79" s="33">
        <v>1.7049869763204591E-3</v>
      </c>
      <c r="V79" s="33">
        <v>2.3164769355919046E-2</v>
      </c>
      <c r="W79" s="33">
        <v>5.6422412197584572E-3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8.5758484451803891</v>
      </c>
      <c r="D81" s="117">
        <f t="shared" si="28"/>
        <v>9.7203133729437443</v>
      </c>
      <c r="E81" s="117">
        <f t="shared" si="28"/>
        <v>12.164402390157106</v>
      </c>
      <c r="F81" s="117">
        <f t="shared" si="28"/>
        <v>13.159868565630161</v>
      </c>
      <c r="G81" s="117">
        <f t="shared" si="28"/>
        <v>11.26706540550305</v>
      </c>
      <c r="H81" s="117">
        <f t="shared" si="28"/>
        <v>8.7294061261932008</v>
      </c>
      <c r="I81" s="117">
        <f t="shared" si="28"/>
        <v>9.872859115780134</v>
      </c>
      <c r="J81" s="117">
        <f t="shared" si="28"/>
        <v>9.7808302190571972</v>
      </c>
      <c r="K81" s="117">
        <f t="shared" si="28"/>
        <v>13.344571555001922</v>
      </c>
      <c r="L81" s="117">
        <f t="shared" si="28"/>
        <v>7.5935930501661408</v>
      </c>
      <c r="M81" s="117">
        <f t="shared" si="28"/>
        <v>6.7149527461440961</v>
      </c>
      <c r="N81" s="117">
        <f t="shared" si="28"/>
        <v>9.0056296271169831</v>
      </c>
      <c r="O81" s="117">
        <f t="shared" si="28"/>
        <v>7.5119959574726325</v>
      </c>
      <c r="P81" s="117">
        <f t="shared" si="28"/>
        <v>6.5457334732710963</v>
      </c>
      <c r="Q81" s="117">
        <f t="shared" si="28"/>
        <v>6.7145167224407576</v>
      </c>
      <c r="R81" s="117">
        <f t="shared" ref="R81:V81" si="29">R82+R85+R87+R100</f>
        <v>5.6211701533040301</v>
      </c>
      <c r="S81" s="117">
        <f t="shared" si="29"/>
        <v>10.647684412344333</v>
      </c>
      <c r="T81" s="117">
        <f t="shared" si="29"/>
        <v>9.5853113958905833</v>
      </c>
      <c r="U81" s="117">
        <f t="shared" si="29"/>
        <v>6.6214755990065415</v>
      </c>
      <c r="V81" s="117">
        <f t="shared" si="29"/>
        <v>5.0932103078909883</v>
      </c>
      <c r="W81" s="117">
        <f t="shared" ref="W81" si="30">W82+W85+W87+W100</f>
        <v>3.7712884823439849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6.984340576342543</v>
      </c>
      <c r="D82" s="122">
        <f t="shared" si="31"/>
        <v>7.8826373998008004</v>
      </c>
      <c r="E82" s="122">
        <f t="shared" si="31"/>
        <v>9.8943920327184713</v>
      </c>
      <c r="F82" s="122">
        <f t="shared" si="31"/>
        <v>10.750722833884645</v>
      </c>
      <c r="G82" s="122">
        <f t="shared" si="31"/>
        <v>9.1748621779964807</v>
      </c>
      <c r="H82" s="122">
        <f t="shared" si="31"/>
        <v>7.0084226631208555</v>
      </c>
      <c r="I82" s="122">
        <f t="shared" si="31"/>
        <v>7.9471465365883276</v>
      </c>
      <c r="J82" s="122">
        <f t="shared" si="31"/>
        <v>7.7622665448549784</v>
      </c>
      <c r="K82" s="122">
        <f t="shared" si="31"/>
        <v>10.757434329960645</v>
      </c>
      <c r="L82" s="122">
        <f t="shared" si="31"/>
        <v>5.7886674271829266</v>
      </c>
      <c r="M82" s="122">
        <f t="shared" si="31"/>
        <v>5.1913392333977724</v>
      </c>
      <c r="N82" s="122">
        <f t="shared" si="31"/>
        <v>7.0182945993961123</v>
      </c>
      <c r="O82" s="122">
        <f t="shared" si="31"/>
        <v>5.7472455659614274</v>
      </c>
      <c r="P82" s="122">
        <f t="shared" si="31"/>
        <v>5.061084006048552</v>
      </c>
      <c r="Q82" s="122">
        <f t="shared" si="31"/>
        <v>4.857912569067846</v>
      </c>
      <c r="R82" s="122">
        <f t="shared" ref="R82:V82" si="32">SUM(R83:R84)</f>
        <v>4.0004909590017306</v>
      </c>
      <c r="S82" s="122">
        <f t="shared" si="32"/>
        <v>7.9412461932801284</v>
      </c>
      <c r="T82" s="122">
        <f t="shared" si="32"/>
        <v>7.0865996970961094</v>
      </c>
      <c r="U82" s="122">
        <f t="shared" si="32"/>
        <v>4.8681332423388346</v>
      </c>
      <c r="V82" s="122">
        <f t="shared" si="32"/>
        <v>3.5585789412626956</v>
      </c>
      <c r="W82" s="122">
        <f t="shared" ref="W82" si="33">SUM(W83:W84)</f>
        <v>2.508248601905966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6.921558324132933</v>
      </c>
      <c r="D83" s="98">
        <v>7.8139763434247724</v>
      </c>
      <c r="E83" s="98">
        <v>9.8097575758269588</v>
      </c>
      <c r="F83" s="98">
        <v>10.66117676662304</v>
      </c>
      <c r="G83" s="98">
        <v>9.0994548510842623</v>
      </c>
      <c r="H83" s="98">
        <v>6.9518895700784631</v>
      </c>
      <c r="I83" s="98">
        <v>7.8843762510607833</v>
      </c>
      <c r="J83" s="98">
        <v>7.7013907895418967</v>
      </c>
      <c r="K83" s="98">
        <v>10.673573472149483</v>
      </c>
      <c r="L83" s="98">
        <v>5.7456117639622155</v>
      </c>
      <c r="M83" s="98">
        <v>5.1524191660910059</v>
      </c>
      <c r="N83" s="98">
        <v>6.966107198355143</v>
      </c>
      <c r="O83" s="98">
        <v>5.7049023797468843</v>
      </c>
      <c r="P83" s="98">
        <v>5.0242015237608086</v>
      </c>
      <c r="Q83" s="98">
        <v>4.8228256618572836</v>
      </c>
      <c r="R83" s="98">
        <v>3.9718934274574584</v>
      </c>
      <c r="S83" s="98">
        <v>7.8851965872166705</v>
      </c>
      <c r="T83" s="98">
        <v>7.0368490633227436</v>
      </c>
      <c r="U83" s="98">
        <v>4.8340182110054677</v>
      </c>
      <c r="V83" s="98">
        <v>3.5336553567666589</v>
      </c>
      <c r="W83" s="98">
        <v>2.4907790222227555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6.278225220961034E-2</v>
      </c>
      <c r="D84" s="98">
        <v>6.8661056376027887E-2</v>
      </c>
      <c r="E84" s="98">
        <v>8.4634456891512819E-2</v>
      </c>
      <c r="F84" s="98">
        <v>8.9546067261604662E-2</v>
      </c>
      <c r="G84" s="98">
        <v>7.5407326912218409E-2</v>
      </c>
      <c r="H84" s="98">
        <v>5.6533093042392527E-2</v>
      </c>
      <c r="I84" s="98">
        <v>6.2770285527544337E-2</v>
      </c>
      <c r="J84" s="98">
        <v>6.0875755313082078E-2</v>
      </c>
      <c r="K84" s="98">
        <v>8.3860857811162329E-2</v>
      </c>
      <c r="L84" s="98">
        <v>4.30556632207112E-2</v>
      </c>
      <c r="M84" s="98">
        <v>3.8920067306766733E-2</v>
      </c>
      <c r="N84" s="98">
        <v>5.2187401040969375E-2</v>
      </c>
      <c r="O84" s="98">
        <v>4.2343186214542701E-2</v>
      </c>
      <c r="P84" s="98">
        <v>3.688248228774315E-2</v>
      </c>
      <c r="Q84" s="98">
        <v>3.5086907210562804E-2</v>
      </c>
      <c r="R84" s="98">
        <v>2.8597531544271811E-2</v>
      </c>
      <c r="S84" s="98">
        <v>5.6049606063457921E-2</v>
      </c>
      <c r="T84" s="98">
        <v>4.9750633773365978E-2</v>
      </c>
      <c r="U84" s="98">
        <v>3.4115031333367261E-2</v>
      </c>
      <c r="V84" s="98">
        <v>2.4923584496036578E-2</v>
      </c>
      <c r="W84" s="98">
        <v>1.746957968321057E-2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1.2683680053199468E-5</v>
      </c>
      <c r="D85" s="122">
        <f t="shared" si="34"/>
        <v>8.0769399620703227E-5</v>
      </c>
      <c r="E85" s="122">
        <f t="shared" si="34"/>
        <v>2.0458582724567446E-4</v>
      </c>
      <c r="F85" s="122">
        <f t="shared" si="34"/>
        <v>3.4033223269073424E-4</v>
      </c>
      <c r="G85" s="122">
        <f t="shared" si="34"/>
        <v>4.5989358031956937E-4</v>
      </c>
      <c r="H85" s="122">
        <f t="shared" si="34"/>
        <v>1.3343201195969258E-3</v>
      </c>
      <c r="I85" s="122">
        <f t="shared" si="34"/>
        <v>1.738533350889361E-3</v>
      </c>
      <c r="J85" s="122">
        <f t="shared" si="34"/>
        <v>2.3575171964074285E-3</v>
      </c>
      <c r="K85" s="122">
        <f t="shared" si="34"/>
        <v>2.8251447418190089E-3</v>
      </c>
      <c r="L85" s="122">
        <f t="shared" si="34"/>
        <v>7.3139638447337748E-3</v>
      </c>
      <c r="M85" s="122">
        <f t="shared" si="34"/>
        <v>3.3665894792368626E-3</v>
      </c>
      <c r="N85" s="122">
        <f t="shared" si="34"/>
        <v>3.9139124903777517E-3</v>
      </c>
      <c r="O85" s="122">
        <f t="shared" si="34"/>
        <v>3.6818983072319737E-3</v>
      </c>
      <c r="P85" s="122">
        <f t="shared" si="34"/>
        <v>3.7561810649428219E-3</v>
      </c>
      <c r="Q85" s="122">
        <f t="shared" si="34"/>
        <v>2.9205046178438425E-3</v>
      </c>
      <c r="R85" s="122">
        <f t="shared" si="34"/>
        <v>3.2873544945831541E-3</v>
      </c>
      <c r="S85" s="122">
        <f t="shared" si="34"/>
        <v>4.5303646575374961E-3</v>
      </c>
      <c r="T85" s="122">
        <f t="shared" si="34"/>
        <v>5.2421201720496873E-3</v>
      </c>
      <c r="U85" s="122">
        <f t="shared" si="34"/>
        <v>3.0975477520041521E-3</v>
      </c>
      <c r="V85" s="122">
        <f t="shared" si="34"/>
        <v>5.7805865444693428E-3</v>
      </c>
      <c r="W85" s="122">
        <f t="shared" si="34"/>
        <v>5.1055861085023083E-3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1.2683680053199468E-5</v>
      </c>
      <c r="D86" s="98">
        <v>8.0769399620703227E-5</v>
      </c>
      <c r="E86" s="98">
        <v>2.0458582724567446E-4</v>
      </c>
      <c r="F86" s="98">
        <v>3.4033223269073424E-4</v>
      </c>
      <c r="G86" s="98">
        <v>4.5989358031956937E-4</v>
      </c>
      <c r="H86" s="98">
        <v>1.3343201195969258E-3</v>
      </c>
      <c r="I86" s="98">
        <v>1.738533350889361E-3</v>
      </c>
      <c r="J86" s="98">
        <v>2.3575171964074285E-3</v>
      </c>
      <c r="K86" s="98">
        <v>2.8251447418190089E-3</v>
      </c>
      <c r="L86" s="98">
        <v>7.3139638447337748E-3</v>
      </c>
      <c r="M86" s="98">
        <v>3.3665894792368626E-3</v>
      </c>
      <c r="N86" s="98">
        <v>3.9139124903777517E-3</v>
      </c>
      <c r="O86" s="98">
        <v>3.6818983072319737E-3</v>
      </c>
      <c r="P86" s="98">
        <v>3.7561810649428219E-3</v>
      </c>
      <c r="Q86" s="98">
        <v>2.9205046178438425E-3</v>
      </c>
      <c r="R86" s="98">
        <v>3.2873544945831541E-3</v>
      </c>
      <c r="S86" s="98">
        <v>4.5303646575374961E-3</v>
      </c>
      <c r="T86" s="98">
        <v>5.2421201720496873E-3</v>
      </c>
      <c r="U86" s="98">
        <v>3.0975477520041521E-3</v>
      </c>
      <c r="V86" s="98">
        <v>5.7805865444693428E-3</v>
      </c>
      <c r="W86" s="98">
        <v>5.1055861085023083E-3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1.2051590848118316</v>
      </c>
      <c r="D87" s="122">
        <v>1.3642250579864492</v>
      </c>
      <c r="E87" s="122">
        <v>1.6644956728143243</v>
      </c>
      <c r="F87" s="122">
        <v>1.7070177868812004</v>
      </c>
      <c r="G87" s="122">
        <v>1.5082844889397879</v>
      </c>
      <c r="H87" s="122">
        <v>1.2528967508183135</v>
      </c>
      <c r="I87" s="122">
        <v>1.4128271172924216</v>
      </c>
      <c r="J87" s="122">
        <v>1.5388756307115377</v>
      </c>
      <c r="K87" s="122">
        <v>1.9249568115512199</v>
      </c>
      <c r="L87" s="122">
        <v>1.3498102633837956</v>
      </c>
      <c r="M87" s="122">
        <v>1.1412825073573252</v>
      </c>
      <c r="N87" s="122">
        <v>1.4885785989712446</v>
      </c>
      <c r="O87" s="122">
        <v>1.3374895570803651</v>
      </c>
      <c r="P87" s="122">
        <v>1.1015204910907566</v>
      </c>
      <c r="Q87" s="122">
        <v>1.4465481339199993</v>
      </c>
      <c r="R87" s="122">
        <v>1.2919486976025716</v>
      </c>
      <c r="S87" s="122">
        <v>2.088617743182382</v>
      </c>
      <c r="T87" s="122">
        <v>1.9393575268890209</v>
      </c>
      <c r="U87" s="122">
        <v>1.3646288065047445</v>
      </c>
      <c r="V87" s="122">
        <v>1.213523481903259</v>
      </c>
      <c r="W87" s="122">
        <v>0.9954118570880891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0.8027905063417945</v>
      </c>
      <c r="D88" s="98">
        <v>0.70358415138390351</v>
      </c>
      <c r="E88" s="98">
        <v>0.87862230361952187</v>
      </c>
      <c r="F88" s="98">
        <v>0.8818641373717292</v>
      </c>
      <c r="G88" s="98">
        <v>0.55877955469349794</v>
      </c>
      <c r="H88" s="98">
        <v>0.14837310443699947</v>
      </c>
      <c r="I88" s="98">
        <v>0.744196425166745</v>
      </c>
      <c r="J88" s="98">
        <v>0.74886860033076263</v>
      </c>
      <c r="K88" s="98">
        <v>1.0007593129615819</v>
      </c>
      <c r="L88" s="98">
        <v>0.83778817767090641</v>
      </c>
      <c r="M88" s="98">
        <v>1.1018660238863232</v>
      </c>
      <c r="N88" s="98">
        <v>0.99794265549904271</v>
      </c>
      <c r="O88" s="98">
        <v>0.7701702606472477</v>
      </c>
      <c r="P88" s="98">
        <v>0.19255090717624876</v>
      </c>
      <c r="Q88" s="98">
        <v>0.40495556888583151</v>
      </c>
      <c r="R88" s="98">
        <v>0.42045137218711348</v>
      </c>
      <c r="S88" s="98">
        <v>1.46555875270248</v>
      </c>
      <c r="T88" s="98">
        <v>1.756175732216255</v>
      </c>
      <c r="U88" s="98">
        <v>0.99543816905285842</v>
      </c>
      <c r="V88" s="98">
        <v>0.29423452656919624</v>
      </c>
      <c r="W88" s="98">
        <v>0.24923450294981342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2.609389986265433E-2</v>
      </c>
      <c r="D92" s="101">
        <v>1.6381241923222781E-2</v>
      </c>
      <c r="E92" s="101">
        <v>2.5279947072089987E-2</v>
      </c>
      <c r="F92" s="101">
        <v>3.4947636479645799E-2</v>
      </c>
      <c r="G92" s="101">
        <v>3.4160255563247768E-2</v>
      </c>
      <c r="H92" s="101">
        <v>3.6700286943648117E-2</v>
      </c>
      <c r="I92" s="101">
        <v>9.5585116276778008E-3</v>
      </c>
      <c r="J92" s="101">
        <v>3.2201653861503123E-3</v>
      </c>
      <c r="K92" s="101">
        <v>1.3364010946449902E-2</v>
      </c>
      <c r="L92" s="101">
        <v>2.490889150685548E-2</v>
      </c>
      <c r="M92" s="101">
        <v>1.4454116463410568E-4</v>
      </c>
      <c r="N92" s="101">
        <v>1.8512322025692904E-2</v>
      </c>
      <c r="O92" s="101">
        <v>1.9964906565965987E-2</v>
      </c>
      <c r="P92" s="101">
        <v>2.3592568210648E-2</v>
      </c>
      <c r="Q92" s="101">
        <v>7.2371986388106054E-3</v>
      </c>
      <c r="R92" s="101">
        <v>1.0248121645908563E-2</v>
      </c>
      <c r="S92" s="101">
        <v>2.5291803852340582E-2</v>
      </c>
      <c r="T92" s="101">
        <v>1.8602857454996097E-2</v>
      </c>
      <c r="U92" s="101">
        <v>1.4514526651827156E-2</v>
      </c>
      <c r="V92" s="101">
        <v>2.079246563783408E-2</v>
      </c>
      <c r="W92" s="101">
        <v>1.4444939355229149E-2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0.37627467860738278</v>
      </c>
      <c r="D96" s="101">
        <v>0.64425966467932305</v>
      </c>
      <c r="E96" s="101">
        <v>0.76059342212271241</v>
      </c>
      <c r="F96" s="101">
        <v>0.7902060130298254</v>
      </c>
      <c r="G96" s="101">
        <v>0.91534467868304215</v>
      </c>
      <c r="H96" s="101">
        <v>1.067823359437666</v>
      </c>
      <c r="I96" s="101">
        <v>0.65907218049799865</v>
      </c>
      <c r="J96" s="101">
        <v>0.7867868649946248</v>
      </c>
      <c r="K96" s="101">
        <v>0.91083348764318817</v>
      </c>
      <c r="L96" s="101">
        <v>0.48711319420603377</v>
      </c>
      <c r="M96" s="101">
        <v>3.9271942306367984E-2</v>
      </c>
      <c r="N96" s="101">
        <v>0.47212362144650888</v>
      </c>
      <c r="O96" s="101">
        <v>0.54735438986715135</v>
      </c>
      <c r="P96" s="101">
        <v>0.88537701570385985</v>
      </c>
      <c r="Q96" s="101">
        <v>1.0343553663953571</v>
      </c>
      <c r="R96" s="101">
        <v>0.86124920376954961</v>
      </c>
      <c r="S96" s="101">
        <v>0.59776718662756123</v>
      </c>
      <c r="T96" s="101">
        <v>0.16457893721776964</v>
      </c>
      <c r="U96" s="101">
        <v>0.35467611080005884</v>
      </c>
      <c r="V96" s="101">
        <v>0.89849648969622853</v>
      </c>
      <c r="W96" s="101">
        <v>0.73173241478304651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0.38633610034596011</v>
      </c>
      <c r="D100" s="122">
        <v>0.47337014575687347</v>
      </c>
      <c r="E100" s="122">
        <v>0.60531009879706332</v>
      </c>
      <c r="F100" s="122">
        <v>0.70178761263162426</v>
      </c>
      <c r="G100" s="122">
        <v>0.58345884498646172</v>
      </c>
      <c r="H100" s="122">
        <v>0.46675239213443404</v>
      </c>
      <c r="I100" s="122">
        <v>0.51114692854849464</v>
      </c>
      <c r="J100" s="122">
        <v>0.47733052629427453</v>
      </c>
      <c r="K100" s="122">
        <v>0.65935526874823835</v>
      </c>
      <c r="L100" s="122">
        <v>0.44780139575468531</v>
      </c>
      <c r="M100" s="122">
        <v>0.37896441590976143</v>
      </c>
      <c r="N100" s="122">
        <v>0.49484251625924947</v>
      </c>
      <c r="O100" s="122">
        <v>0.42357893612360864</v>
      </c>
      <c r="P100" s="122">
        <v>0.3793727950668454</v>
      </c>
      <c r="Q100" s="122">
        <v>0.40713551483506805</v>
      </c>
      <c r="R100" s="122">
        <v>0.32544314220514442</v>
      </c>
      <c r="S100" s="122">
        <v>0.61329011122428423</v>
      </c>
      <c r="T100" s="122">
        <v>0.5541120517334035</v>
      </c>
      <c r="U100" s="122">
        <v>0.38561600241095823</v>
      </c>
      <c r="V100" s="122">
        <v>0.31532729818056421</v>
      </c>
      <c r="W100" s="122">
        <v>0.26252243724142749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0.34882483081184024</v>
      </c>
      <c r="D101" s="98">
        <v>0.42818952948589367</v>
      </c>
      <c r="E101" s="98">
        <v>0.53925643748883689</v>
      </c>
      <c r="F101" s="98">
        <v>0.48605264219700756</v>
      </c>
      <c r="G101" s="98">
        <v>0.30134775084040488</v>
      </c>
      <c r="H101" s="98">
        <v>0.18898905756163201</v>
      </c>
      <c r="I101" s="98">
        <v>0.30313162764418461</v>
      </c>
      <c r="J101" s="98">
        <v>0.46887634959498142</v>
      </c>
      <c r="K101" s="98">
        <v>0.64395622394658092</v>
      </c>
      <c r="L101" s="98">
        <v>0.42059716815542564</v>
      </c>
      <c r="M101" s="98">
        <v>0.36027865085139243</v>
      </c>
      <c r="N101" s="98">
        <v>0.39089533405860671</v>
      </c>
      <c r="O101" s="98">
        <v>0.20953827565688957</v>
      </c>
      <c r="P101" s="98">
        <v>0.21167752168986745</v>
      </c>
      <c r="Q101" s="98">
        <v>0.22153142499274023</v>
      </c>
      <c r="R101" s="98">
        <v>0.31841130910901577</v>
      </c>
      <c r="S101" s="98">
        <v>0.440115426894853</v>
      </c>
      <c r="T101" s="98">
        <v>0.48665876984285683</v>
      </c>
      <c r="U101" s="98">
        <v>0.29514677342359086</v>
      </c>
      <c r="V101" s="98">
        <v>0.30762528023712055</v>
      </c>
      <c r="W101" s="98">
        <v>0.24601477353006071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2.3892597020789601E-2</v>
      </c>
      <c r="D102" s="98">
        <v>2.5480480633152423E-2</v>
      </c>
      <c r="E102" s="98">
        <v>4.1133730069154224E-2</v>
      </c>
      <c r="F102" s="98">
        <v>0.15488807662984902</v>
      </c>
      <c r="G102" s="98">
        <v>0.19291156915949725</v>
      </c>
      <c r="H102" s="98">
        <v>0.15941835032327062</v>
      </c>
      <c r="I102" s="98">
        <v>7.184983542822472E-2</v>
      </c>
      <c r="J102" s="98">
        <v>1.970380529769525E-3</v>
      </c>
      <c r="K102" s="98">
        <v>7.7100982463067643E-3</v>
      </c>
      <c r="L102" s="98">
        <v>2.365209726354325E-2</v>
      </c>
      <c r="M102" s="98">
        <v>1.1057379389932578E-2</v>
      </c>
      <c r="N102" s="98">
        <v>6.5825455976070285E-2</v>
      </c>
      <c r="O102" s="98">
        <v>0.11867705850523808</v>
      </c>
      <c r="P102" s="98">
        <v>8.7553644398087008E-2</v>
      </c>
      <c r="Q102" s="98">
        <v>5.8085768870546756E-2</v>
      </c>
      <c r="R102" s="98">
        <v>2.69598319722297E-3</v>
      </c>
      <c r="S102" s="98">
        <v>8.5033060044892042E-2</v>
      </c>
      <c r="T102" s="98">
        <v>4.6715820410151702E-2</v>
      </c>
      <c r="U102" s="98">
        <v>3.9967514748755359E-2</v>
      </c>
      <c r="V102" s="98">
        <v>4.8064217739537951E-3</v>
      </c>
      <c r="W102" s="98">
        <v>7.4969202708569755E-3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1.361867251333026E-2</v>
      </c>
      <c r="D103" s="33">
        <v>1.9700135637827364E-2</v>
      </c>
      <c r="E103" s="33">
        <v>2.4919931239072241E-2</v>
      </c>
      <c r="F103" s="33">
        <v>6.0846893804767682E-2</v>
      </c>
      <c r="G103" s="33">
        <v>8.9199524986559628E-2</v>
      </c>
      <c r="H103" s="33">
        <v>0.11834498424953137</v>
      </c>
      <c r="I103" s="33">
        <v>0.13616546547608538</v>
      </c>
      <c r="J103" s="33">
        <v>6.4837961695235992E-3</v>
      </c>
      <c r="K103" s="33">
        <v>7.6889465553506911E-3</v>
      </c>
      <c r="L103" s="33">
        <v>3.5521303357164431E-3</v>
      </c>
      <c r="M103" s="33">
        <v>7.6283856684364205E-3</v>
      </c>
      <c r="N103" s="33">
        <v>3.8121726224572446E-2</v>
      </c>
      <c r="O103" s="33">
        <v>9.5363601961480998E-2</v>
      </c>
      <c r="P103" s="33">
        <v>8.0141628978890933E-2</v>
      </c>
      <c r="Q103" s="33">
        <v>0.12751832097178109</v>
      </c>
      <c r="R103" s="33">
        <v>4.3358498989056731E-3</v>
      </c>
      <c r="S103" s="33">
        <v>8.8141624284539241E-2</v>
      </c>
      <c r="T103" s="33">
        <v>2.0737461480394966E-2</v>
      </c>
      <c r="U103" s="33">
        <v>5.0501714238611987E-2</v>
      </c>
      <c r="V103" s="33">
        <v>2.8955961694898807E-3</v>
      </c>
      <c r="W103" s="33">
        <v>9.0107434405097761E-3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7.4462464248826432</v>
      </c>
      <c r="D124" s="117">
        <f t="shared" si="42"/>
        <v>5.6347898392980715</v>
      </c>
      <c r="E124" s="117">
        <f t="shared" si="42"/>
        <v>6.9926310554952007</v>
      </c>
      <c r="F124" s="117">
        <f t="shared" si="42"/>
        <v>5.1049698054430523</v>
      </c>
      <c r="G124" s="117">
        <f t="shared" si="42"/>
        <v>6.2191826798505829</v>
      </c>
      <c r="H124" s="117">
        <f t="shared" si="42"/>
        <v>7.4494367020668477</v>
      </c>
      <c r="I124" s="117">
        <f t="shared" si="42"/>
        <v>6.3018187100136274</v>
      </c>
      <c r="J124" s="117">
        <f t="shared" si="42"/>
        <v>8.7584815263295948</v>
      </c>
      <c r="K124" s="117">
        <f t="shared" si="42"/>
        <v>13.286221727003955</v>
      </c>
      <c r="L124" s="117">
        <f t="shared" si="42"/>
        <v>7.5341494226294774</v>
      </c>
      <c r="M124" s="117">
        <f t="shared" si="42"/>
        <v>8.5993870233914791</v>
      </c>
      <c r="N124" s="117">
        <f t="shared" si="42"/>
        <v>7.4219794565392929</v>
      </c>
      <c r="O124" s="117">
        <f t="shared" si="42"/>
        <v>7.7173492372778609</v>
      </c>
      <c r="P124" s="117">
        <f t="shared" si="42"/>
        <v>7.1067953818216294</v>
      </c>
      <c r="Q124" s="117">
        <f t="shared" si="42"/>
        <v>2.9943763709980487</v>
      </c>
      <c r="R124" s="117">
        <f t="shared" ref="R124:V124" si="43">R125+R128+R130+R139</f>
        <v>5.7893769867582909</v>
      </c>
      <c r="S124" s="117">
        <f t="shared" si="43"/>
        <v>11.856705694444578</v>
      </c>
      <c r="T124" s="117">
        <f t="shared" si="43"/>
        <v>7.6615999656436635</v>
      </c>
      <c r="U124" s="117">
        <f t="shared" si="43"/>
        <v>8.2511530331237193</v>
      </c>
      <c r="V124" s="117">
        <f t="shared" si="43"/>
        <v>5.063625913109048</v>
      </c>
      <c r="W124" s="117">
        <f t="shared" ref="W124" si="44">W125+W128+W130+W139</f>
        <v>6.9227470141592446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6.0533587282701458</v>
      </c>
      <c r="D125" s="122">
        <f t="shared" si="45"/>
        <v>4.5716897043559115</v>
      </c>
      <c r="E125" s="122">
        <f t="shared" si="45"/>
        <v>5.7066920664034466</v>
      </c>
      <c r="F125" s="122">
        <f t="shared" si="45"/>
        <v>4.1723953283747113</v>
      </c>
      <c r="G125" s="122">
        <f t="shared" si="45"/>
        <v>5.0615980716391729</v>
      </c>
      <c r="H125" s="122">
        <f t="shared" si="45"/>
        <v>5.9796681740137965</v>
      </c>
      <c r="I125" s="122">
        <f t="shared" si="45"/>
        <v>5.0719795778348979</v>
      </c>
      <c r="J125" s="122">
        <f t="shared" si="45"/>
        <v>6.7845307281947305</v>
      </c>
      <c r="K125" s="122">
        <f t="shared" si="45"/>
        <v>10.503674616299058</v>
      </c>
      <c r="L125" s="122">
        <f t="shared" si="45"/>
        <v>5.9506457891248292</v>
      </c>
      <c r="M125" s="122">
        <f t="shared" si="45"/>
        <v>6.648689812043667</v>
      </c>
      <c r="N125" s="122">
        <f t="shared" si="45"/>
        <v>5.7576751879591415</v>
      </c>
      <c r="O125" s="122">
        <f t="shared" si="45"/>
        <v>5.9079744325886869</v>
      </c>
      <c r="P125" s="122">
        <f t="shared" si="45"/>
        <v>5.4482805756914123</v>
      </c>
      <c r="Q125" s="122">
        <f t="shared" si="45"/>
        <v>2.249806719782836</v>
      </c>
      <c r="R125" s="122">
        <f t="shared" ref="R125:V125" si="46">SUM(R126:R127)</f>
        <v>4.3111544316941339</v>
      </c>
      <c r="S125" s="122">
        <f t="shared" si="46"/>
        <v>9.00325170691554</v>
      </c>
      <c r="T125" s="122">
        <f t="shared" si="46"/>
        <v>5.7234612489068573</v>
      </c>
      <c r="U125" s="122">
        <f t="shared" si="46"/>
        <v>6.0844339523549795</v>
      </c>
      <c r="V125" s="122">
        <f t="shared" si="46"/>
        <v>3.51461541047837</v>
      </c>
      <c r="W125" s="122">
        <f t="shared" ref="W125" si="47">SUM(W126:W127)</f>
        <v>4.6444669851671483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6.0260290678782882</v>
      </c>
      <c r="D126" s="98">
        <v>4.551691948810709</v>
      </c>
      <c r="E126" s="98">
        <v>5.6821803369818582</v>
      </c>
      <c r="F126" s="98">
        <v>4.154946078205997</v>
      </c>
      <c r="G126" s="98">
        <v>5.0407118420811017</v>
      </c>
      <c r="H126" s="98">
        <v>5.9554531613695785</v>
      </c>
      <c r="I126" s="98">
        <v>5.0518697241865205</v>
      </c>
      <c r="J126" s="98">
        <v>6.7578220768328707</v>
      </c>
      <c r="K126" s="98">
        <v>10.462573088474247</v>
      </c>
      <c r="L126" s="98">
        <v>5.9284329575471961</v>
      </c>
      <c r="M126" s="98">
        <v>6.6236730391268379</v>
      </c>
      <c r="N126" s="98">
        <v>5.7361885267173296</v>
      </c>
      <c r="O126" s="98">
        <v>5.8861302804928695</v>
      </c>
      <c r="P126" s="98">
        <v>5.4283558932183524</v>
      </c>
      <c r="Q126" s="98">
        <v>2.2416525111124113</v>
      </c>
      <c r="R126" s="98">
        <v>4.2956900023745943</v>
      </c>
      <c r="S126" s="98">
        <v>8.9713665436819774</v>
      </c>
      <c r="T126" s="98">
        <v>5.7033000383314052</v>
      </c>
      <c r="U126" s="98">
        <v>6.0630396610033594</v>
      </c>
      <c r="V126" s="98">
        <v>3.5022643218829934</v>
      </c>
      <c r="W126" s="98">
        <v>4.6282364515146046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2.7329660391857719E-2</v>
      </c>
      <c r="D127" s="98">
        <v>1.9997755545202282E-2</v>
      </c>
      <c r="E127" s="98">
        <v>2.4511729421588305E-2</v>
      </c>
      <c r="F127" s="98">
        <v>1.7449250168714046E-2</v>
      </c>
      <c r="G127" s="98">
        <v>2.0886229558071158E-2</v>
      </c>
      <c r="H127" s="98">
        <v>2.4215012644218187E-2</v>
      </c>
      <c r="I127" s="98">
        <v>2.0109853648377078E-2</v>
      </c>
      <c r="J127" s="98">
        <v>2.6708651361859584E-2</v>
      </c>
      <c r="K127" s="98">
        <v>4.1101527824810961E-2</v>
      </c>
      <c r="L127" s="98">
        <v>2.2212831577632808E-2</v>
      </c>
      <c r="M127" s="98">
        <v>2.5016772916829036E-2</v>
      </c>
      <c r="N127" s="98">
        <v>2.1486661241811603E-2</v>
      </c>
      <c r="O127" s="98">
        <v>2.1844152095817828E-2</v>
      </c>
      <c r="P127" s="98">
        <v>1.9924682473059535E-2</v>
      </c>
      <c r="Q127" s="98">
        <v>8.1542086704246459E-3</v>
      </c>
      <c r="R127" s="98">
        <v>1.546442931953973E-2</v>
      </c>
      <c r="S127" s="98">
        <v>3.1885163233562115E-2</v>
      </c>
      <c r="T127" s="98">
        <v>2.0161210575452421E-2</v>
      </c>
      <c r="U127" s="98">
        <v>2.1394291351620239E-2</v>
      </c>
      <c r="V127" s="98">
        <v>1.2351088595376716E-2</v>
      </c>
      <c r="W127" s="98">
        <v>1.6230533652543993E-2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1.2683680053199468E-5</v>
      </c>
      <c r="D128" s="122">
        <f t="shared" si="48"/>
        <v>4.8461639772421939E-5</v>
      </c>
      <c r="E128" s="122">
        <f t="shared" si="48"/>
        <v>1.1690618699752824E-4</v>
      </c>
      <c r="F128" s="122">
        <f t="shared" si="48"/>
        <v>1.3089701257335931E-4</v>
      </c>
      <c r="G128" s="122">
        <f t="shared" si="48"/>
        <v>2.5699935370799459E-4</v>
      </c>
      <c r="H128" s="122">
        <f t="shared" si="48"/>
        <v>1.1184742178974231E-3</v>
      </c>
      <c r="I128" s="122">
        <f t="shared" si="48"/>
        <v>1.0957142967790092E-3</v>
      </c>
      <c r="J128" s="122">
        <f t="shared" si="48"/>
        <v>2.197438868256307E-3</v>
      </c>
      <c r="K128" s="122">
        <f t="shared" si="48"/>
        <v>3.3667528011314621E-3</v>
      </c>
      <c r="L128" s="122">
        <f t="shared" si="48"/>
        <v>6.0835774035636076E-3</v>
      </c>
      <c r="M128" s="122">
        <f t="shared" si="48"/>
        <v>4.4176222922669072E-3</v>
      </c>
      <c r="N128" s="122">
        <f t="shared" si="48"/>
        <v>3.3717254787236904E-3</v>
      </c>
      <c r="O128" s="122">
        <f t="shared" si="48"/>
        <v>3.7558320081804075E-3</v>
      </c>
      <c r="P128" s="122">
        <f t="shared" si="48"/>
        <v>4.2181712494010291E-3</v>
      </c>
      <c r="Q128" s="122">
        <f t="shared" si="48"/>
        <v>1.1947518891179357E-3</v>
      </c>
      <c r="R128" s="122">
        <f t="shared" si="48"/>
        <v>2.8970749655458845E-3</v>
      </c>
      <c r="S128" s="122">
        <f t="shared" si="48"/>
        <v>4.8274377498350373E-3</v>
      </c>
      <c r="T128" s="122">
        <f t="shared" si="48"/>
        <v>4.3651114740641877E-3</v>
      </c>
      <c r="U128" s="122">
        <f t="shared" si="48"/>
        <v>4.0772372735682558E-3</v>
      </c>
      <c r="V128" s="122">
        <f t="shared" si="48"/>
        <v>5.9621025470734529E-3</v>
      </c>
      <c r="W128" s="122">
        <f t="shared" si="48"/>
        <v>8.93477568987904E-3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1.2683680053199468E-5</v>
      </c>
      <c r="D129" s="98">
        <v>4.8461639772421939E-5</v>
      </c>
      <c r="E129" s="98">
        <v>1.1690618699752824E-4</v>
      </c>
      <c r="F129" s="98">
        <v>1.3089701257335931E-4</v>
      </c>
      <c r="G129" s="98">
        <v>2.5699935370799459E-4</v>
      </c>
      <c r="H129" s="98">
        <v>1.1184742178974231E-3</v>
      </c>
      <c r="I129" s="98">
        <v>1.0957142967790092E-3</v>
      </c>
      <c r="J129" s="98">
        <v>2.197438868256307E-3</v>
      </c>
      <c r="K129" s="98">
        <v>3.3667528011314621E-3</v>
      </c>
      <c r="L129" s="98">
        <v>6.0835774035636076E-3</v>
      </c>
      <c r="M129" s="98">
        <v>4.4176222922669072E-3</v>
      </c>
      <c r="N129" s="98">
        <v>3.3717254787236904E-3</v>
      </c>
      <c r="O129" s="98">
        <v>3.7558320081804075E-3</v>
      </c>
      <c r="P129" s="98">
        <v>4.2181712494010291E-3</v>
      </c>
      <c r="Q129" s="98">
        <v>1.1947518891179357E-3</v>
      </c>
      <c r="R129" s="98">
        <v>2.8970749655458845E-3</v>
      </c>
      <c r="S129" s="98">
        <v>4.8274377498350373E-3</v>
      </c>
      <c r="T129" s="98">
        <v>4.3651114740641877E-3</v>
      </c>
      <c r="U129" s="98">
        <v>4.0772372735682558E-3</v>
      </c>
      <c r="V129" s="98">
        <v>5.9621025470734529E-3</v>
      </c>
      <c r="W129" s="98">
        <v>8.93477568987904E-3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1.0521830183357315</v>
      </c>
      <c r="D130" s="122">
        <v>0.79176001172313903</v>
      </c>
      <c r="E130" s="122">
        <v>0.94740072560642874</v>
      </c>
      <c r="F130" s="122">
        <v>0.66558001734686112</v>
      </c>
      <c r="G130" s="122">
        <v>0.83541594405386421</v>
      </c>
      <c r="H130" s="122">
        <v>1.0634569169731232</v>
      </c>
      <c r="I130" s="122">
        <v>0.91847172659891008</v>
      </c>
      <c r="J130" s="122">
        <v>1.4369854558821997</v>
      </c>
      <c r="K130" s="122">
        <v>2.0453289642686103</v>
      </c>
      <c r="L130" s="122">
        <v>1.209180013713143</v>
      </c>
      <c r="M130" s="122">
        <v>1.4652581302889285</v>
      </c>
      <c r="N130" s="122">
        <v>1.2638867455728295</v>
      </c>
      <c r="O130" s="122">
        <v>1.3693880281135047</v>
      </c>
      <c r="P130" s="122">
        <v>1.2338059195544497</v>
      </c>
      <c r="Q130" s="122">
        <v>0.56463855284117004</v>
      </c>
      <c r="R130" s="122">
        <v>1.1369286111942107</v>
      </c>
      <c r="S130" s="122">
        <v>2.2177017784986668</v>
      </c>
      <c r="T130" s="122">
        <v>1.5115683459263096</v>
      </c>
      <c r="U130" s="122">
        <v>1.7156293840521548</v>
      </c>
      <c r="V130" s="122">
        <v>1.2068046993914501</v>
      </c>
      <c r="W130" s="122">
        <v>1.8080206329088235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0.910573022259901</v>
      </c>
      <c r="D131" s="98">
        <v>0.76633502123318809</v>
      </c>
      <c r="E131" s="98">
        <v>0.83841048117244832</v>
      </c>
      <c r="F131" s="98">
        <v>0.66558001734686112</v>
      </c>
      <c r="G131" s="98">
        <v>0.83541594405386421</v>
      </c>
      <c r="H131" s="98">
        <v>0.47946148676739064</v>
      </c>
      <c r="I131" s="98">
        <v>0.73532046982828847</v>
      </c>
      <c r="J131" s="98">
        <v>1.1623205545806066</v>
      </c>
      <c r="K131" s="98">
        <v>1.753456050227941</v>
      </c>
      <c r="L131" s="98">
        <v>1.209180013713143</v>
      </c>
      <c r="M131" s="98">
        <v>1.4163334883584364</v>
      </c>
      <c r="N131" s="98">
        <v>1.2638867455728295</v>
      </c>
      <c r="O131" s="98">
        <v>1.3693880281135047</v>
      </c>
      <c r="P131" s="98">
        <v>1.2338059195544497</v>
      </c>
      <c r="Q131" s="98">
        <v>0.56463855284117004</v>
      </c>
      <c r="R131" s="98">
        <v>1.1369286111942107</v>
      </c>
      <c r="S131" s="98">
        <v>2.0601569155341584</v>
      </c>
      <c r="T131" s="98">
        <v>1.1696414160169779</v>
      </c>
      <c r="U131" s="98">
        <v>1.409397494212679</v>
      </c>
      <c r="V131" s="98">
        <v>0.88897879674262725</v>
      </c>
      <c r="W131" s="98">
        <v>1.8080206329088235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0.14160999607583055</v>
      </c>
      <c r="D135" s="101">
        <v>2.5424990489950949E-2</v>
      </c>
      <c r="E135" s="101">
        <v>0.10899024443398048</v>
      </c>
      <c r="F135" s="101">
        <v>0</v>
      </c>
      <c r="G135" s="101">
        <v>0</v>
      </c>
      <c r="H135" s="101">
        <v>0.58399543020573241</v>
      </c>
      <c r="I135" s="101">
        <v>0.18315125677062158</v>
      </c>
      <c r="J135" s="101">
        <v>0.27466490130159316</v>
      </c>
      <c r="K135" s="101">
        <v>0.29187291404066917</v>
      </c>
      <c r="L135" s="101">
        <v>0</v>
      </c>
      <c r="M135" s="101">
        <v>4.8924641930492105E-2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0.15754486296450837</v>
      </c>
      <c r="T135" s="101">
        <v>0.34192692990933177</v>
      </c>
      <c r="U135" s="101">
        <v>0.30623188983947569</v>
      </c>
      <c r="V135" s="101">
        <v>0.31782590264882282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0.34069199459671312</v>
      </c>
      <c r="D139" s="122">
        <v>0.27129166157924917</v>
      </c>
      <c r="E139" s="122">
        <v>0.33842135729832834</v>
      </c>
      <c r="F139" s="122">
        <v>0.26686356270890682</v>
      </c>
      <c r="G139" s="122">
        <v>0.32191166480383915</v>
      </c>
      <c r="H139" s="122">
        <v>0.40519313686202962</v>
      </c>
      <c r="I139" s="122">
        <v>0.31027169128303944</v>
      </c>
      <c r="J139" s="122">
        <v>0.53476790338440727</v>
      </c>
      <c r="K139" s="122">
        <v>0.73385139363515695</v>
      </c>
      <c r="L139" s="122">
        <v>0.36824004238794195</v>
      </c>
      <c r="M139" s="122">
        <v>0.48102145876661589</v>
      </c>
      <c r="N139" s="122">
        <v>0.39704579752859798</v>
      </c>
      <c r="O139" s="122">
        <v>0.43623094456748851</v>
      </c>
      <c r="P139" s="122">
        <v>0.42049071532636639</v>
      </c>
      <c r="Q139" s="122">
        <v>0.17873634648492465</v>
      </c>
      <c r="R139" s="122">
        <v>0.33839686890440024</v>
      </c>
      <c r="S139" s="122">
        <v>0.6309247712805357</v>
      </c>
      <c r="T139" s="122">
        <v>0.42220525933643249</v>
      </c>
      <c r="U139" s="122">
        <v>0.44701245944301582</v>
      </c>
      <c r="V139" s="122">
        <v>0.3362437006921547</v>
      </c>
      <c r="W139" s="122">
        <v>0.46132462039339389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0.21700828801378436</v>
      </c>
      <c r="D140" s="98">
        <v>0.15313433591042588</v>
      </c>
      <c r="E140" s="98">
        <v>0.21062928161344927</v>
      </c>
      <c r="F140" s="98">
        <v>0.19157458622279919</v>
      </c>
      <c r="G140" s="98">
        <v>0.2201449785634304</v>
      </c>
      <c r="H140" s="98">
        <v>0.23257113607718072</v>
      </c>
      <c r="I140" s="98">
        <v>0.10713366075748509</v>
      </c>
      <c r="J140" s="98">
        <v>0.12605509439200538</v>
      </c>
      <c r="K140" s="98">
        <v>0.36760646995784035</v>
      </c>
      <c r="L140" s="98">
        <v>0.32050439612199816</v>
      </c>
      <c r="M140" s="98">
        <v>0.28441502813409192</v>
      </c>
      <c r="N140" s="98">
        <v>0.25143483588799181</v>
      </c>
      <c r="O140" s="98">
        <v>0.24189859152842705</v>
      </c>
      <c r="P140" s="98">
        <v>0.21952599988376653</v>
      </c>
      <c r="Q140" s="98">
        <v>5.590549567639734E-2</v>
      </c>
      <c r="R140" s="98">
        <v>0.12966395377120002</v>
      </c>
      <c r="S140" s="98">
        <v>0.30977026351600739</v>
      </c>
      <c r="T140" s="98">
        <v>0.29234661017310365</v>
      </c>
      <c r="U140" s="98">
        <v>0.19747056558875342</v>
      </c>
      <c r="V140" s="98">
        <v>0.2101383892527765</v>
      </c>
      <c r="W140" s="98">
        <v>0.20893959150360142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0.12368370658292878</v>
      </c>
      <c r="D141" s="33">
        <v>0.11815732566882328</v>
      </c>
      <c r="E141" s="33">
        <v>0.12779207568487905</v>
      </c>
      <c r="F141" s="33">
        <v>7.5288976486107634E-2</v>
      </c>
      <c r="G141" s="33">
        <v>0.10176668624040877</v>
      </c>
      <c r="H141" s="33">
        <v>0.17262200078484888</v>
      </c>
      <c r="I141" s="33">
        <v>0.20313803052555435</v>
      </c>
      <c r="J141" s="33">
        <v>0.40871280899240192</v>
      </c>
      <c r="K141" s="33">
        <v>0.36624492367731665</v>
      </c>
      <c r="L141" s="33">
        <v>4.7735646265943781E-2</v>
      </c>
      <c r="M141" s="33">
        <v>0.19660643063252398</v>
      </c>
      <c r="N141" s="33">
        <v>0.14561096164060616</v>
      </c>
      <c r="O141" s="33">
        <v>0.19433235303906146</v>
      </c>
      <c r="P141" s="33">
        <v>0.20096471544259983</v>
      </c>
      <c r="Q141" s="33">
        <v>0.12283085080852731</v>
      </c>
      <c r="R141" s="33">
        <v>0.20873291513320019</v>
      </c>
      <c r="S141" s="33">
        <v>0.32115450776452825</v>
      </c>
      <c r="T141" s="33">
        <v>0.12985864916332887</v>
      </c>
      <c r="U141" s="33">
        <v>0.2495418938542624</v>
      </c>
      <c r="V141" s="33">
        <v>0.12610531143937817</v>
      </c>
      <c r="W141" s="33">
        <v>0.25238502888979247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1.6837218170044743E-2</v>
      </c>
      <c r="S143" s="117">
        <f t="shared" si="50"/>
        <v>1.734829810993805E-2</v>
      </c>
      <c r="T143" s="117">
        <f t="shared" si="50"/>
        <v>2.452998387874206E-2</v>
      </c>
      <c r="U143" s="117">
        <f t="shared" si="50"/>
        <v>2.6612666303447462E-2</v>
      </c>
      <c r="V143" s="117">
        <f t="shared" si="50"/>
        <v>3.4796915988147485E-2</v>
      </c>
      <c r="W143" s="117">
        <f t="shared" ref="W143" si="51">W144+W146+W148+W157</f>
        <v>1.1836331609814364E-2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1.1348620415690788E-2</v>
      </c>
      <c r="S144" s="122">
        <f t="shared" si="52"/>
        <v>1.2798030730731597E-2</v>
      </c>
      <c r="T144" s="122">
        <f t="shared" si="52"/>
        <v>1.8300109253173855E-2</v>
      </c>
      <c r="U144" s="122">
        <f t="shared" si="52"/>
        <v>2.0109372288809192E-2</v>
      </c>
      <c r="V144" s="122">
        <f t="shared" si="52"/>
        <v>2.4853929082226323E-2</v>
      </c>
      <c r="W144" s="122">
        <f t="shared" si="52"/>
        <v>8.1715351445103886E-3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1.1348620415690788E-2</v>
      </c>
      <c r="S145" s="98">
        <v>1.2798030730731597E-2</v>
      </c>
      <c r="T145" s="98">
        <v>1.8300109253173855E-2</v>
      </c>
      <c r="U145" s="98">
        <v>2.0109372288809192E-2</v>
      </c>
      <c r="V145" s="98">
        <v>2.4853929082226323E-2</v>
      </c>
      <c r="W145" s="98">
        <v>8.1715351445103886E-3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1.5010751116818056E-5</v>
      </c>
      <c r="S146" s="122">
        <f t="shared" si="53"/>
        <v>1.4853654614877035E-5</v>
      </c>
      <c r="T146" s="122">
        <f t="shared" si="53"/>
        <v>3.9864031726613588E-5</v>
      </c>
      <c r="U146" s="122">
        <f t="shared" si="53"/>
        <v>2.8814397693061878E-5</v>
      </c>
      <c r="V146" s="122">
        <f t="shared" si="53"/>
        <v>5.585107772434148E-5</v>
      </c>
      <c r="W146" s="122">
        <f t="shared" si="53"/>
        <v>2.2792795127242451E-5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1.5010751116818056E-5</v>
      </c>
      <c r="S147" s="98">
        <v>1.4853654614877035E-5</v>
      </c>
      <c r="T147" s="98">
        <v>3.9864031726613588E-5</v>
      </c>
      <c r="U147" s="98">
        <v>2.8814397693061878E-5</v>
      </c>
      <c r="V147" s="98">
        <v>5.585107772434148E-5</v>
      </c>
      <c r="W147" s="98">
        <v>2.2792795127242451E-5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4.331513179058926E-3</v>
      </c>
      <c r="S148" s="122">
        <v>3.4760932554094679E-3</v>
      </c>
      <c r="T148" s="122">
        <v>4.8308548107273931E-3</v>
      </c>
      <c r="U148" s="122">
        <v>5.1034307493252893E-3</v>
      </c>
      <c r="V148" s="122">
        <v>7.8283265011412483E-3</v>
      </c>
      <c r="W148" s="122">
        <v>2.8820970385327865E-3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1.551644408119054E-4</v>
      </c>
      <c r="T149" s="98">
        <v>4.3262459197665335E-4</v>
      </c>
      <c r="U149" s="98">
        <v>1.3823358716025862E-4</v>
      </c>
      <c r="V149" s="98">
        <v>1.5288577674878E-4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4.331513179058926E-3</v>
      </c>
      <c r="S153" s="101">
        <v>3.3209288145975625E-3</v>
      </c>
      <c r="T153" s="101">
        <v>4.3982302187507401E-3</v>
      </c>
      <c r="U153" s="101">
        <v>4.9651971621650307E-3</v>
      </c>
      <c r="V153" s="101">
        <v>7.6754407243924683E-3</v>
      </c>
      <c r="W153" s="101">
        <v>2.8820970385327865E-3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1.1420738241782126E-3</v>
      </c>
      <c r="S157" s="122">
        <v>1.0593204691821073E-3</v>
      </c>
      <c r="T157" s="122">
        <v>1.359155783114196E-3</v>
      </c>
      <c r="U157" s="122">
        <v>1.3710488676199201E-3</v>
      </c>
      <c r="V157" s="122">
        <v>2.0588093270555744E-3</v>
      </c>
      <c r="W157" s="122">
        <v>7.5990663164394751E-4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4.2793384082904292E-4</v>
      </c>
      <c r="S158" s="98">
        <v>5.3694814035236079E-4</v>
      </c>
      <c r="T158" s="98">
        <v>9.525388913417457E-4</v>
      </c>
      <c r="U158" s="98">
        <v>6.2085459803891809E-4</v>
      </c>
      <c r="V158" s="98">
        <v>1.3034364132756054E-3</v>
      </c>
      <c r="W158" s="98">
        <v>3.388438540500327E-4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7.1413998334916959E-4</v>
      </c>
      <c r="S159" s="33">
        <v>5.2237232882974653E-4</v>
      </c>
      <c r="T159" s="33">
        <v>4.0661689177245026E-4</v>
      </c>
      <c r="U159" s="33">
        <v>7.5019426958100187E-4</v>
      </c>
      <c r="V159" s="33">
        <v>7.5537291377996893E-4</v>
      </c>
      <c r="W159" s="33">
        <v>4.2106277759391476E-4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8.4024179404860685E-4</v>
      </c>
      <c r="D161" s="117">
        <f t="shared" si="54"/>
        <v>2.3515292658930023E-3</v>
      </c>
      <c r="E161" s="117">
        <f t="shared" si="54"/>
        <v>4.4172833931259902E-3</v>
      </c>
      <c r="F161" s="117">
        <f t="shared" si="54"/>
        <v>8.1318179614296333E-3</v>
      </c>
      <c r="G161" s="117">
        <f t="shared" si="54"/>
        <v>9.8035324194023048E-3</v>
      </c>
      <c r="H161" s="117">
        <f t="shared" si="54"/>
        <v>2.6121172716450262E-2</v>
      </c>
      <c r="I161" s="117">
        <f t="shared" si="54"/>
        <v>3.184190588046229E-2</v>
      </c>
      <c r="J161" s="117">
        <f t="shared" si="54"/>
        <v>1.5349618414832865E-2</v>
      </c>
      <c r="K161" s="117">
        <f t="shared" si="54"/>
        <v>1.5207457847934749E-2</v>
      </c>
      <c r="L161" s="117">
        <f t="shared" si="54"/>
        <v>4.6287156055261236E-2</v>
      </c>
      <c r="M161" s="117">
        <f t="shared" si="54"/>
        <v>4.1104680959629214E-2</v>
      </c>
      <c r="N161" s="117">
        <f t="shared" si="54"/>
        <v>0.25038129876761916</v>
      </c>
      <c r="O161" s="117">
        <f t="shared" si="54"/>
        <v>0.13629923583449835</v>
      </c>
      <c r="P161" s="117">
        <f t="shared" si="54"/>
        <v>4.7000910293982436E-2</v>
      </c>
      <c r="Q161" s="117">
        <f t="shared" si="54"/>
        <v>2.6183882176782577E-2</v>
      </c>
      <c r="R161" s="117">
        <f t="shared" ref="R161:V161" si="55">R162+R164+R166+R175</f>
        <v>0</v>
      </c>
      <c r="S161" s="117">
        <f t="shared" si="55"/>
        <v>5.7203957211871291E-2</v>
      </c>
      <c r="T161" s="117">
        <f t="shared" si="55"/>
        <v>4.162768903202043E-2</v>
      </c>
      <c r="U161" s="117">
        <f t="shared" si="55"/>
        <v>4.9512034573640562E-2</v>
      </c>
      <c r="V161" s="117">
        <f t="shared" si="55"/>
        <v>8.099972404960297E-2</v>
      </c>
      <c r="W161" s="117">
        <f t="shared" ref="W161" si="56">W162+W164+W166+W175</f>
        <v>5.0732017727596022E-2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6.8563418007492564E-4</v>
      </c>
      <c r="D162" s="122">
        <f t="shared" si="57"/>
        <v>1.8644361359754218E-3</v>
      </c>
      <c r="E162" s="122">
        <f t="shared" si="57"/>
        <v>3.540764415060143E-3</v>
      </c>
      <c r="F162" s="122">
        <f t="shared" si="57"/>
        <v>6.6740505766690779E-3</v>
      </c>
      <c r="G162" s="122">
        <f t="shared" si="57"/>
        <v>7.2922323553833643E-3</v>
      </c>
      <c r="H162" s="122">
        <f t="shared" si="57"/>
        <v>2.053583594901677E-2</v>
      </c>
      <c r="I162" s="122">
        <f t="shared" si="57"/>
        <v>2.6557090056229925E-2</v>
      </c>
      <c r="J162" s="122">
        <f t="shared" si="57"/>
        <v>1.1460044386607743E-2</v>
      </c>
      <c r="K162" s="122">
        <f t="shared" si="57"/>
        <v>1.2017327289456732E-2</v>
      </c>
      <c r="L162" s="122">
        <f t="shared" si="57"/>
        <v>3.3308721376256116E-2</v>
      </c>
      <c r="M162" s="122">
        <f t="shared" si="57"/>
        <v>2.3797224660297704E-2</v>
      </c>
      <c r="N162" s="122">
        <f t="shared" si="57"/>
        <v>0.20519879278788808</v>
      </c>
      <c r="O162" s="122">
        <f t="shared" si="57"/>
        <v>0.10132527813271865</v>
      </c>
      <c r="P162" s="122">
        <f t="shared" si="57"/>
        <v>4.0101579170698988E-2</v>
      </c>
      <c r="Q162" s="122">
        <f t="shared" si="57"/>
        <v>2.0522503152661853E-2</v>
      </c>
      <c r="R162" s="122">
        <f t="shared" si="57"/>
        <v>0</v>
      </c>
      <c r="S162" s="122">
        <f t="shared" si="57"/>
        <v>4.1986512703703655E-2</v>
      </c>
      <c r="T162" s="122">
        <f t="shared" si="57"/>
        <v>2.9532196234830551E-2</v>
      </c>
      <c r="U162" s="122">
        <f t="shared" si="57"/>
        <v>3.4434247296929822E-2</v>
      </c>
      <c r="V162" s="122">
        <f t="shared" si="57"/>
        <v>5.7936929355661651E-2</v>
      </c>
      <c r="W162" s="122">
        <f t="shared" si="57"/>
        <v>3.3369689743828118E-2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6.8563418007492564E-4</v>
      </c>
      <c r="D163" s="33">
        <v>1.8644361359754218E-3</v>
      </c>
      <c r="E163" s="33">
        <v>3.540764415060143E-3</v>
      </c>
      <c r="F163" s="33">
        <v>6.6740505766690779E-3</v>
      </c>
      <c r="G163" s="33">
        <v>7.2922323553833643E-3</v>
      </c>
      <c r="H163" s="33">
        <v>2.053583594901677E-2</v>
      </c>
      <c r="I163" s="33">
        <v>2.6557090056229925E-2</v>
      </c>
      <c r="J163" s="33">
        <v>1.1460044386607743E-2</v>
      </c>
      <c r="K163" s="33">
        <v>1.2017327289456732E-2</v>
      </c>
      <c r="L163" s="33">
        <v>3.3308721376256116E-2</v>
      </c>
      <c r="M163" s="33">
        <v>2.3797224660297704E-2</v>
      </c>
      <c r="N163" s="33">
        <v>0.20519879278788808</v>
      </c>
      <c r="O163" s="33">
        <v>0.10132527813271865</v>
      </c>
      <c r="P163" s="33">
        <v>4.0101579170698988E-2</v>
      </c>
      <c r="Q163" s="33">
        <v>2.0522503152661853E-2</v>
      </c>
      <c r="R163" s="33">
        <v>0</v>
      </c>
      <c r="S163" s="33">
        <v>4.1986512703703655E-2</v>
      </c>
      <c r="T163" s="33">
        <v>2.9532196234830551E-2</v>
      </c>
      <c r="U163" s="33">
        <v>3.4434247296929822E-2</v>
      </c>
      <c r="V163" s="33">
        <v>5.7936929355661651E-2</v>
      </c>
      <c r="W163" s="33">
        <v>3.3369689743828118E-2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6.8354802287231553E-5</v>
      </c>
      <c r="M164" s="122">
        <f t="shared" si="58"/>
        <v>4.9267163110783351E-5</v>
      </c>
      <c r="N164" s="122">
        <f t="shared" si="58"/>
        <v>1.3554675291351518E-4</v>
      </c>
      <c r="O164" s="122">
        <f t="shared" si="58"/>
        <v>8.8720441138119853E-5</v>
      </c>
      <c r="P164" s="122">
        <f t="shared" si="58"/>
        <v>4.0173059518105034E-5</v>
      </c>
      <c r="Q164" s="122">
        <f t="shared" si="58"/>
        <v>1.475002332244365E-5</v>
      </c>
      <c r="R164" s="122">
        <f t="shared" si="58"/>
        <v>0</v>
      </c>
      <c r="S164" s="122">
        <f t="shared" si="58"/>
        <v>7.4268273074385181E-5</v>
      </c>
      <c r="T164" s="122">
        <f t="shared" si="58"/>
        <v>7.9728063453227176E-5</v>
      </c>
      <c r="U164" s="122">
        <f t="shared" si="58"/>
        <v>8.6443193079185641E-5</v>
      </c>
      <c r="V164" s="122">
        <f t="shared" si="58"/>
        <v>1.2566492487976833E-4</v>
      </c>
      <c r="W164" s="122">
        <f t="shared" si="58"/>
        <v>1.5954956589069714E-4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6.8354802287231553E-5</v>
      </c>
      <c r="M165" s="98">
        <v>4.9267163110783351E-5</v>
      </c>
      <c r="N165" s="98">
        <v>1.3554675291351518E-4</v>
      </c>
      <c r="O165" s="98">
        <v>8.8720441138119853E-5</v>
      </c>
      <c r="P165" s="98">
        <v>4.0173059518105034E-5</v>
      </c>
      <c r="Q165" s="98">
        <v>1.475002332244365E-5</v>
      </c>
      <c r="R165" s="98">
        <v>0</v>
      </c>
      <c r="S165" s="98">
        <v>7.4268273074385181E-5</v>
      </c>
      <c r="T165" s="98">
        <v>7.9728063453227176E-5</v>
      </c>
      <c r="U165" s="98">
        <v>8.6443193079185641E-5</v>
      </c>
      <c r="V165" s="98">
        <v>1.2566492487976833E-4</v>
      </c>
      <c r="W165" s="98">
        <v>1.5954956589069714E-4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1.1588379384274184E-4</v>
      </c>
      <c r="D166" s="122">
        <v>3.5978760127289066E-4</v>
      </c>
      <c r="E166" s="122">
        <v>6.4952469865304217E-4</v>
      </c>
      <c r="F166" s="122">
        <v>1.0379238349778794E-3</v>
      </c>
      <c r="G166" s="122">
        <v>1.7884812010219658E-3</v>
      </c>
      <c r="H166" s="122">
        <v>4.0549797602472681E-3</v>
      </c>
      <c r="I166" s="122">
        <v>3.9489862054632157E-3</v>
      </c>
      <c r="J166" s="122">
        <v>2.9915850380023757E-3</v>
      </c>
      <c r="K166" s="122">
        <v>2.4568427107800432E-3</v>
      </c>
      <c r="L166" s="122">
        <v>9.8568322771909293E-3</v>
      </c>
      <c r="M166" s="122">
        <v>1.2693961149533089E-2</v>
      </c>
      <c r="N166" s="122">
        <v>3.3428046685764538E-2</v>
      </c>
      <c r="O166" s="122">
        <v>2.654216586547364E-2</v>
      </c>
      <c r="P166" s="122">
        <v>5.0925718637409136E-3</v>
      </c>
      <c r="Q166" s="122">
        <v>4.4154300225572552E-3</v>
      </c>
      <c r="R166" s="122">
        <v>0</v>
      </c>
      <c r="S166" s="122">
        <v>1.1623814139483525E-2</v>
      </c>
      <c r="T166" s="122">
        <v>9.3802826363205884E-3</v>
      </c>
      <c r="U166" s="122">
        <v>1.1821234782670713E-2</v>
      </c>
      <c r="V166" s="122">
        <v>1.8159163490579989E-2</v>
      </c>
      <c r="W166" s="122">
        <v>1.3614275056448157E-2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1.4007743108262639E-4</v>
      </c>
      <c r="I167" s="98">
        <v>0</v>
      </c>
      <c r="J167" s="98">
        <v>0</v>
      </c>
      <c r="K167" s="98">
        <v>0</v>
      </c>
      <c r="L167" s="98">
        <v>4.5915007385908711E-4</v>
      </c>
      <c r="M167" s="98">
        <v>0</v>
      </c>
      <c r="N167" s="98">
        <v>1.1847886096443461E-3</v>
      </c>
      <c r="O167" s="98">
        <v>8.8732918070959937E-4</v>
      </c>
      <c r="P167" s="98">
        <v>1.6270736696998622E-4</v>
      </c>
      <c r="Q167" s="98">
        <v>0</v>
      </c>
      <c r="R167" s="98">
        <v>0</v>
      </c>
      <c r="S167" s="98">
        <v>4.6549332243571624E-4</v>
      </c>
      <c r="T167" s="98">
        <v>1.0094573812788579E-3</v>
      </c>
      <c r="U167" s="98">
        <v>4.1470076148077584E-4</v>
      </c>
      <c r="V167" s="98">
        <v>4.5865733024634E-4</v>
      </c>
      <c r="W167" s="98">
        <v>3.2460537876919439E-4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1.1588379384274184E-4</v>
      </c>
      <c r="D171" s="101">
        <v>3.5978760127289066E-4</v>
      </c>
      <c r="E171" s="101">
        <v>6.4952469865304217E-4</v>
      </c>
      <c r="F171" s="101">
        <v>1.0379238349778794E-3</v>
      </c>
      <c r="G171" s="101">
        <v>1.7884812010219658E-3</v>
      </c>
      <c r="H171" s="101">
        <v>3.9149023291646413E-3</v>
      </c>
      <c r="I171" s="101">
        <v>3.9489862054632157E-3</v>
      </c>
      <c r="J171" s="101">
        <v>2.9915850380023757E-3</v>
      </c>
      <c r="K171" s="101">
        <v>2.4568427107800432E-3</v>
      </c>
      <c r="L171" s="101">
        <v>9.3976822033318419E-3</v>
      </c>
      <c r="M171" s="101">
        <v>1.2693961149533089E-2</v>
      </c>
      <c r="N171" s="101">
        <v>3.224325807612019E-2</v>
      </c>
      <c r="O171" s="101">
        <v>2.5654836684764041E-2</v>
      </c>
      <c r="P171" s="101">
        <v>4.9298644967709273E-3</v>
      </c>
      <c r="Q171" s="101">
        <v>4.4154300225572552E-3</v>
      </c>
      <c r="R171" s="101">
        <v>0</v>
      </c>
      <c r="S171" s="101">
        <v>1.1158320817047809E-2</v>
      </c>
      <c r="T171" s="101">
        <v>8.3708252550417309E-3</v>
      </c>
      <c r="U171" s="101">
        <v>1.1406534021189936E-2</v>
      </c>
      <c r="V171" s="101">
        <v>1.770050616033365E-2</v>
      </c>
      <c r="W171" s="101">
        <v>1.3289669677678962E-2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3.8723820130939393E-5</v>
      </c>
      <c r="D175" s="122">
        <v>1.2730552864469012E-4</v>
      </c>
      <c r="E175" s="122">
        <v>2.2699427941280469E-4</v>
      </c>
      <c r="F175" s="122">
        <v>4.198435497826758E-4</v>
      </c>
      <c r="G175" s="122">
        <v>7.2281886299697354E-4</v>
      </c>
      <c r="H175" s="122">
        <v>1.5303570071862227E-3</v>
      </c>
      <c r="I175" s="122">
        <v>1.3358296187691542E-3</v>
      </c>
      <c r="J175" s="122">
        <v>8.9798899022274685E-4</v>
      </c>
      <c r="K175" s="122">
        <v>7.332878476979741E-4</v>
      </c>
      <c r="L175" s="122">
        <v>3.053247599526963E-3</v>
      </c>
      <c r="M175" s="122">
        <v>4.564227986687641E-3</v>
      </c>
      <c r="N175" s="122">
        <v>1.1618912541053045E-2</v>
      </c>
      <c r="O175" s="122">
        <v>8.3430713951679388E-3</v>
      </c>
      <c r="P175" s="122">
        <v>1.766586200024426E-3</v>
      </c>
      <c r="Q175" s="122">
        <v>1.2311989782410244E-3</v>
      </c>
      <c r="R175" s="122">
        <v>0</v>
      </c>
      <c r="S175" s="122">
        <v>3.519362095609724E-3</v>
      </c>
      <c r="T175" s="122">
        <v>2.6354820974160659E-3</v>
      </c>
      <c r="U175" s="122">
        <v>3.170109300960843E-3</v>
      </c>
      <c r="V175" s="122">
        <v>4.7779662784815675E-3</v>
      </c>
      <c r="W175" s="122">
        <v>3.5885033614290549E-3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3.8723820130939393E-5</v>
      </c>
      <c r="D176" s="98">
        <v>8.381737050379087E-5</v>
      </c>
      <c r="E176" s="98">
        <v>1.3169817524809248E-4</v>
      </c>
      <c r="F176" s="98">
        <v>2.8402459039703369E-4</v>
      </c>
      <c r="G176" s="98">
        <v>4.951528982533298E-4</v>
      </c>
      <c r="H176" s="98">
        <v>8.7762692859313495E-4</v>
      </c>
      <c r="I176" s="98">
        <v>4.7488324803849778E-4</v>
      </c>
      <c r="J176" s="98">
        <v>1.9703805297695249E-4</v>
      </c>
      <c r="K176" s="98">
        <v>3.6714753553841734E-4</v>
      </c>
      <c r="L176" s="98">
        <v>2.6793391431357587E-3</v>
      </c>
      <c r="M176" s="98">
        <v>2.6922315036357583E-3</v>
      </c>
      <c r="N176" s="98">
        <v>7.3623762386774714E-3</v>
      </c>
      <c r="O176" s="98">
        <v>4.6391510704081899E-3</v>
      </c>
      <c r="P176" s="98">
        <v>9.2431999951059598E-4</v>
      </c>
      <c r="Q176" s="98">
        <v>3.7023507070461811E-4</v>
      </c>
      <c r="R176" s="98">
        <v>0</v>
      </c>
      <c r="S176" s="98">
        <v>1.7084713556666025E-3</v>
      </c>
      <c r="T176" s="98">
        <v>1.8222483138711652E-3</v>
      </c>
      <c r="U176" s="98">
        <v>1.396922845587566E-3</v>
      </c>
      <c r="V176" s="98">
        <v>2.9734643177849749E-3</v>
      </c>
      <c r="W176" s="98">
        <v>1.6095083067376556E-3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4.3488158140899255E-5</v>
      </c>
      <c r="E177" s="33">
        <v>9.5296104164712192E-5</v>
      </c>
      <c r="F177" s="33">
        <v>1.3581895938564214E-4</v>
      </c>
      <c r="G177" s="33">
        <v>2.2766596474364375E-4</v>
      </c>
      <c r="H177" s="33">
        <v>6.5273007859308779E-4</v>
      </c>
      <c r="I177" s="33">
        <v>8.6094637073065648E-4</v>
      </c>
      <c r="J177" s="33">
        <v>7.0095093724579442E-4</v>
      </c>
      <c r="K177" s="33">
        <v>3.6614031215955671E-4</v>
      </c>
      <c r="L177" s="33">
        <v>3.7390845639120445E-4</v>
      </c>
      <c r="M177" s="33">
        <v>1.8719964830518825E-3</v>
      </c>
      <c r="N177" s="33">
        <v>4.2565363023755734E-3</v>
      </c>
      <c r="O177" s="33">
        <v>3.7039203247597489E-3</v>
      </c>
      <c r="P177" s="33">
        <v>8.4226620051382998E-4</v>
      </c>
      <c r="Q177" s="33">
        <v>8.6096390753640634E-4</v>
      </c>
      <c r="R177" s="33">
        <v>0</v>
      </c>
      <c r="S177" s="33">
        <v>1.8108907399431216E-3</v>
      </c>
      <c r="T177" s="33">
        <v>8.1323378354490052E-4</v>
      </c>
      <c r="U177" s="33">
        <v>1.7731864553732772E-3</v>
      </c>
      <c r="V177" s="33">
        <v>1.8045019606965926E-3</v>
      </c>
      <c r="W177" s="33">
        <v>1.9789950546913993E-3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0.62533415070346865</v>
      </c>
      <c r="D3" s="119">
        <f>IF(RES_hhdet_in_tes!D3=0,"",RES_hhdet_in_tes!D3/RES_hhdet_in_fec!D3)</f>
        <v>0.63086693366705537</v>
      </c>
      <c r="E3" s="119">
        <f>IF(RES_hhdet_in_tes!E3=0,"",RES_hhdet_in_tes!E3/RES_hhdet_in_fec!E3)</f>
        <v>0.63483922711927465</v>
      </c>
      <c r="F3" s="119">
        <f>IF(RES_hhdet_in_tes!F3=0,"",RES_hhdet_in_tes!F3/RES_hhdet_in_fec!F3)</f>
        <v>0.63825825435039374</v>
      </c>
      <c r="G3" s="119">
        <f>IF(RES_hhdet_in_tes!G3=0,"",RES_hhdet_in_tes!G3/RES_hhdet_in_fec!G3)</f>
        <v>0.64348926387972794</v>
      </c>
      <c r="H3" s="119">
        <f>IF(RES_hhdet_in_tes!H3=0,"",RES_hhdet_in_tes!H3/RES_hhdet_in_fec!H3)</f>
        <v>0.64916805995572313</v>
      </c>
      <c r="I3" s="119">
        <f>IF(RES_hhdet_in_tes!I3=0,"",RES_hhdet_in_tes!I3/RES_hhdet_in_fec!I3)</f>
        <v>0.65522981973024819</v>
      </c>
      <c r="J3" s="119">
        <f>IF(RES_hhdet_in_tes!J3=0,"",RES_hhdet_in_tes!J3/RES_hhdet_in_fec!J3)</f>
        <v>0.66163027710915145</v>
      </c>
      <c r="K3" s="119">
        <f>IF(RES_hhdet_in_tes!K3=0,"",RES_hhdet_in_tes!K3/RES_hhdet_in_fec!K3)</f>
        <v>0.66409097776889425</v>
      </c>
      <c r="L3" s="119">
        <f>IF(RES_hhdet_in_tes!L3=0,"",RES_hhdet_in_tes!L3/RES_hhdet_in_fec!L3)</f>
        <v>0.66729677337136195</v>
      </c>
      <c r="M3" s="119">
        <f>IF(RES_hhdet_in_tes!M3=0,"",RES_hhdet_in_tes!M3/RES_hhdet_in_fec!M3)</f>
        <v>0.67511450146519425</v>
      </c>
      <c r="N3" s="119">
        <f>IF(RES_hhdet_in_tes!N3=0,"",RES_hhdet_in_tes!N3/RES_hhdet_in_fec!N3)</f>
        <v>0.67972522797766133</v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>
        <f>IF(RES_hhdet_in_tes!Q3=0,"",RES_hhdet_in_tes!Q3/RES_hhdet_in_fec!Q3)</f>
        <v>0.70766625853862664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0.77359485773510406</v>
      </c>
      <c r="V3" s="119">
        <f>IF(RES_hhdet_in_tes!V3=0,"",RES_hhdet_in_tes!V3/RES_hhdet_in_fec!V3)</f>
        <v>0.77451139110988931</v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0.62523848804375071</v>
      </c>
      <c r="D4" s="124">
        <f>IF(RES_hhdet_in_tes!D4=0,"",RES_hhdet_in_tes!D4/RES_hhdet_in_fec!D4)</f>
        <v>0.62956506059095285</v>
      </c>
      <c r="E4" s="124">
        <f>IF(RES_hhdet_in_tes!E4=0,"",RES_hhdet_in_tes!E4/RES_hhdet_in_fec!E4)</f>
        <v>0.63413557083471483</v>
      </c>
      <c r="F4" s="124">
        <f>IF(RES_hhdet_in_tes!F4=0,"",RES_hhdet_in_tes!F4/RES_hhdet_in_fec!F4)</f>
        <v>0.63884792751397734</v>
      </c>
      <c r="G4" s="124">
        <f>IF(RES_hhdet_in_tes!G4=0,"",RES_hhdet_in_tes!G4/RES_hhdet_in_fec!G4)</f>
        <v>0.64377660428089045</v>
      </c>
      <c r="H4" s="124">
        <f>IF(RES_hhdet_in_tes!H4=0,"",RES_hhdet_in_tes!H4/RES_hhdet_in_fec!H4)</f>
        <v>0.64886752274307302</v>
      </c>
      <c r="I4" s="124">
        <f>IF(RES_hhdet_in_tes!I4=0,"",RES_hhdet_in_tes!I4/RES_hhdet_in_fec!I4)</f>
        <v>0.65412100404143381</v>
      </c>
      <c r="J4" s="124">
        <f>IF(RES_hhdet_in_tes!J4=0,"",RES_hhdet_in_tes!J4/RES_hhdet_in_fec!J4)</f>
        <v>0.65957361469626541</v>
      </c>
      <c r="K4" s="124">
        <f>IF(RES_hhdet_in_tes!K4=0,"",RES_hhdet_in_tes!K4/RES_hhdet_in_fec!K4)</f>
        <v>0.66519142471152215</v>
      </c>
      <c r="L4" s="124">
        <f>IF(RES_hhdet_in_tes!L4=0,"",RES_hhdet_in_tes!L4/RES_hhdet_in_fec!L4)</f>
        <v>0.67087157191798874</v>
      </c>
      <c r="M4" s="124">
        <f>IF(RES_hhdet_in_tes!M4=0,"",RES_hhdet_in_tes!M4/RES_hhdet_in_fec!M4)</f>
        <v>0.67677221351975425</v>
      </c>
      <c r="N4" s="124">
        <f>IF(RES_hhdet_in_tes!N4=0,"",RES_hhdet_in_tes!N4/RES_hhdet_in_fec!N4)</f>
        <v>0.68249006824205216</v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>
        <f>IF(RES_hhdet_in_tes!Q4=0,"",RES_hhdet_in_tes!Q4/RES_hhdet_in_fec!Q4)</f>
        <v>0.70203804265340508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0.77147495756610118</v>
      </c>
      <c r="V4" s="124">
        <f>IF(RES_hhdet_in_tes!V4=0,"",RES_hhdet_in_tes!V4/RES_hhdet_in_fec!V4)</f>
        <v>0.78549010649003925</v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0.62312032246413929</v>
      </c>
      <c r="D5" s="111">
        <f>IF(RES_hhdet_in_tes!D5=0,"",RES_hhdet_in_tes!D5/RES_hhdet_in_fec!D5)</f>
        <v>0.62752247803602046</v>
      </c>
      <c r="E5" s="111">
        <f>IF(RES_hhdet_in_tes!E5=0,"",RES_hhdet_in_tes!E5/RES_hhdet_in_fec!E5)</f>
        <v>0.63214020497514312</v>
      </c>
      <c r="F5" s="111">
        <f>IF(RES_hhdet_in_tes!F5=0,"",RES_hhdet_in_tes!F5/RES_hhdet_in_fec!F5)</f>
        <v>0.63691589881095456</v>
      </c>
      <c r="G5" s="111">
        <f>IF(RES_hhdet_in_tes!G5=0,"",RES_hhdet_in_tes!G5/RES_hhdet_in_fec!G5)</f>
        <v>0.6418817507768112</v>
      </c>
      <c r="H5" s="111">
        <f>IF(RES_hhdet_in_tes!H5=0,"",RES_hhdet_in_tes!H5/RES_hhdet_in_fec!H5)</f>
        <v>0.64702000511155622</v>
      </c>
      <c r="I5" s="111">
        <f>IF(RES_hhdet_in_tes!I5=0,"",RES_hhdet_in_tes!I5/RES_hhdet_in_fec!I5)</f>
        <v>0.65232472091719851</v>
      </c>
      <c r="J5" s="111">
        <f>IF(RES_hhdet_in_tes!J5=0,"",RES_hhdet_in_tes!J5/RES_hhdet_in_fec!J5)</f>
        <v>0.65780352769374062</v>
      </c>
      <c r="K5" s="111">
        <f>IF(RES_hhdet_in_tes!K5=0,"",RES_hhdet_in_tes!K5/RES_hhdet_in_fec!K5)</f>
        <v>0.66344619845061092</v>
      </c>
      <c r="L5" s="111">
        <f>IF(RES_hhdet_in_tes!L5=0,"",RES_hhdet_in_tes!L5/RES_hhdet_in_fec!L5)</f>
        <v>0.66922102081143509</v>
      </c>
      <c r="M5" s="111">
        <f>IF(RES_hhdet_in_tes!M5=0,"",RES_hhdet_in_tes!M5/RES_hhdet_in_fec!M5)</f>
        <v>0.67512384417027826</v>
      </c>
      <c r="N5" s="111">
        <f>IF(RES_hhdet_in_tes!N5=0,"",RES_hhdet_in_tes!N5/RES_hhdet_in_fec!N5)</f>
        <v>0.68087050708196228</v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>
        <f>IF(RES_hhdet_in_tes!Q5=0,"",RES_hhdet_in_tes!Q5/RES_hhdet_in_fec!Q5)</f>
        <v>0.70051950845117861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0.77023275256681734</v>
      </c>
      <c r="V5" s="111">
        <f>IF(RES_hhdet_in_tes!V5=0,"",RES_hhdet_in_tes!V5/RES_hhdet_in_fec!V5)</f>
        <v>0.78430346978905474</v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>
        <f>IF(RES_hhdet_in_tes!F7=0,"",RES_hhdet_in_tes!F7/RES_hhdet_in_fec!F7)</f>
        <v>2.9781011630921168</v>
      </c>
      <c r="G7" s="124">
        <f>IF(RES_hhdet_in_tes!G7=0,"",RES_hhdet_in_tes!G7/RES_hhdet_in_fec!G7)</f>
        <v>3.0787166747719326</v>
      </c>
      <c r="H7" s="124">
        <f>IF(RES_hhdet_in_tes!H7=0,"",RES_hhdet_in_tes!H7/RES_hhdet_in_fec!H7)</f>
        <v>3.1801709968115937</v>
      </c>
      <c r="I7" s="124">
        <f>IF(RES_hhdet_in_tes!I7=0,"",RES_hhdet_in_tes!I7/RES_hhdet_in_fec!I7)</f>
        <v>3.2826654719828134</v>
      </c>
      <c r="J7" s="124">
        <f>IF(RES_hhdet_in_tes!J7=0,"",RES_hhdet_in_tes!J7/RES_hhdet_in_fec!J7)</f>
        <v>3.3870375951403378</v>
      </c>
      <c r="K7" s="124">
        <f>IF(RES_hhdet_in_tes!K7=0,"",RES_hhdet_in_tes!K7/RES_hhdet_in_fec!K7)</f>
        <v>3.4939915498429359</v>
      </c>
      <c r="L7" s="124">
        <f>IF(RES_hhdet_in_tes!L7=0,"",RES_hhdet_in_tes!L7/RES_hhdet_in_fec!L7)</f>
        <v>3.6037014413520763</v>
      </c>
      <c r="M7" s="124">
        <f>IF(RES_hhdet_in_tes!M7=0,"",RES_hhdet_in_tes!M7/RES_hhdet_in_fec!M7)</f>
        <v>3.7347395689265883</v>
      </c>
      <c r="N7" s="124">
        <f>IF(RES_hhdet_in_tes!N7=0,"",RES_hhdet_in_tes!N7/RES_hhdet_in_fec!N7)</f>
        <v>3.8931839040131195</v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>
        <f>IF(RES_hhdet_in_tes!Q7=0,"",RES_hhdet_in_tes!Q7/RES_hhdet_in_fec!Q7)</f>
        <v>4.4639307965741235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>
        <f>IF(RES_hhdet_in_tes!F8=0,"",RES_hhdet_in_tes!F8/RES_hhdet_in_fec!F8)</f>
        <v>2.9781011630921168</v>
      </c>
      <c r="G8" s="111">
        <f>IF(RES_hhdet_in_tes!G8=0,"",RES_hhdet_in_tes!G8/RES_hhdet_in_fec!G8)</f>
        <v>3.0787166747719326</v>
      </c>
      <c r="H8" s="111">
        <f>IF(RES_hhdet_in_tes!H8=0,"",RES_hhdet_in_tes!H8/RES_hhdet_in_fec!H8)</f>
        <v>3.1801709968115937</v>
      </c>
      <c r="I8" s="111">
        <f>IF(RES_hhdet_in_tes!I8=0,"",RES_hhdet_in_tes!I8/RES_hhdet_in_fec!I8)</f>
        <v>3.2826654719828134</v>
      </c>
      <c r="J8" s="111">
        <f>IF(RES_hhdet_in_tes!J8=0,"",RES_hhdet_in_tes!J8/RES_hhdet_in_fec!J8)</f>
        <v>3.3870375951403378</v>
      </c>
      <c r="K8" s="111">
        <f>IF(RES_hhdet_in_tes!K8=0,"",RES_hhdet_in_tes!K8/RES_hhdet_in_fec!K8)</f>
        <v>3.4939915498429359</v>
      </c>
      <c r="L8" s="111">
        <f>IF(RES_hhdet_in_tes!L8=0,"",RES_hhdet_in_tes!L8/RES_hhdet_in_fec!L8)</f>
        <v>3.6037014413520763</v>
      </c>
      <c r="M8" s="111">
        <f>IF(RES_hhdet_in_tes!M8=0,"",RES_hhdet_in_tes!M8/RES_hhdet_in_fec!M8)</f>
        <v>3.7347395689265883</v>
      </c>
      <c r="N8" s="111">
        <f>IF(RES_hhdet_in_tes!N8=0,"",RES_hhdet_in_tes!N8/RES_hhdet_in_fec!N8)</f>
        <v>3.8931839040131195</v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>
        <f>IF(RES_hhdet_in_tes!Q8=0,"",RES_hhdet_in_tes!Q8/RES_hhdet_in_fec!Q8)</f>
        <v>4.4639307965741235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0.62129841716138323</v>
      </c>
      <c r="D9" s="124">
        <f>IF(RES_hhdet_in_tes!D9=0,"",RES_hhdet_in_tes!D9/RES_hhdet_in_fec!D9)</f>
        <v>0.62978367179394901</v>
      </c>
      <c r="E9" s="124">
        <f>IF(RES_hhdet_in_tes!E9=0,"",RES_hhdet_in_tes!E9/RES_hhdet_in_fec!E9)</f>
        <v>0.63391731618196367</v>
      </c>
      <c r="F9" s="124">
        <f>IF(RES_hhdet_in_tes!F9=0,"",RES_hhdet_in_tes!F9/RES_hhdet_in_fec!F9)</f>
        <v>0.63630941266731778</v>
      </c>
      <c r="G9" s="124">
        <f>IF(RES_hhdet_in_tes!G9=0,"",RES_hhdet_in_tes!G9/RES_hhdet_in_fec!G9)</f>
        <v>0.64287681729327895</v>
      </c>
      <c r="H9" s="124">
        <f>IF(RES_hhdet_in_tes!H9=0,"",RES_hhdet_in_tes!H9/RES_hhdet_in_fec!H9)</f>
        <v>0.6471638552134823</v>
      </c>
      <c r="I9" s="124">
        <f>IF(RES_hhdet_in_tes!I9=0,"",RES_hhdet_in_tes!I9/RES_hhdet_in_fec!I9)</f>
        <v>0.64748387977227351</v>
      </c>
      <c r="J9" s="124">
        <f>IF(RES_hhdet_in_tes!J9=0,"",RES_hhdet_in_tes!J9/RES_hhdet_in_fec!J9)</f>
        <v>0.65200654854654561</v>
      </c>
      <c r="K9" s="124">
        <f>IF(RES_hhdet_in_tes!K9=0,"",RES_hhdet_in_tes!K9/RES_hhdet_in_fec!K9)</f>
        <v>0.65461499167335169</v>
      </c>
      <c r="L9" s="124">
        <f>IF(RES_hhdet_in_tes!L9=0,"",RES_hhdet_in_tes!L9/RES_hhdet_in_fec!L9)</f>
        <v>0.66037908854623051</v>
      </c>
      <c r="M9" s="124">
        <f>IF(RES_hhdet_in_tes!M9=0,"",RES_hhdet_in_tes!M9/RES_hhdet_in_fec!M9)</f>
        <v>0.66810852073732629</v>
      </c>
      <c r="N9" s="124">
        <f>IF(RES_hhdet_in_tes!N9=0,"",RES_hhdet_in_tes!N9/RES_hhdet_in_fec!N9)</f>
        <v>0.67643616373389159</v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>
        <f>IF(RES_hhdet_in_tes!Q9=0,"",RES_hhdet_in_tes!Q9/RES_hhdet_in_fec!Q9)</f>
        <v>0.72336455823225354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0.76487853592649879</v>
      </c>
      <c r="V9" s="124">
        <f>IF(RES_hhdet_in_tes!V9=0,"",RES_hhdet_in_tes!V9/RES_hhdet_in_fec!V9)</f>
        <v>0.77944367311961038</v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0.61259683674834908</v>
      </c>
      <c r="D10" s="111">
        <f>IF(RES_hhdet_in_tes!D10=0,"",RES_hhdet_in_tes!D10/RES_hhdet_in_fec!D10)</f>
        <v>0.61715367623543227</v>
      </c>
      <c r="E10" s="111">
        <f>IF(RES_hhdet_in_tes!E10=0,"",RES_hhdet_in_tes!E10/RES_hhdet_in_fec!E10)</f>
        <v>0.62193366188409227</v>
      </c>
      <c r="F10" s="111">
        <f>IF(RES_hhdet_in_tes!F10=0,"",RES_hhdet_in_tes!F10/RES_hhdet_in_fec!F10)</f>
        <v>0.62687716510516189</v>
      </c>
      <c r="G10" s="111">
        <f>IF(RES_hhdet_in_tes!G10=0,"",RES_hhdet_in_tes!G10/RES_hhdet_in_fec!G10)</f>
        <v>0.63201750827466852</v>
      </c>
      <c r="H10" s="111">
        <f>IF(RES_hhdet_in_tes!H10=0,"",RES_hhdet_in_tes!H10/RES_hhdet_in_fec!H10)</f>
        <v>0.63733631172559602</v>
      </c>
      <c r="I10" s="111">
        <f>IF(RES_hhdet_in_tes!I10=0,"",RES_hhdet_in_tes!I10/RES_hhdet_in_fec!I10)</f>
        <v>0.64282742580736729</v>
      </c>
      <c r="J10" s="111">
        <f>IF(RES_hhdet_in_tes!J10=0,"",RES_hhdet_in_tes!J10/RES_hhdet_in_fec!J10)</f>
        <v>0.64849874810704156</v>
      </c>
      <c r="K10" s="111">
        <f>IF(RES_hhdet_in_tes!K10=0,"",RES_hhdet_in_tes!K10/RES_hhdet_in_fec!K10)</f>
        <v>0.65433969227579281</v>
      </c>
      <c r="L10" s="111">
        <f>IF(RES_hhdet_in_tes!L10=0,"",RES_hhdet_in_tes!L10/RES_hhdet_in_fec!L10)</f>
        <v>0.66031743162075818</v>
      </c>
      <c r="M10" s="111">
        <f>IF(RES_hhdet_in_tes!M10=0,"",RES_hhdet_in_tes!M10/RES_hhdet_in_fec!M10)</f>
        <v>0.6664276696910949</v>
      </c>
      <c r="N10" s="111">
        <f>IF(RES_hhdet_in_tes!N10=0,"",RES_hhdet_in_tes!N10/RES_hhdet_in_fec!N10)</f>
        <v>0.67237626011397422</v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>
        <f>IF(RES_hhdet_in_tes!Q10=0,"",RES_hhdet_in_tes!Q10/RES_hhdet_in_fec!Q10)</f>
        <v>0.6927156924350204</v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0.76487853592649879</v>
      </c>
      <c r="V10" s="111">
        <f>IF(RES_hhdet_in_tes!V10=0,"",RES_hhdet_in_tes!V10/RES_hhdet_in_fec!V10)</f>
        <v>0.77944367311961038</v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0.5735123258816136</v>
      </c>
      <c r="D11" s="111">
        <f>IF(RES_hhdet_in_tes!D11=0,"",RES_hhdet_in_tes!D11/RES_hhdet_in_fec!D11)</f>
        <v>0.57622451564302946</v>
      </c>
      <c r="E11" s="111">
        <f>IF(RES_hhdet_in_tes!E11=0,"",RES_hhdet_in_tes!E11/RES_hhdet_in_fec!E11)</f>
        <v>0.57938569195569223</v>
      </c>
      <c r="F11" s="111">
        <f>IF(RES_hhdet_in_tes!F11=0,"",RES_hhdet_in_tes!F11/RES_hhdet_in_fec!F11)</f>
        <v>0.58260809370716127</v>
      </c>
      <c r="G11" s="111">
        <f>IF(RES_hhdet_in_tes!G11=0,"",RES_hhdet_in_tes!G11/RES_hhdet_in_fec!G11)</f>
        <v>0.58624398566336877</v>
      </c>
      <c r="H11" s="111">
        <f>IF(RES_hhdet_in_tes!H11=0,"",RES_hhdet_in_tes!H11/RES_hhdet_in_fec!H11)</f>
        <v>0.59025025510154649</v>
      </c>
      <c r="I11" s="111">
        <f>IF(RES_hhdet_in_tes!I11=0,"",RES_hhdet_in_tes!I11/RES_hhdet_in_fec!I11)</f>
        <v>0.5947137000703131</v>
      </c>
      <c r="J11" s="111">
        <f>IF(RES_hhdet_in_tes!J11=0,"",RES_hhdet_in_tes!J11/RES_hhdet_in_fec!J11)</f>
        <v>0.59998990153790566</v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0.61396847366217067</v>
      </c>
      <c r="M11" s="111" t="str">
        <f>IF(RES_hhdet_in_tes!M11=0,"",RES_hhdet_in_tes!M11/RES_hhdet_in_fec!M11)</f>
        <v/>
      </c>
      <c r="N11" s="111">
        <f>IF(RES_hhdet_in_tes!N11=0,"",RES_hhdet_in_tes!N11/RES_hhdet_in_fec!N11)</f>
        <v>0.65653186055162982</v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0.78671010655316054</v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0.64283128067466611</v>
      </c>
      <c r="D15" s="112">
        <f>IF(RES_hhdet_in_tes!D15=0,"",RES_hhdet_in_tes!D15/RES_hhdet_in_fec!D15)</f>
        <v>0.64454665573283088</v>
      </c>
      <c r="E15" s="112">
        <f>IF(RES_hhdet_in_tes!E15=0,"",RES_hhdet_in_tes!E15/RES_hhdet_in_fec!E15)</f>
        <v>0.64639396739221033</v>
      </c>
      <c r="F15" s="112">
        <f>IF(RES_hhdet_in_tes!F15=0,"",RES_hhdet_in_tes!F15/RES_hhdet_in_fec!F15)</f>
        <v>0.64825902416745551</v>
      </c>
      <c r="G15" s="112">
        <f>IF(RES_hhdet_in_tes!G15=0,"",RES_hhdet_in_tes!G15/RES_hhdet_in_fec!G15)</f>
        <v>0.65024664435766311</v>
      </c>
      <c r="H15" s="112">
        <f>IF(RES_hhdet_in_tes!H15=0,"",RES_hhdet_in_tes!H15/RES_hhdet_in_fec!H15)</f>
        <v>0.65234507924078444</v>
      </c>
      <c r="I15" s="112">
        <f>IF(RES_hhdet_in_tes!I15=0,"",RES_hhdet_in_tes!I15/RES_hhdet_in_fec!I15)</f>
        <v>0.6545816281092095</v>
      </c>
      <c r="J15" s="112">
        <f>IF(RES_hhdet_in_tes!J15=0,"",RES_hhdet_in_tes!J15/RES_hhdet_in_fec!J15)</f>
        <v>0.65706556567339103</v>
      </c>
      <c r="K15" s="112">
        <f>IF(RES_hhdet_in_tes!K15=0,"",RES_hhdet_in_tes!K15/RES_hhdet_in_fec!K15)</f>
        <v>0.65989373121422146</v>
      </c>
      <c r="L15" s="112">
        <f>IF(RES_hhdet_in_tes!L15=0,"",RES_hhdet_in_tes!L15/RES_hhdet_in_fec!L15)</f>
        <v>0.66310001724550838</v>
      </c>
      <c r="M15" s="112">
        <f>IF(RES_hhdet_in_tes!M15=0,"",RES_hhdet_in_tes!M15/RES_hhdet_in_fec!M15)</f>
        <v>0.66890609717780336</v>
      </c>
      <c r="N15" s="112">
        <f>IF(RES_hhdet_in_tes!N15=0,"",RES_hhdet_in_tes!N15/RES_hhdet_in_fec!N15)</f>
        <v>0.67828814092880585</v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>
        <f>IF(RES_hhdet_in_tes!Q15=0,"",RES_hhdet_in_tes!Q15/RES_hhdet_in_fec!Q15)</f>
        <v>0.72912153369145982</v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0.64390675329426705</v>
      </c>
      <c r="D19" s="124">
        <f>IF(RES_hhdet_in_tes!D19=0,"",RES_hhdet_in_tes!D19/RES_hhdet_in_fec!D19)</f>
        <v>0.65555739691385539</v>
      </c>
      <c r="E19" s="124">
        <f>IF(RES_hhdet_in_tes!E19=0,"",RES_hhdet_in_tes!E19/RES_hhdet_in_fec!E19)</f>
        <v>0.64789499757987823</v>
      </c>
      <c r="F19" s="124">
        <f>IF(RES_hhdet_in_tes!F19=0,"",RES_hhdet_in_tes!F19/RES_hhdet_in_fec!F19)</f>
        <v>0.63402403611119962</v>
      </c>
      <c r="G19" s="124">
        <f>IF(RES_hhdet_in_tes!G19=0,"",RES_hhdet_in_tes!G19/RES_hhdet_in_fec!G19)</f>
        <v>0.63975910588026008</v>
      </c>
      <c r="H19" s="124">
        <f>IF(RES_hhdet_in_tes!H19=0,"",RES_hhdet_in_tes!H19/RES_hhdet_in_fec!H19)</f>
        <v>0.65770113677749253</v>
      </c>
      <c r="I19" s="124">
        <f>IF(RES_hhdet_in_tes!I19=0,"",RES_hhdet_in_tes!I19/RES_hhdet_in_fec!I19)</f>
        <v>0.6964305792008374</v>
      </c>
      <c r="J19" s="124">
        <f>IF(RES_hhdet_in_tes!J19=0,"",RES_hhdet_in_tes!J19/RES_hhdet_in_fec!J19)</f>
        <v>0.71744835402609586</v>
      </c>
      <c r="K19" s="124">
        <f>IF(RES_hhdet_in_tes!K19=0,"",RES_hhdet_in_tes!K19/RES_hhdet_in_fec!K19)</f>
        <v>0.67203776775345436</v>
      </c>
      <c r="L19" s="124">
        <f>IF(RES_hhdet_in_tes!L19=0,"",RES_hhdet_in_tes!L19/RES_hhdet_in_fec!L19)</f>
        <v>0.61642018777070784</v>
      </c>
      <c r="M19" s="124">
        <f>IF(RES_hhdet_in_tes!M19=0,"",RES_hhdet_in_tes!M19/RES_hhdet_in_fec!M19)</f>
        <v>0.65908556275050723</v>
      </c>
      <c r="N19" s="124">
        <f>IF(RES_hhdet_in_tes!N19=0,"",RES_hhdet_in_tes!N19/RES_hhdet_in_fec!N19)</f>
        <v>0.65309461997897178</v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>
        <f>IF(RES_hhdet_in_tes!Q19=0,"",RES_hhdet_in_tes!Q19/RES_hhdet_in_fec!Q19)</f>
        <v>0.72043009026686089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0.84877306694094423</v>
      </c>
      <c r="V19" s="124">
        <f>IF(RES_hhdet_in_tes!V19=0,"",RES_hhdet_in_tes!V19/RES_hhdet_in_fec!V19)</f>
        <v>0.70092891222030307</v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>
        <f>IF(RES_hhdet_in_tes!J20=0,"",RES_hhdet_in_tes!J20/RES_hhdet_in_fec!J20)</f>
        <v>0.58308682594151928</v>
      </c>
      <c r="K20" s="111">
        <f>IF(RES_hhdet_in_tes!K20=0,"",RES_hhdet_in_tes!K20/RES_hhdet_in_fec!K20)</f>
        <v>0.58343199486164021</v>
      </c>
      <c r="L20" s="111">
        <f>IF(RES_hhdet_in_tes!L20=0,"",RES_hhdet_in_tes!L20/RES_hhdet_in_fec!L20)</f>
        <v>0.58376250258986406</v>
      </c>
      <c r="M20" s="111">
        <f>IF(RES_hhdet_in_tes!M20=0,"",RES_hhdet_in_tes!M20/RES_hhdet_in_fec!M20)</f>
        <v>0.58394035950599454</v>
      </c>
      <c r="N20" s="111">
        <f>IF(RES_hhdet_in_tes!N20=0,"",RES_hhdet_in_tes!N20/RES_hhdet_in_fec!N20)</f>
        <v>0.58394035950599454</v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0.59409267870349347</v>
      </c>
      <c r="D21" s="111">
        <f>IF(RES_hhdet_in_tes!D21=0,"",RES_hhdet_in_tes!D21/RES_hhdet_in_fec!D21)</f>
        <v>0.59466598718710995</v>
      </c>
      <c r="E21" s="111">
        <f>IF(RES_hhdet_in_tes!E21=0,"",RES_hhdet_in_tes!E21/RES_hhdet_in_fec!E21)</f>
        <v>0.59523121027392256</v>
      </c>
      <c r="F21" s="111">
        <f>IF(RES_hhdet_in_tes!F21=0,"",RES_hhdet_in_tes!F21/RES_hhdet_in_fec!F21)</f>
        <v>0.59579533080662561</v>
      </c>
      <c r="G21" s="111">
        <f>IF(RES_hhdet_in_tes!G21=0,"",RES_hhdet_in_tes!G21/RES_hhdet_in_fec!G21)</f>
        <v>0.59635200516444764</v>
      </c>
      <c r="H21" s="111">
        <f>IF(RES_hhdet_in_tes!H21=0,"",RES_hhdet_in_tes!H21/RES_hhdet_in_fec!H21)</f>
        <v>0.59690200972581264</v>
      </c>
      <c r="I21" s="111">
        <f>IF(RES_hhdet_in_tes!I21=0,"",RES_hhdet_in_tes!I21/RES_hhdet_in_fec!I21)</f>
        <v>0.59744378142237697</v>
      </c>
      <c r="J21" s="111">
        <f>IF(RES_hhdet_in_tes!J21=0,"",RES_hhdet_in_tes!J21/RES_hhdet_in_fec!J21)</f>
        <v>0.59797091691485127</v>
      </c>
      <c r="K21" s="111">
        <f>IF(RES_hhdet_in_tes!K21=0,"",RES_hhdet_in_tes!K21/RES_hhdet_in_fec!K21)</f>
        <v>0.59847797168056094</v>
      </c>
      <c r="L21" s="111">
        <f>IF(RES_hhdet_in_tes!L21=0,"",RES_hhdet_in_tes!L21/RES_hhdet_in_fec!L21)</f>
        <v>0.59896348908647601</v>
      </c>
      <c r="M21" s="111">
        <f>IF(RES_hhdet_in_tes!M21=0,"",RES_hhdet_in_tes!M21/RES_hhdet_in_fec!M21)</f>
        <v>0.59922476173207428</v>
      </c>
      <c r="N21" s="111">
        <f>IF(RES_hhdet_in_tes!N21=0,"",RES_hhdet_in_tes!N21/RES_hhdet_in_fec!N21)</f>
        <v>0.59922476173207428</v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0.59922476173207428</v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>
        <f>IF(RES_hhdet_in_tes!V21=0,"",RES_hhdet_in_tes!V21/RES_hhdet_in_fec!V21)</f>
        <v>0.61302168350579789</v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0.75419106769085431</v>
      </c>
      <c r="D22" s="45">
        <f>IF(RES_hhdet_in_tes!D22=0,"",RES_hhdet_in_tes!D22/RES_hhdet_in_fec!D22)</f>
        <v>0.755609746970197</v>
      </c>
      <c r="E22" s="45">
        <f>IF(RES_hhdet_in_tes!E22=0,"",RES_hhdet_in_tes!E22/RES_hhdet_in_fec!E22)</f>
        <v>0.7570808855706711</v>
      </c>
      <c r="F22" s="45">
        <f>IF(RES_hhdet_in_tes!F22=0,"",RES_hhdet_in_tes!F22/RES_hhdet_in_fec!F22)</f>
        <v>0.75855917771493586</v>
      </c>
      <c r="G22" s="45">
        <f>IF(RES_hhdet_in_tes!G22=0,"",RES_hhdet_in_tes!G22/RES_hhdet_in_fec!G22)</f>
        <v>0.7600857818083554</v>
      </c>
      <c r="H22" s="45">
        <f>IF(RES_hhdet_in_tes!H22=0,"",RES_hhdet_in_tes!H22/RES_hhdet_in_fec!H22)</f>
        <v>0.76165566058608913</v>
      </c>
      <c r="I22" s="45">
        <f>IF(RES_hhdet_in_tes!I22=0,"",RES_hhdet_in_tes!I22/RES_hhdet_in_fec!I22)</f>
        <v>0.76327895548042157</v>
      </c>
      <c r="J22" s="45">
        <f>IF(RES_hhdet_in_tes!J22=0,"",RES_hhdet_in_tes!J22/RES_hhdet_in_fec!J22)</f>
        <v>0.76499721235981855</v>
      </c>
      <c r="K22" s="45">
        <f>IF(RES_hhdet_in_tes!K22=0,"",RES_hhdet_in_tes!K22/RES_hhdet_in_fec!K22)</f>
        <v>0.76684575614033845</v>
      </c>
      <c r="L22" s="45">
        <f>IF(RES_hhdet_in_tes!L22=0,"",RES_hhdet_in_tes!L22/RES_hhdet_in_fec!L22)</f>
        <v>0.76883403768527514</v>
      </c>
      <c r="M22" s="45">
        <f>IF(RES_hhdet_in_tes!M22=0,"",RES_hhdet_in_tes!M22/RES_hhdet_in_fec!M22)</f>
        <v>0.77153915888901015</v>
      </c>
      <c r="N22" s="45">
        <f>IF(RES_hhdet_in_tes!N22=0,"",RES_hhdet_in_tes!N22/RES_hhdet_in_fec!N22)</f>
        <v>0.7751247591262449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0.79452601036692272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0.84877306694094423</v>
      </c>
      <c r="V22" s="45">
        <f>IF(RES_hhdet_in_tes!V22=0,"",RES_hhdet_in_tes!V22/RES_hhdet_in_fec!V22)</f>
        <v>0.86065125153116318</v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0.5711144517550133</v>
      </c>
      <c r="D24" s="119">
        <f>IF(RES_hhdet_in_tes!D24=0,"",RES_hhdet_in_tes!D24/RES_hhdet_in_fec!D24)</f>
        <v>0.57862260885726868</v>
      </c>
      <c r="E24" s="119">
        <f>IF(RES_hhdet_in_tes!E24=0,"",RES_hhdet_in_tes!E24/RES_hhdet_in_fec!E24)</f>
        <v>0.58331843326462229</v>
      </c>
      <c r="F24" s="119">
        <f>IF(RES_hhdet_in_tes!F24=0,"",RES_hhdet_in_tes!F24/RES_hhdet_in_fec!F24)</f>
        <v>0.58734397747977773</v>
      </c>
      <c r="G24" s="119">
        <f>IF(RES_hhdet_in_tes!G24=0,"",RES_hhdet_in_tes!G24/RES_hhdet_in_fec!G24)</f>
        <v>0.59248948562614356</v>
      </c>
      <c r="H24" s="119">
        <f>IF(RES_hhdet_in_tes!H24=0,"",RES_hhdet_in_tes!H24/RES_hhdet_in_fec!H24)</f>
        <v>0.5996468592560269</v>
      </c>
      <c r="I24" s="119">
        <f>IF(RES_hhdet_in_tes!I24=0,"",RES_hhdet_in_tes!I24/RES_hhdet_in_fec!I24)</f>
        <v>0.608163216991495</v>
      </c>
      <c r="J24" s="119">
        <f>IF(RES_hhdet_in_tes!J24=0,"",RES_hhdet_in_tes!J24/RES_hhdet_in_fec!J24)</f>
        <v>0.6174826382679014</v>
      </c>
      <c r="K24" s="119" t="str">
        <f>IF(RES_hhdet_in_tes!K24=0,"",RES_hhdet_in_tes!K24/RES_hhdet_in_fec!K24)</f>
        <v/>
      </c>
      <c r="L24" s="119">
        <f>IF(RES_hhdet_in_tes!L24=0,"",RES_hhdet_in_tes!L24/RES_hhdet_in_fec!L24)</f>
        <v>0.62538966732986911</v>
      </c>
      <c r="M24" s="119">
        <f>IF(RES_hhdet_in_tes!M24=0,"",RES_hhdet_in_tes!M24/RES_hhdet_in_fec!M24)</f>
        <v>0.63868024268485257</v>
      </c>
      <c r="N24" s="119">
        <f>IF(RES_hhdet_in_tes!N24=0,"",RES_hhdet_in_tes!N24/RES_hhdet_in_fec!N24)</f>
        <v>0.65522718981289796</v>
      </c>
      <c r="O24" s="119">
        <f>IF(RES_hhdet_in_tes!O24=0,"",RES_hhdet_in_tes!O24/RES_hhdet_in_fec!O24)</f>
        <v>0.67947693905930817</v>
      </c>
      <c r="P24" s="119">
        <f>IF(RES_hhdet_in_tes!P24=0,"",RES_hhdet_in_tes!P24/RES_hhdet_in_fec!P24)</f>
        <v>0.70642971657723619</v>
      </c>
      <c r="Q24" s="119">
        <f>IF(RES_hhdet_in_tes!Q24=0,"",RES_hhdet_in_tes!Q24/RES_hhdet_in_fec!Q24)</f>
        <v>0.73088029491466477</v>
      </c>
      <c r="R24" s="119">
        <f>IF(RES_hhdet_in_tes!R24=0,"",RES_hhdet_in_tes!R24/RES_hhdet_in_fec!R24)</f>
        <v>0.74227547635381108</v>
      </c>
      <c r="S24" s="119">
        <f>IF(RES_hhdet_in_tes!S24=0,"",RES_hhdet_in_tes!S24/RES_hhdet_in_fec!S24)</f>
        <v>0.7497174158982024</v>
      </c>
      <c r="T24" s="119">
        <f>IF(RES_hhdet_in_tes!T24=0,"",RES_hhdet_in_tes!T24/RES_hhdet_in_fec!T24)</f>
        <v>0.75567964277660971</v>
      </c>
      <c r="U24" s="119">
        <f>IF(RES_hhdet_in_tes!U24=0,"",RES_hhdet_in_tes!U24/RES_hhdet_in_fec!U24)</f>
        <v>0.76621680832206851</v>
      </c>
      <c r="V24" s="119">
        <f>IF(RES_hhdet_in_tes!V24=0,"",RES_hhdet_in_tes!V24/RES_hhdet_in_fec!V24)</f>
        <v>0.76885229505459707</v>
      </c>
      <c r="W24" s="119">
        <f>IF(RES_hhdet_in_tes!W24=0,"",RES_hhdet_in_tes!W24/RES_hhdet_in_fec!W24)</f>
        <v>0.7762851606124751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0.55784616365517514</v>
      </c>
      <c r="D25" s="124">
        <f>IF(RES_hhdet_in_tes!D25=0,"",RES_hhdet_in_tes!D25/RES_hhdet_in_fec!D25)</f>
        <v>0.56372418886355435</v>
      </c>
      <c r="E25" s="124">
        <f>IF(RES_hhdet_in_tes!E25=0,"",RES_hhdet_in_tes!E25/RES_hhdet_in_fec!E25)</f>
        <v>0.56988534468683427</v>
      </c>
      <c r="F25" s="124">
        <f>IF(RES_hhdet_in_tes!F25=0,"",RES_hhdet_in_tes!F25/RES_hhdet_in_fec!F25)</f>
        <v>0.57597298570721067</v>
      </c>
      <c r="G25" s="124">
        <f>IF(RES_hhdet_in_tes!G25=0,"",RES_hhdet_in_tes!G25/RES_hhdet_in_fec!G25)</f>
        <v>0.58230731276942826</v>
      </c>
      <c r="H25" s="124">
        <f>IF(RES_hhdet_in_tes!H25=0,"",RES_hhdet_in_tes!H25/RES_hhdet_in_fec!H25)</f>
        <v>0.58876147828447167</v>
      </c>
      <c r="I25" s="124">
        <f>IF(RES_hhdet_in_tes!I25=0,"",RES_hhdet_in_tes!I25/RES_hhdet_in_fec!I25)</f>
        <v>0.59539707026897715</v>
      </c>
      <c r="J25" s="124">
        <f>IF(RES_hhdet_in_tes!J25=0,"",RES_hhdet_in_tes!J25/RES_hhdet_in_fec!J25)</f>
        <v>0.60249030258441627</v>
      </c>
      <c r="K25" s="124" t="str">
        <f>IF(RES_hhdet_in_tes!K25=0,"",RES_hhdet_in_tes!K25/RES_hhdet_in_fec!K25)</f>
        <v/>
      </c>
      <c r="L25" s="124">
        <f>IF(RES_hhdet_in_tes!L25=0,"",RES_hhdet_in_tes!L25/RES_hhdet_in_fec!L25)</f>
        <v>0.61819043651286265</v>
      </c>
      <c r="M25" s="124">
        <f>IF(RES_hhdet_in_tes!M25=0,"",RES_hhdet_in_tes!M25/RES_hhdet_in_fec!M25)</f>
        <v>0.63141896756325955</v>
      </c>
      <c r="N25" s="124">
        <f>IF(RES_hhdet_in_tes!N25=0,"",RES_hhdet_in_tes!N25/RES_hhdet_in_fec!N25)</f>
        <v>0.65077353659912984</v>
      </c>
      <c r="O25" s="124">
        <f>IF(RES_hhdet_in_tes!O25=0,"",RES_hhdet_in_tes!O25/RES_hhdet_in_fec!O25)</f>
        <v>0.67702573779267683</v>
      </c>
      <c r="P25" s="124">
        <f>IF(RES_hhdet_in_tes!P25=0,"",RES_hhdet_in_tes!P25/RES_hhdet_in_fec!P25)</f>
        <v>0.70708045331256653</v>
      </c>
      <c r="Q25" s="124">
        <f>IF(RES_hhdet_in_tes!Q25=0,"",RES_hhdet_in_tes!Q25/RES_hhdet_in_fec!Q25)</f>
        <v>0.73192969414301945</v>
      </c>
      <c r="R25" s="124">
        <f>IF(RES_hhdet_in_tes!R25=0,"",RES_hhdet_in_tes!R25/RES_hhdet_in_fec!R25)</f>
        <v>0.74403862866756909</v>
      </c>
      <c r="S25" s="124">
        <f>IF(RES_hhdet_in_tes!S25=0,"",RES_hhdet_in_tes!S25/RES_hhdet_in_fec!S25)</f>
        <v>0.75265060277732465</v>
      </c>
      <c r="T25" s="124">
        <f>IF(RES_hhdet_in_tes!T25=0,"",RES_hhdet_in_tes!T25/RES_hhdet_in_fec!T25)</f>
        <v>0.75895560349886582</v>
      </c>
      <c r="U25" s="124">
        <f>IF(RES_hhdet_in_tes!U25=0,"",RES_hhdet_in_tes!U25/RES_hhdet_in_fec!U25)</f>
        <v>0.76388386213064263</v>
      </c>
      <c r="V25" s="124">
        <f>IF(RES_hhdet_in_tes!V25=0,"",RES_hhdet_in_tes!V25/RES_hhdet_in_fec!V25)</f>
        <v>0.76820599696025926</v>
      </c>
      <c r="W25" s="124">
        <f>IF(RES_hhdet_in_tes!W25=0,"",RES_hhdet_in_tes!W25/RES_hhdet_in_fec!W25)</f>
        <v>0.77105354237996926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 t="str">
        <f>IF(RES_hhdet_in_tes!K26=0,"",RES_hhdet_in_tes!K26/RES_hhdet_in_fec!K26)</f>
        <v/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0.67299250335141636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0.72837837837837838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 t="str">
        <f>IF(RES_hhdet_in_tes!K27=0,"",RES_hhdet_in_tes!K27/RES_hhdet_in_fec!K27)</f>
        <v/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>
        <f>IF(RES_hhdet_in_tes!M28=0,"",RES_hhdet_in_tes!M28/RES_hhdet_in_fec!M28)</f>
        <v>3.7347395689265883</v>
      </c>
      <c r="N28" s="124">
        <f>IF(RES_hhdet_in_tes!N28=0,"",RES_hhdet_in_tes!N28/RES_hhdet_in_fec!N28)</f>
        <v>3.8931839040131195</v>
      </c>
      <c r="O28" s="124">
        <f>IF(RES_hhdet_in_tes!O28=0,"",RES_hhdet_in_tes!O28/RES_hhdet_in_fec!O28)</f>
        <v>4.0823946398225521</v>
      </c>
      <c r="P28" s="124">
        <f>IF(RES_hhdet_in_tes!P28=0,"",RES_hhdet_in_tes!P28/RES_hhdet_in_fec!P28)</f>
        <v>4.2875896085158125</v>
      </c>
      <c r="Q28" s="124">
        <f>IF(RES_hhdet_in_tes!Q28=0,"",RES_hhdet_in_tes!Q28/RES_hhdet_in_fec!Q28)</f>
        <v>4.4639307965741235</v>
      </c>
      <c r="R28" s="124">
        <f>IF(RES_hhdet_in_tes!R28=0,"",RES_hhdet_in_tes!R28/RES_hhdet_in_fec!R28)</f>
        <v>4.5745598898059452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>
        <f>IF(RES_hhdet_in_tes!U28=0,"",RES_hhdet_in_tes!U28/RES_hhdet_in_fec!U28)</f>
        <v>4.8031680966130921</v>
      </c>
      <c r="V28" s="124">
        <f>IF(RES_hhdet_in_tes!V28=0,"",RES_hhdet_in_tes!V28/RES_hhdet_in_fec!V28)</f>
        <v>4.8714608232658643</v>
      </c>
      <c r="W28" s="124">
        <f>IF(RES_hhdet_in_tes!W28=0,"",RES_hhdet_in_tes!W28/RES_hhdet_in_fec!W28)</f>
        <v>4.93832035661024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>
        <f>IF(RES_hhdet_in_tes!M29=0,"",RES_hhdet_in_tes!M29/RES_hhdet_in_fec!M29)</f>
        <v>3.7347395689265883</v>
      </c>
      <c r="N29" s="111">
        <f>IF(RES_hhdet_in_tes!N29=0,"",RES_hhdet_in_tes!N29/RES_hhdet_in_fec!N29)</f>
        <v>3.8931839040131195</v>
      </c>
      <c r="O29" s="111">
        <f>IF(RES_hhdet_in_tes!O29=0,"",RES_hhdet_in_tes!O29/RES_hhdet_in_fec!O29)</f>
        <v>4.0823946398225521</v>
      </c>
      <c r="P29" s="111">
        <f>IF(RES_hhdet_in_tes!P29=0,"",RES_hhdet_in_tes!P29/RES_hhdet_in_fec!P29)</f>
        <v>4.2875896085158125</v>
      </c>
      <c r="Q29" s="111">
        <f>IF(RES_hhdet_in_tes!Q29=0,"",RES_hhdet_in_tes!Q29/RES_hhdet_in_fec!Q29)</f>
        <v>4.4639307965741235</v>
      </c>
      <c r="R29" s="111">
        <f>IF(RES_hhdet_in_tes!R29=0,"",RES_hhdet_in_tes!R29/RES_hhdet_in_fec!R29)</f>
        <v>4.5745598898059452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>
        <f>IF(RES_hhdet_in_tes!U29=0,"",RES_hhdet_in_tes!U29/RES_hhdet_in_fec!U29)</f>
        <v>4.8031680966130921</v>
      </c>
      <c r="V29" s="111">
        <f>IF(RES_hhdet_in_tes!V29=0,"",RES_hhdet_in_tes!V29/RES_hhdet_in_fec!V29)</f>
        <v>4.8714608232658643</v>
      </c>
      <c r="W29" s="111">
        <f>IF(RES_hhdet_in_tes!W29=0,"",RES_hhdet_in_tes!W29/RES_hhdet_in_fec!W29)</f>
        <v>4.93832035661024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0.63719014835520094</v>
      </c>
      <c r="D30" s="124">
        <f>IF(RES_hhdet_in_tes!D30=0,"",RES_hhdet_in_tes!D30/RES_hhdet_in_fec!D30)</f>
        <v>0.64312696407847969</v>
      </c>
      <c r="E30" s="124">
        <f>IF(RES_hhdet_in_tes!E30=0,"",RES_hhdet_in_tes!E30/RES_hhdet_in_fec!E30)</f>
        <v>0.64337260901295401</v>
      </c>
      <c r="F30" s="124">
        <f>IF(RES_hhdet_in_tes!F30=0,"",RES_hhdet_in_tes!F30/RES_hhdet_in_fec!F30)</f>
        <v>0.64521545479326314</v>
      </c>
      <c r="G30" s="124">
        <f>IF(RES_hhdet_in_tes!G30=0,"",RES_hhdet_in_tes!G30/RES_hhdet_in_fec!G30)</f>
        <v>0.64731926089976111</v>
      </c>
      <c r="H30" s="124">
        <f>IF(RES_hhdet_in_tes!H30=0,"",RES_hhdet_in_tes!H30/RES_hhdet_in_fec!H30)</f>
        <v>0.6506144429255436</v>
      </c>
      <c r="I30" s="124">
        <f>IF(RES_hhdet_in_tes!I30=0,"",RES_hhdet_in_tes!I30/RES_hhdet_in_fec!I30)</f>
        <v>0.6545816281092095</v>
      </c>
      <c r="J30" s="124">
        <f>IF(RES_hhdet_in_tes!J30=0,"",RES_hhdet_in_tes!J30/RES_hhdet_in_fec!J30)</f>
        <v>0.65706556567339103</v>
      </c>
      <c r="K30" s="124" t="str">
        <f>IF(RES_hhdet_in_tes!K30=0,"",RES_hhdet_in_tes!K30/RES_hhdet_in_fec!K30)</f>
        <v/>
      </c>
      <c r="L30" s="124">
        <f>IF(RES_hhdet_in_tes!L30=0,"",RES_hhdet_in_tes!L30/RES_hhdet_in_fec!L30)</f>
        <v>0.66122962608036562</v>
      </c>
      <c r="M30" s="124">
        <f>IF(RES_hhdet_in_tes!M30=0,"",RES_hhdet_in_tes!M30/RES_hhdet_in_fec!M30)</f>
        <v>0.66890609717780336</v>
      </c>
      <c r="N30" s="124">
        <f>IF(RES_hhdet_in_tes!N30=0,"",RES_hhdet_in_tes!N30/RES_hhdet_in_fec!N30)</f>
        <v>0.67739337245145592</v>
      </c>
      <c r="O30" s="124">
        <f>IF(RES_hhdet_in_tes!O30=0,"",RES_hhdet_in_tes!O30/RES_hhdet_in_fec!O30)</f>
        <v>0.69261566494868898</v>
      </c>
      <c r="P30" s="124">
        <f>IF(RES_hhdet_in_tes!P30=0,"",RES_hhdet_in_tes!P30/RES_hhdet_in_fec!P30)</f>
        <v>0.71192551268264059</v>
      </c>
      <c r="Q30" s="124">
        <f>IF(RES_hhdet_in_tes!Q30=0,"",RES_hhdet_in_tes!Q30/RES_hhdet_in_fec!Q30)</f>
        <v>0.72912153369145982</v>
      </c>
      <c r="R30" s="124">
        <f>IF(RES_hhdet_in_tes!R30=0,"",RES_hhdet_in_tes!R30/RES_hhdet_in_fec!R30)</f>
        <v>0.74212414464137688</v>
      </c>
      <c r="S30" s="124">
        <f>IF(RES_hhdet_in_tes!S30=0,"",RES_hhdet_in_tes!S30/RES_hhdet_in_fec!S30)</f>
        <v>0.75499856959348022</v>
      </c>
      <c r="T30" s="124">
        <f>IF(RES_hhdet_in_tes!T30=0,"",RES_hhdet_in_tes!T30/RES_hhdet_in_fec!T30)</f>
        <v>0.77673343111041548</v>
      </c>
      <c r="U30" s="124">
        <f>IF(RES_hhdet_in_tes!U30=0,"",RES_hhdet_in_tes!U30/RES_hhdet_in_fec!U30)</f>
        <v>0.78323590377077468</v>
      </c>
      <c r="V30" s="124">
        <f>IF(RES_hhdet_in_tes!V30=0,"",RES_hhdet_in_tes!V30/RES_hhdet_in_fec!V30)</f>
        <v>0.79148606458329784</v>
      </c>
      <c r="W30" s="124">
        <f>IF(RES_hhdet_in_tes!W30=0,"",RES_hhdet_in_tes!W30/RES_hhdet_in_fec!W30)</f>
        <v>0.80058398666237029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0.5735123258816136</v>
      </c>
      <c r="D31" s="111">
        <f>IF(RES_hhdet_in_tes!D31=0,"",RES_hhdet_in_tes!D31/RES_hhdet_in_fec!D31)</f>
        <v>0.57622451564302946</v>
      </c>
      <c r="E31" s="111">
        <f>IF(RES_hhdet_in_tes!E31=0,"",RES_hhdet_in_tes!E31/RES_hhdet_in_fec!E31)</f>
        <v>0.57938569195569223</v>
      </c>
      <c r="F31" s="111">
        <f>IF(RES_hhdet_in_tes!F31=0,"",RES_hhdet_in_tes!F31/RES_hhdet_in_fec!F31)</f>
        <v>0.58260809370716127</v>
      </c>
      <c r="G31" s="111">
        <f>IF(RES_hhdet_in_tes!G31=0,"",RES_hhdet_in_tes!G31/RES_hhdet_in_fec!G31)</f>
        <v>0.58624398566336877</v>
      </c>
      <c r="H31" s="111">
        <f>IF(RES_hhdet_in_tes!H31=0,"",RES_hhdet_in_tes!H31/RES_hhdet_in_fec!H31)</f>
        <v>0.59025025510154649</v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>
        <f>IF(RES_hhdet_in_tes!L31=0,"",RES_hhdet_in_tes!L31/RES_hhdet_in_fec!L31)</f>
        <v>0.61396847366217067</v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0.65653186055162982</v>
      </c>
      <c r="O31" s="111">
        <f>IF(RES_hhdet_in_tes!O31=0,"",RES_hhdet_in_tes!O31/RES_hhdet_in_fec!O31)</f>
        <v>0.6956861187353085</v>
      </c>
      <c r="P31" s="111">
        <f>IF(RES_hhdet_in_tes!P31=0,"",RES_hhdet_in_tes!P31/RES_hhdet_in_fec!P31)</f>
        <v>0.74339381253303194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>
        <f>IF(RES_hhdet_in_tes!T31=0,"",RES_hhdet_in_tes!T31/RES_hhdet_in_fec!T31)</f>
        <v>0.86962609034083571</v>
      </c>
      <c r="U31" s="111">
        <f>IF(RES_hhdet_in_tes!U31=0,"",RES_hhdet_in_tes!U31/RES_hhdet_in_fec!U31)</f>
        <v>0.89088659900434219</v>
      </c>
      <c r="V31" s="111">
        <f>IF(RES_hhdet_in_tes!V31=0,"",RES_hhdet_in_tes!V31/RES_hhdet_in_fec!V31)</f>
        <v>0.90630046778538442</v>
      </c>
      <c r="W31" s="111">
        <f>IF(RES_hhdet_in_tes!W31=0,"",RES_hhdet_in_tes!W31/RES_hhdet_in_fec!W31)</f>
        <v>0.91355096860986451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0.64283128067466611</v>
      </c>
      <c r="D35" s="112">
        <f>IF(RES_hhdet_in_tes!D35=0,"",RES_hhdet_in_tes!D35/RES_hhdet_in_fec!D35)</f>
        <v>0.64454665573283088</v>
      </c>
      <c r="E35" s="112">
        <f>IF(RES_hhdet_in_tes!E35=0,"",RES_hhdet_in_tes!E35/RES_hhdet_in_fec!E35)</f>
        <v>0.64639396739221033</v>
      </c>
      <c r="F35" s="112">
        <f>IF(RES_hhdet_in_tes!F35=0,"",RES_hhdet_in_tes!F35/RES_hhdet_in_fec!F35)</f>
        <v>0.64825902416745551</v>
      </c>
      <c r="G35" s="112">
        <f>IF(RES_hhdet_in_tes!G35=0,"",RES_hhdet_in_tes!G35/RES_hhdet_in_fec!G35)</f>
        <v>0.65024664435766311</v>
      </c>
      <c r="H35" s="112">
        <f>IF(RES_hhdet_in_tes!H35=0,"",RES_hhdet_in_tes!H35/RES_hhdet_in_fec!H35)</f>
        <v>0.65234507924078444</v>
      </c>
      <c r="I35" s="112">
        <f>IF(RES_hhdet_in_tes!I35=0,"",RES_hhdet_in_tes!I35/RES_hhdet_in_fec!I35)</f>
        <v>0.6545816281092095</v>
      </c>
      <c r="J35" s="112">
        <f>IF(RES_hhdet_in_tes!J35=0,"",RES_hhdet_in_tes!J35/RES_hhdet_in_fec!J35)</f>
        <v>0.65706556567339103</v>
      </c>
      <c r="K35" s="112" t="str">
        <f>IF(RES_hhdet_in_tes!K35=0,"",RES_hhdet_in_tes!K35/RES_hhdet_in_fec!K35)</f>
        <v/>
      </c>
      <c r="L35" s="112">
        <f>IF(RES_hhdet_in_tes!L35=0,"",RES_hhdet_in_tes!L35/RES_hhdet_in_fec!L35)</f>
        <v>0.66310001724550838</v>
      </c>
      <c r="M35" s="112">
        <f>IF(RES_hhdet_in_tes!M35=0,"",RES_hhdet_in_tes!M35/RES_hhdet_in_fec!M35)</f>
        <v>0.66890609717780336</v>
      </c>
      <c r="N35" s="112">
        <f>IF(RES_hhdet_in_tes!N35=0,"",RES_hhdet_in_tes!N35/RES_hhdet_in_fec!N35)</f>
        <v>0.67828814092880585</v>
      </c>
      <c r="O35" s="112">
        <f>IF(RES_hhdet_in_tes!O35=0,"",RES_hhdet_in_tes!O35/RES_hhdet_in_fec!O35)</f>
        <v>0.69249797253887868</v>
      </c>
      <c r="P35" s="112">
        <f>IF(RES_hhdet_in_tes!P35=0,"",RES_hhdet_in_tes!P35/RES_hhdet_in_fec!P35)</f>
        <v>0.71098313934266122</v>
      </c>
      <c r="Q35" s="112">
        <f>IF(RES_hhdet_in_tes!Q35=0,"",RES_hhdet_in_tes!Q35/RES_hhdet_in_fec!Q35)</f>
        <v>0.72912153369145982</v>
      </c>
      <c r="R35" s="112">
        <f>IF(RES_hhdet_in_tes!R35=0,"",RES_hhdet_in_tes!R35/RES_hhdet_in_fec!R35)</f>
        <v>0.74212414464137688</v>
      </c>
      <c r="S35" s="112">
        <f>IF(RES_hhdet_in_tes!S35=0,"",RES_hhdet_in_tes!S35/RES_hhdet_in_fec!S35)</f>
        <v>0.75499856959348022</v>
      </c>
      <c r="T35" s="112">
        <f>IF(RES_hhdet_in_tes!T35=0,"",RES_hhdet_in_tes!T35/RES_hhdet_in_fec!T35)</f>
        <v>0.7674748557716885</v>
      </c>
      <c r="U35" s="112">
        <f>IF(RES_hhdet_in_tes!U35=0,"",RES_hhdet_in_tes!U35/RES_hhdet_in_fec!U35)</f>
        <v>0.77919472578104454</v>
      </c>
      <c r="V35" s="112">
        <f>IF(RES_hhdet_in_tes!V35=0,"",RES_hhdet_in_tes!V35/RES_hhdet_in_fec!V35)</f>
        <v>0.78960851036323554</v>
      </c>
      <c r="W35" s="112">
        <f>IF(RES_hhdet_in_tes!W35=0,"",RES_hhdet_in_tes!W35/RES_hhdet_in_fec!W35)</f>
        <v>0.79780617205734761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0.64524689150411796</v>
      </c>
      <c r="D39" s="124">
        <f>IF(RES_hhdet_in_tes!D39=0,"",RES_hhdet_in_tes!D39/RES_hhdet_in_fec!D39)</f>
        <v>0.65623334157945978</v>
      </c>
      <c r="E39" s="124">
        <f>IF(RES_hhdet_in_tes!E39=0,"",RES_hhdet_in_tes!E39/RES_hhdet_in_fec!E39)</f>
        <v>0.64585339853078427</v>
      </c>
      <c r="F39" s="124">
        <f>IF(RES_hhdet_in_tes!F39=0,"",RES_hhdet_in_tes!F39/RES_hhdet_in_fec!F39)</f>
        <v>0.63543352360584626</v>
      </c>
      <c r="G39" s="124">
        <f>IF(RES_hhdet_in_tes!G39=0,"",RES_hhdet_in_tes!G39/RES_hhdet_in_fec!G39)</f>
        <v>0.64066366967977728</v>
      </c>
      <c r="H39" s="124">
        <f>IF(RES_hhdet_in_tes!H39=0,"",RES_hhdet_in_tes!H39/RES_hhdet_in_fec!H39)</f>
        <v>0.65845958214857558</v>
      </c>
      <c r="I39" s="124">
        <f>IF(RES_hhdet_in_tes!I39=0,"",RES_hhdet_in_tes!I39/RES_hhdet_in_fec!I39)</f>
        <v>0.69677877106760344</v>
      </c>
      <c r="J39" s="124">
        <f>IF(RES_hhdet_in_tes!J39=0,"",RES_hhdet_in_tes!J39/RES_hhdet_in_fec!J39)</f>
        <v>0.71688714815645604</v>
      </c>
      <c r="K39" s="124" t="str">
        <f>IF(RES_hhdet_in_tes!K39=0,"",RES_hhdet_in_tes!K39/RES_hhdet_in_fec!K39)</f>
        <v/>
      </c>
      <c r="L39" s="124">
        <f>IF(RES_hhdet_in_tes!L39=0,"",RES_hhdet_in_tes!L39/RES_hhdet_in_fec!L39)</f>
        <v>0.61588381057637664</v>
      </c>
      <c r="M39" s="124">
        <f>IF(RES_hhdet_in_tes!M39=0,"",RES_hhdet_in_tes!M39/RES_hhdet_in_fec!M39)</f>
        <v>0.65861646829611964</v>
      </c>
      <c r="N39" s="124">
        <f>IF(RES_hhdet_in_tes!N39=0,"",RES_hhdet_in_tes!N39/RES_hhdet_in_fec!N39)</f>
        <v>0.65289956714166097</v>
      </c>
      <c r="O39" s="124">
        <f>IF(RES_hhdet_in_tes!O39=0,"",RES_hhdet_in_tes!O39/RES_hhdet_in_fec!O39)</f>
        <v>0.66947377478958348</v>
      </c>
      <c r="P39" s="124">
        <f>IF(RES_hhdet_in_tes!P39=0,"",RES_hhdet_in_tes!P39/RES_hhdet_in_fec!P39)</f>
        <v>0.67566939327866826</v>
      </c>
      <c r="Q39" s="124">
        <f>IF(RES_hhdet_in_tes!Q39=0,"",RES_hhdet_in_tes!Q39/RES_hhdet_in_fec!Q39)</f>
        <v>0.72127369464041768</v>
      </c>
      <c r="R39" s="124">
        <f>IF(RES_hhdet_in_tes!R39=0,"",RES_hhdet_in_tes!R39/RES_hhdet_in_fec!R39)</f>
        <v>0.716356949371042</v>
      </c>
      <c r="S39" s="124">
        <f>IF(RES_hhdet_in_tes!S39=0,"",RES_hhdet_in_tes!S39/RES_hhdet_in_fec!S39)</f>
        <v>0.69511412180440457</v>
      </c>
      <c r="T39" s="124">
        <f>IF(RES_hhdet_in_tes!T39=0,"",RES_hhdet_in_tes!T39/RES_hhdet_in_fec!T39)</f>
        <v>0.65628793714399314</v>
      </c>
      <c r="U39" s="124">
        <f>IF(RES_hhdet_in_tes!U39=0,"",RES_hhdet_in_tes!U39/RES_hhdet_in_fec!U39)</f>
        <v>0.72614963591526049</v>
      </c>
      <c r="V39" s="124">
        <f>IF(RES_hhdet_in_tes!V39=0,"",RES_hhdet_in_tes!V39/RES_hhdet_in_fec!V39)</f>
        <v>0.68925138250443629</v>
      </c>
      <c r="W39" s="124">
        <f>IF(RES_hhdet_in_tes!W39=0,"",RES_hhdet_in_tes!W39/RES_hhdet_in_fec!W39)</f>
        <v>0.7307720577901784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0.59409267870349347</v>
      </c>
      <c r="D40" s="111">
        <f>IF(RES_hhdet_in_tes!D40=0,"",RES_hhdet_in_tes!D40/RES_hhdet_in_fec!D40)</f>
        <v>0.59466598718710995</v>
      </c>
      <c r="E40" s="111">
        <f>IF(RES_hhdet_in_tes!E40=0,"",RES_hhdet_in_tes!E40/RES_hhdet_in_fec!E40)</f>
        <v>0.59523121027392256</v>
      </c>
      <c r="F40" s="111">
        <f>IF(RES_hhdet_in_tes!F40=0,"",RES_hhdet_in_tes!F40/RES_hhdet_in_fec!F40)</f>
        <v>0.59579533080662561</v>
      </c>
      <c r="G40" s="111">
        <f>IF(RES_hhdet_in_tes!G40=0,"",RES_hhdet_in_tes!G40/RES_hhdet_in_fec!G40)</f>
        <v>0.59635200516444764</v>
      </c>
      <c r="H40" s="111">
        <f>IF(RES_hhdet_in_tes!H40=0,"",RES_hhdet_in_tes!H40/RES_hhdet_in_fec!H40)</f>
        <v>0.59690200972581264</v>
      </c>
      <c r="I40" s="111">
        <f>IF(RES_hhdet_in_tes!I40=0,"",RES_hhdet_in_tes!I40/RES_hhdet_in_fec!I40)</f>
        <v>0.59744378142237697</v>
      </c>
      <c r="J40" s="111">
        <f>IF(RES_hhdet_in_tes!J40=0,"",RES_hhdet_in_tes!J40/RES_hhdet_in_fec!J40)</f>
        <v>0.59797091691485127</v>
      </c>
      <c r="K40" s="111" t="str">
        <f>IF(RES_hhdet_in_tes!K40=0,"",RES_hhdet_in_tes!K40/RES_hhdet_in_fec!K40)</f>
        <v/>
      </c>
      <c r="L40" s="111">
        <f>IF(RES_hhdet_in_tes!L40=0,"",RES_hhdet_in_tes!L40/RES_hhdet_in_fec!L40)</f>
        <v>0.59896348908647601</v>
      </c>
      <c r="M40" s="111">
        <f>IF(RES_hhdet_in_tes!M40=0,"",RES_hhdet_in_tes!M40/RES_hhdet_in_fec!M40)</f>
        <v>0.59922476173207428</v>
      </c>
      <c r="N40" s="111">
        <f>IF(RES_hhdet_in_tes!N40=0,"",RES_hhdet_in_tes!N40/RES_hhdet_in_fec!N40)</f>
        <v>0.59922476173207428</v>
      </c>
      <c r="O40" s="111">
        <f>IF(RES_hhdet_in_tes!O40=0,"",RES_hhdet_in_tes!O40/RES_hhdet_in_fec!O40)</f>
        <v>0.59922476173207428</v>
      </c>
      <c r="P40" s="111">
        <f>IF(RES_hhdet_in_tes!P40=0,"",RES_hhdet_in_tes!P40/RES_hhdet_in_fec!P40)</f>
        <v>0.59922476173207428</v>
      </c>
      <c r="Q40" s="111">
        <f>IF(RES_hhdet_in_tes!Q40=0,"",RES_hhdet_in_tes!Q40/RES_hhdet_in_fec!Q40)</f>
        <v>0.59922476173207428</v>
      </c>
      <c r="R40" s="111">
        <f>IF(RES_hhdet_in_tes!R40=0,"",RES_hhdet_in_tes!R40/RES_hhdet_in_fec!R40)</f>
        <v>0.6008754035275029</v>
      </c>
      <c r="S40" s="111">
        <f>IF(RES_hhdet_in_tes!S40=0,"",RES_hhdet_in_tes!S40/RES_hhdet_in_fec!S40)</f>
        <v>0.60357457685601423</v>
      </c>
      <c r="T40" s="111">
        <f>IF(RES_hhdet_in_tes!T40=0,"",RES_hhdet_in_tes!T40/RES_hhdet_in_fec!T40)</f>
        <v>0.60672361240594175</v>
      </c>
      <c r="U40" s="111">
        <f>IF(RES_hhdet_in_tes!U40=0,"",RES_hhdet_in_tes!U40/RES_hhdet_in_fec!U40)</f>
        <v>0.60998511351122442</v>
      </c>
      <c r="V40" s="111">
        <f>IF(RES_hhdet_in_tes!V40=0,"",RES_hhdet_in_tes!V40/RES_hhdet_in_fec!V40)</f>
        <v>0.61302168350579789</v>
      </c>
      <c r="W40" s="111">
        <f>IF(RES_hhdet_in_tes!W40=0,"",RES_hhdet_in_tes!W40/RES_hhdet_in_fec!W40)</f>
        <v>0.61583332238966093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0.75419106769085431</v>
      </c>
      <c r="D41" s="45">
        <f>IF(RES_hhdet_in_tes!D41=0,"",RES_hhdet_in_tes!D41/RES_hhdet_in_fec!D41)</f>
        <v>0.755609746970197</v>
      </c>
      <c r="E41" s="45">
        <f>IF(RES_hhdet_in_tes!E41=0,"",RES_hhdet_in_tes!E41/RES_hhdet_in_fec!E41)</f>
        <v>0.7570808855706711</v>
      </c>
      <c r="F41" s="45">
        <f>IF(RES_hhdet_in_tes!F41=0,"",RES_hhdet_in_tes!F41/RES_hhdet_in_fec!F41)</f>
        <v>0.75855917771493586</v>
      </c>
      <c r="G41" s="45">
        <f>IF(RES_hhdet_in_tes!G41=0,"",RES_hhdet_in_tes!G41/RES_hhdet_in_fec!G41)</f>
        <v>0.7600857818083554</v>
      </c>
      <c r="H41" s="45">
        <f>IF(RES_hhdet_in_tes!H41=0,"",RES_hhdet_in_tes!H41/RES_hhdet_in_fec!H41)</f>
        <v>0.76165566058608913</v>
      </c>
      <c r="I41" s="45">
        <f>IF(RES_hhdet_in_tes!I41=0,"",RES_hhdet_in_tes!I41/RES_hhdet_in_fec!I41)</f>
        <v>0.76327895548042157</v>
      </c>
      <c r="J41" s="45">
        <f>IF(RES_hhdet_in_tes!J41=0,"",RES_hhdet_in_tes!J41/RES_hhdet_in_fec!J41)</f>
        <v>0.76499721235981855</v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0.76883403768527514</v>
      </c>
      <c r="M41" s="45">
        <f>IF(RES_hhdet_in_tes!M41=0,"",RES_hhdet_in_tes!M41/RES_hhdet_in_fec!M41)</f>
        <v>0.77153915888901015</v>
      </c>
      <c r="N41" s="45">
        <f>IF(RES_hhdet_in_tes!N41=0,"",RES_hhdet_in_tes!N41/RES_hhdet_in_fec!N41)</f>
        <v>0.7751247591262449</v>
      </c>
      <c r="O41" s="45">
        <f>IF(RES_hhdet_in_tes!O41=0,"",RES_hhdet_in_tes!O41/RES_hhdet_in_fec!O41)</f>
        <v>0.77998872412861708</v>
      </c>
      <c r="P41" s="45">
        <f>IF(RES_hhdet_in_tes!P41=0,"",RES_hhdet_in_tes!P41/RES_hhdet_in_fec!P41)</f>
        <v>0.78634002707352346</v>
      </c>
      <c r="Q41" s="45">
        <f>IF(RES_hhdet_in_tes!Q41=0,"",RES_hhdet_in_tes!Q41/RES_hhdet_in_fec!Q41)</f>
        <v>0.79452601036692272</v>
      </c>
      <c r="R41" s="45">
        <f>IF(RES_hhdet_in_tes!R41=0,"",RES_hhdet_in_tes!R41/RES_hhdet_in_fec!R41)</f>
        <v>0.80566177840146713</v>
      </c>
      <c r="S41" s="45">
        <f>IF(RES_hhdet_in_tes!S41=0,"",RES_hhdet_in_tes!S41/RES_hhdet_in_fec!S41)</f>
        <v>0.81956025845563862</v>
      </c>
      <c r="T41" s="45">
        <f>IF(RES_hhdet_in_tes!T41=0,"",RES_hhdet_in_tes!T41/RES_hhdet_in_fec!T41)</f>
        <v>0.83450337860894708</v>
      </c>
      <c r="U41" s="45">
        <f>IF(RES_hhdet_in_tes!U41=0,"",RES_hhdet_in_tes!U41/RES_hhdet_in_fec!U41)</f>
        <v>0.84877306694094434</v>
      </c>
      <c r="V41" s="45">
        <f>IF(RES_hhdet_in_tes!V41=0,"",RES_hhdet_in_tes!V41/RES_hhdet_in_fec!V41)</f>
        <v>0.86065125153116318</v>
      </c>
      <c r="W41" s="45">
        <f>IF(RES_hhdet_in_tes!W41=0,"",RES_hhdet_in_tes!W41/RES_hhdet_in_fec!W41)</f>
        <v>0.86953442912471746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0.5121458311195376</v>
      </c>
      <c r="D43" s="119">
        <f>IF(RES_hhdet_in_tes!D43=0,"",RES_hhdet_in_tes!D43/RES_hhdet_in_fec!D43)</f>
        <v>0.51856545474897409</v>
      </c>
      <c r="E43" s="119">
        <f>IF(RES_hhdet_in_tes!E43=0,"",RES_hhdet_in_tes!E43/RES_hhdet_in_fec!E43)</f>
        <v>0.52482933260497333</v>
      </c>
      <c r="F43" s="119">
        <f>IF(RES_hhdet_in_tes!F43=0,"",RES_hhdet_in_tes!F43/RES_hhdet_in_fec!F43)</f>
        <v>0.53004082681222786</v>
      </c>
      <c r="G43" s="119">
        <f>IF(RES_hhdet_in_tes!G43=0,"",RES_hhdet_in_tes!G43/RES_hhdet_in_fec!G43)</f>
        <v>0.53532780090839915</v>
      </c>
      <c r="H43" s="119">
        <f>IF(RES_hhdet_in_tes!H43=0,"",RES_hhdet_in_tes!H43/RES_hhdet_in_fec!H43)</f>
        <v>0.54246312937948049</v>
      </c>
      <c r="I43" s="119">
        <f>IF(RES_hhdet_in_tes!I43=0,"",RES_hhdet_in_tes!I43/RES_hhdet_in_fec!I43)</f>
        <v>0.55067477019743383</v>
      </c>
      <c r="J43" s="119">
        <f>IF(RES_hhdet_in_tes!J43=0,"",RES_hhdet_in_tes!J43/RES_hhdet_in_fec!J43)</f>
        <v>0.5679662126581938</v>
      </c>
      <c r="K43" s="119">
        <f>IF(RES_hhdet_in_tes!K43=0,"",RES_hhdet_in_tes!K43/RES_hhdet_in_fec!K43)</f>
        <v>0.56229180508530363</v>
      </c>
      <c r="L43" s="119">
        <f>IF(RES_hhdet_in_tes!L43=0,"",RES_hhdet_in_tes!L43/RES_hhdet_in_fec!L43)</f>
        <v>0.56882058911227218</v>
      </c>
      <c r="M43" s="119">
        <f>IF(RES_hhdet_in_tes!M43=0,"",RES_hhdet_in_tes!M43/RES_hhdet_in_fec!M43)</f>
        <v>0.58409640238585392</v>
      </c>
      <c r="N43" s="119">
        <f>IF(RES_hhdet_in_tes!N43=0,"",RES_hhdet_in_tes!N43/RES_hhdet_in_fec!N43)</f>
        <v>0.60421395491851526</v>
      </c>
      <c r="O43" s="119">
        <f>IF(RES_hhdet_in_tes!O43=0,"",RES_hhdet_in_tes!O43/RES_hhdet_in_fec!O43)</f>
        <v>0.63315798331423612</v>
      </c>
      <c r="P43" s="119">
        <f>IF(RES_hhdet_in_tes!P43=0,"",RES_hhdet_in_tes!P43/RES_hhdet_in_fec!P43)</f>
        <v>0.66636144923626228</v>
      </c>
      <c r="Q43" s="119">
        <f>IF(RES_hhdet_in_tes!Q43=0,"",RES_hhdet_in_tes!Q43/RES_hhdet_in_fec!Q43)</f>
        <v>0.69670862957787405</v>
      </c>
      <c r="R43" s="119">
        <f>IF(RES_hhdet_in_tes!R43=0,"",RES_hhdet_in_tes!R43/RES_hhdet_in_fec!R43)</f>
        <v>0.71121164386017111</v>
      </c>
      <c r="S43" s="119">
        <f>IF(RES_hhdet_in_tes!S43=0,"",RES_hhdet_in_tes!S43/RES_hhdet_in_fec!S43)</f>
        <v>0.72124519716121072</v>
      </c>
      <c r="T43" s="119">
        <f>IF(RES_hhdet_in_tes!T43=0,"",RES_hhdet_in_tes!T43/RES_hhdet_in_fec!T43)</f>
        <v>0.72876167166196193</v>
      </c>
      <c r="U43" s="119">
        <f>IF(RES_hhdet_in_tes!U43=0,"",RES_hhdet_in_tes!U43/RES_hhdet_in_fec!U43)</f>
        <v>0.7390983462232571</v>
      </c>
      <c r="V43" s="119">
        <f>IF(RES_hhdet_in_tes!V43=0,"",RES_hhdet_in_tes!V43/RES_hhdet_in_fec!V43)</f>
        <v>0.74654768442024244</v>
      </c>
      <c r="W43" s="119">
        <f>IF(RES_hhdet_in_tes!W43=0,"",RES_hhdet_in_tes!W43/RES_hhdet_in_fec!W43)</f>
        <v>0.75684929161435366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0.50475483942558108</v>
      </c>
      <c r="D44" s="124">
        <f>IF(RES_hhdet_in_tes!D44=0,"",RES_hhdet_in_tes!D44/RES_hhdet_in_fec!D44)</f>
        <v>0.51092204416421771</v>
      </c>
      <c r="E44" s="124">
        <f>IF(RES_hhdet_in_tes!E44=0,"",RES_hhdet_in_tes!E44/RES_hhdet_in_fec!E44)</f>
        <v>0.51738846888427192</v>
      </c>
      <c r="F44" s="124">
        <f>IF(RES_hhdet_in_tes!F44=0,"",RES_hhdet_in_tes!F44/RES_hhdet_in_fec!F44)</f>
        <v>0.52377982310158888</v>
      </c>
      <c r="G44" s="124">
        <f>IF(RES_hhdet_in_tes!G44=0,"",RES_hhdet_in_tes!G44/RES_hhdet_in_fec!G44)</f>
        <v>0.5304321680793419</v>
      </c>
      <c r="H44" s="124">
        <f>IF(RES_hhdet_in_tes!H44=0,"",RES_hhdet_in_tes!H44/RES_hhdet_in_fec!H44)</f>
        <v>0.5372144839731533</v>
      </c>
      <c r="I44" s="124">
        <f>IF(RES_hhdet_in_tes!I44=0,"",RES_hhdet_in_tes!I44/RES_hhdet_in_fec!I44)</f>
        <v>0.54419141310393693</v>
      </c>
      <c r="J44" s="124">
        <f>IF(RES_hhdet_in_tes!J44=0,"",RES_hhdet_in_tes!J44/RES_hhdet_in_fec!J44)</f>
        <v>0.55165421960168814</v>
      </c>
      <c r="K44" s="124">
        <f>IF(RES_hhdet_in_tes!K44=0,"",RES_hhdet_in_tes!K44/RES_hhdet_in_fec!K44)</f>
        <v>0.55971116098011464</v>
      </c>
      <c r="L44" s="124">
        <f>IF(RES_hhdet_in_tes!L44=0,"",RES_hhdet_in_tes!L44/RES_hhdet_in_fec!L44)</f>
        <v>0.56819773127091489</v>
      </c>
      <c r="M44" s="124">
        <f>IF(RES_hhdet_in_tes!M44=0,"",RES_hhdet_in_tes!M44/RES_hhdet_in_fec!M44)</f>
        <v>0.58218374585935906</v>
      </c>
      <c r="N44" s="124">
        <f>IF(RES_hhdet_in_tes!N44=0,"",RES_hhdet_in_tes!N44/RES_hhdet_in_fec!N44)</f>
        <v>0.60268016339860964</v>
      </c>
      <c r="O44" s="124">
        <f>IF(RES_hhdet_in_tes!O44=0,"",RES_hhdet_in_tes!O44/RES_hhdet_in_fec!O44)</f>
        <v>0.6305040476536099</v>
      </c>
      <c r="P44" s="124">
        <f>IF(RES_hhdet_in_tes!P44=0,"",RES_hhdet_in_tes!P44/RES_hhdet_in_fec!P44)</f>
        <v>0.66236725058182522</v>
      </c>
      <c r="Q44" s="124">
        <f>IF(RES_hhdet_in_tes!Q44=0,"",RES_hhdet_in_tes!Q44/RES_hhdet_in_fec!Q44)</f>
        <v>0.68871314036260145</v>
      </c>
      <c r="R44" s="124">
        <f>IF(RES_hhdet_in_tes!R44=0,"",RES_hhdet_in_tes!R44/RES_hhdet_in_fec!R44)</f>
        <v>0.70156951539584322</v>
      </c>
      <c r="S44" s="124">
        <f>IF(RES_hhdet_in_tes!S44=0,"",RES_hhdet_in_tes!S44/RES_hhdet_in_fec!S44)</f>
        <v>0.71074643236785739</v>
      </c>
      <c r="T44" s="124">
        <f>IF(RES_hhdet_in_tes!T44=0,"",RES_hhdet_in_tes!T44/RES_hhdet_in_fec!T44)</f>
        <v>0.71748299586311015</v>
      </c>
      <c r="U44" s="124">
        <f>IF(RES_hhdet_in_tes!U44=0,"",RES_hhdet_in_tes!U44/RES_hhdet_in_fec!U44)</f>
        <v>0.72273812842574536</v>
      </c>
      <c r="V44" s="124">
        <f>IF(RES_hhdet_in_tes!V44=0,"",RES_hhdet_in_tes!V44/RES_hhdet_in_fec!V44)</f>
        <v>0.72730022496062041</v>
      </c>
      <c r="W44" s="124">
        <f>IF(RES_hhdet_in_tes!W44=0,"",RES_hhdet_in_tes!W44/RES_hhdet_in_fec!W44)</f>
        <v>0.73023032802084209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0.49914921942789137</v>
      </c>
      <c r="D45" s="111">
        <f>IF(RES_hhdet_in_tes!D45=0,"",RES_hhdet_in_tes!D45/RES_hhdet_in_fec!D45)</f>
        <v>0.50549116604804845</v>
      </c>
      <c r="E45" s="111">
        <f>IF(RES_hhdet_in_tes!E45=0,"",RES_hhdet_in_tes!E45/RES_hhdet_in_fec!E45)</f>
        <v>0.51205823829370478</v>
      </c>
      <c r="F45" s="111">
        <f>IF(RES_hhdet_in_tes!F45=0,"",RES_hhdet_in_tes!F45/RES_hhdet_in_fec!F45)</f>
        <v>0.51859401225745638</v>
      </c>
      <c r="G45" s="111">
        <f>IF(RES_hhdet_in_tes!G45=0,"",RES_hhdet_in_tes!G45/RES_hhdet_in_fec!G45)</f>
        <v>0.52532168626300335</v>
      </c>
      <c r="H45" s="111">
        <f>IF(RES_hhdet_in_tes!H45=0,"",RES_hhdet_in_tes!H45/RES_hhdet_in_fec!H45)</f>
        <v>0.5322072208662072</v>
      </c>
      <c r="I45" s="111">
        <f>IF(RES_hhdet_in_tes!I45=0,"",RES_hhdet_in_tes!I45/RES_hhdet_in_fec!I45)</f>
        <v>0.53929882395846629</v>
      </c>
      <c r="J45" s="111">
        <f>IF(RES_hhdet_in_tes!J45=0,"",RES_hhdet_in_tes!J45/RES_hhdet_in_fec!J45)</f>
        <v>0.54680954752774247</v>
      </c>
      <c r="K45" s="111">
        <f>IF(RES_hhdet_in_tes!K45=0,"",RES_hhdet_in_tes!K45/RES_hhdet_in_fec!K45)</f>
        <v>0.55491215402990135</v>
      </c>
      <c r="L45" s="111">
        <f>IF(RES_hhdet_in_tes!L45=0,"",RES_hhdet_in_tes!L45/RES_hhdet_in_fec!L45)</f>
        <v>0.56363820879387105</v>
      </c>
      <c r="M45" s="111">
        <f>IF(RES_hhdet_in_tes!M45=0,"",RES_hhdet_in_tes!M45/RES_hhdet_in_fec!M45)</f>
        <v>0.57762616280998014</v>
      </c>
      <c r="N45" s="111">
        <f>IF(RES_hhdet_in_tes!N45=0,"",RES_hhdet_in_tes!N45/RES_hhdet_in_fec!N45)</f>
        <v>0.59822849437052317</v>
      </c>
      <c r="O45" s="111">
        <f>IF(RES_hhdet_in_tes!O45=0,"",RES_hhdet_in_tes!O45/RES_hhdet_in_fec!O45)</f>
        <v>0.62621060732953704</v>
      </c>
      <c r="P45" s="111">
        <f>IF(RES_hhdet_in_tes!P45=0,"",RES_hhdet_in_tes!P45/RES_hhdet_in_fec!P45)</f>
        <v>0.65828824998446556</v>
      </c>
      <c r="Q45" s="111">
        <f>IF(RES_hhdet_in_tes!Q45=0,"",RES_hhdet_in_tes!Q45/RES_hhdet_in_fec!Q45)</f>
        <v>0.68483582795456754</v>
      </c>
      <c r="R45" s="111">
        <f>IF(RES_hhdet_in_tes!R45=0,"",RES_hhdet_in_tes!R45/RES_hhdet_in_fec!R45)</f>
        <v>0.6978210095354378</v>
      </c>
      <c r="S45" s="111">
        <f>IF(RES_hhdet_in_tes!S45=0,"",RES_hhdet_in_tes!S45/RES_hhdet_in_fec!S45)</f>
        <v>0.70711174698651391</v>
      </c>
      <c r="T45" s="111">
        <f>IF(RES_hhdet_in_tes!T45=0,"",RES_hhdet_in_tes!T45/RES_hhdet_in_fec!T45)</f>
        <v>0.71391804668328041</v>
      </c>
      <c r="U45" s="111">
        <f>IF(RES_hhdet_in_tes!U45=0,"",RES_hhdet_in_tes!U45/RES_hhdet_in_fec!U45)</f>
        <v>0.7192198571635533</v>
      </c>
      <c r="V45" s="111">
        <f>IF(RES_hhdet_in_tes!V45=0,"",RES_hhdet_in_tes!V45/RES_hhdet_in_fec!V45)</f>
        <v>0.72381972594225918</v>
      </c>
      <c r="W45" s="111">
        <f>IF(RES_hhdet_in_tes!W45=0,"",RES_hhdet_in_tes!W45/RES_hhdet_in_fec!W45)</f>
        <v>0.72679244737710391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3.0787166747719326</v>
      </c>
      <c r="H47" s="124">
        <f>IF(RES_hhdet_in_tes!H47=0,"",RES_hhdet_in_tes!H47/RES_hhdet_in_fec!H47)</f>
        <v>3.1801709968115937</v>
      </c>
      <c r="I47" s="124">
        <f>IF(RES_hhdet_in_tes!I47=0,"",RES_hhdet_in_tes!I47/RES_hhdet_in_fec!I47)</f>
        <v>3.2826654719828134</v>
      </c>
      <c r="J47" s="124">
        <f>IF(RES_hhdet_in_tes!J47=0,"",RES_hhdet_in_tes!J47/RES_hhdet_in_fec!J47)</f>
        <v>3.3870375951403373</v>
      </c>
      <c r="K47" s="124">
        <f>IF(RES_hhdet_in_tes!K47=0,"",RES_hhdet_in_tes!K47/RES_hhdet_in_fec!K47)</f>
        <v>3.4939915498429359</v>
      </c>
      <c r="L47" s="124">
        <f>IF(RES_hhdet_in_tes!L47=0,"",RES_hhdet_in_tes!L47/RES_hhdet_in_fec!L47)</f>
        <v>3.6037014413520763</v>
      </c>
      <c r="M47" s="124">
        <f>IF(RES_hhdet_in_tes!M47=0,"",RES_hhdet_in_tes!M47/RES_hhdet_in_fec!M47)</f>
        <v>3.7347395689265883</v>
      </c>
      <c r="N47" s="124">
        <f>IF(RES_hhdet_in_tes!N47=0,"",RES_hhdet_in_tes!N47/RES_hhdet_in_fec!N47)</f>
        <v>3.89318390401312</v>
      </c>
      <c r="O47" s="124">
        <f>IF(RES_hhdet_in_tes!O47=0,"",RES_hhdet_in_tes!O47/RES_hhdet_in_fec!O47)</f>
        <v>4.0823946398225521</v>
      </c>
      <c r="P47" s="124">
        <f>IF(RES_hhdet_in_tes!P47=0,"",RES_hhdet_in_tes!P47/RES_hhdet_in_fec!P47)</f>
        <v>4.2875896085158125</v>
      </c>
      <c r="Q47" s="124">
        <f>IF(RES_hhdet_in_tes!Q47=0,"",RES_hhdet_in_tes!Q47/RES_hhdet_in_fec!Q47)</f>
        <v>4.4639307965741235</v>
      </c>
      <c r="R47" s="124">
        <f>IF(RES_hhdet_in_tes!R47=0,"",RES_hhdet_in_tes!R47/RES_hhdet_in_fec!R47)</f>
        <v>4.5745598898059452</v>
      </c>
      <c r="S47" s="124">
        <f>IF(RES_hhdet_in_tes!S47=0,"",RES_hhdet_in_tes!S47/RES_hhdet_in_fec!S47)</f>
        <v>4.6626152161960519</v>
      </c>
      <c r="T47" s="124">
        <f>IF(RES_hhdet_in_tes!T47=0,"",RES_hhdet_in_tes!T47/RES_hhdet_in_fec!T47)</f>
        <v>4.736188793410232</v>
      </c>
      <c r="U47" s="124">
        <f>IF(RES_hhdet_in_tes!U47=0,"",RES_hhdet_in_tes!U47/RES_hhdet_in_fec!U47)</f>
        <v>4.8031680966130921</v>
      </c>
      <c r="V47" s="124">
        <f>IF(RES_hhdet_in_tes!V47=0,"",RES_hhdet_in_tes!V47/RES_hhdet_in_fec!V47)</f>
        <v>4.8714608232658634</v>
      </c>
      <c r="W47" s="124">
        <f>IF(RES_hhdet_in_tes!W47=0,"",RES_hhdet_in_tes!W47/RES_hhdet_in_fec!W47)</f>
        <v>4.93832035661024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3.0787166747719326</v>
      </c>
      <c r="H48" s="111">
        <f>IF(RES_hhdet_in_tes!H48=0,"",RES_hhdet_in_tes!H48/RES_hhdet_in_fec!H48)</f>
        <v>3.1801709968115937</v>
      </c>
      <c r="I48" s="111">
        <f>IF(RES_hhdet_in_tes!I48=0,"",RES_hhdet_in_tes!I48/RES_hhdet_in_fec!I48)</f>
        <v>3.2826654719828134</v>
      </c>
      <c r="J48" s="111">
        <f>IF(RES_hhdet_in_tes!J48=0,"",RES_hhdet_in_tes!J48/RES_hhdet_in_fec!J48)</f>
        <v>3.3870375951403373</v>
      </c>
      <c r="K48" s="111">
        <f>IF(RES_hhdet_in_tes!K48=0,"",RES_hhdet_in_tes!K48/RES_hhdet_in_fec!K48)</f>
        <v>3.4939915498429359</v>
      </c>
      <c r="L48" s="111">
        <f>IF(RES_hhdet_in_tes!L48=0,"",RES_hhdet_in_tes!L48/RES_hhdet_in_fec!L48)</f>
        <v>3.6037014413520763</v>
      </c>
      <c r="M48" s="111">
        <f>IF(RES_hhdet_in_tes!M48=0,"",RES_hhdet_in_tes!M48/RES_hhdet_in_fec!M48)</f>
        <v>3.7347395689265883</v>
      </c>
      <c r="N48" s="111">
        <f>IF(RES_hhdet_in_tes!N48=0,"",RES_hhdet_in_tes!N48/RES_hhdet_in_fec!N48)</f>
        <v>3.89318390401312</v>
      </c>
      <c r="O48" s="111">
        <f>IF(RES_hhdet_in_tes!O48=0,"",RES_hhdet_in_tes!O48/RES_hhdet_in_fec!O48)</f>
        <v>4.0823946398225521</v>
      </c>
      <c r="P48" s="111">
        <f>IF(RES_hhdet_in_tes!P48=0,"",RES_hhdet_in_tes!P48/RES_hhdet_in_fec!P48)</f>
        <v>4.2875896085158125</v>
      </c>
      <c r="Q48" s="111">
        <f>IF(RES_hhdet_in_tes!Q48=0,"",RES_hhdet_in_tes!Q48/RES_hhdet_in_fec!Q48)</f>
        <v>4.4639307965741235</v>
      </c>
      <c r="R48" s="111">
        <f>IF(RES_hhdet_in_tes!R48=0,"",RES_hhdet_in_tes!R48/RES_hhdet_in_fec!R48)</f>
        <v>4.5745598898059452</v>
      </c>
      <c r="S48" s="111">
        <f>IF(RES_hhdet_in_tes!S48=0,"",RES_hhdet_in_tes!S48/RES_hhdet_in_fec!S48)</f>
        <v>4.6626152161960519</v>
      </c>
      <c r="T48" s="111">
        <f>IF(RES_hhdet_in_tes!T48=0,"",RES_hhdet_in_tes!T48/RES_hhdet_in_fec!T48)</f>
        <v>4.736188793410232</v>
      </c>
      <c r="U48" s="111">
        <f>IF(RES_hhdet_in_tes!U48=0,"",RES_hhdet_in_tes!U48/RES_hhdet_in_fec!U48)</f>
        <v>4.8031680966130921</v>
      </c>
      <c r="V48" s="111">
        <f>IF(RES_hhdet_in_tes!V48=0,"",RES_hhdet_in_tes!V48/RES_hhdet_in_fec!V48)</f>
        <v>4.8714608232658634</v>
      </c>
      <c r="W48" s="111">
        <f>IF(RES_hhdet_in_tes!W48=0,"",RES_hhdet_in_tes!W48/RES_hhdet_in_fec!W48)</f>
        <v>4.93832035661024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0.52257671035718667</v>
      </c>
      <c r="D49" s="124">
        <f>IF(RES_hhdet_in_tes!D49=0,"",RES_hhdet_in_tes!D49/RES_hhdet_in_fec!D49)</f>
        <v>0.52837052530609441</v>
      </c>
      <c r="E49" s="124">
        <f>IF(RES_hhdet_in_tes!E49=0,"",RES_hhdet_in_tes!E49/RES_hhdet_in_fec!E49)</f>
        <v>0.53040942307334626</v>
      </c>
      <c r="F49" s="124">
        <f>IF(RES_hhdet_in_tes!F49=0,"",RES_hhdet_in_tes!F49/RES_hhdet_in_fec!F49)</f>
        <v>0.53096886582262859</v>
      </c>
      <c r="G49" s="124">
        <f>IF(RES_hhdet_in_tes!G49=0,"",RES_hhdet_in_tes!G49/RES_hhdet_in_fec!G49)</f>
        <v>0.5324948900851264</v>
      </c>
      <c r="H49" s="124">
        <f>IF(RES_hhdet_in_tes!H49=0,"",RES_hhdet_in_tes!H49/RES_hhdet_in_fec!H49)</f>
        <v>0.53739963815868452</v>
      </c>
      <c r="I49" s="124">
        <f>IF(RES_hhdet_in_tes!I49=0,"",RES_hhdet_in_tes!I49/RES_hhdet_in_fec!I49)</f>
        <v>0.54053763263380528</v>
      </c>
      <c r="J49" s="124">
        <f>IF(RES_hhdet_in_tes!J49=0,"",RES_hhdet_in_tes!J49/RES_hhdet_in_fec!J49)</f>
        <v>0.57674364941358935</v>
      </c>
      <c r="K49" s="124">
        <f>IF(RES_hhdet_in_tes!K49=0,"",RES_hhdet_in_tes!K49/RES_hhdet_in_fec!K49)</f>
        <v>0.54799954477669766</v>
      </c>
      <c r="L49" s="124">
        <f>IF(RES_hhdet_in_tes!L49=0,"",RES_hhdet_in_tes!L49/RES_hhdet_in_fec!L49)</f>
        <v>0.5573658542059251</v>
      </c>
      <c r="M49" s="124">
        <f>IF(RES_hhdet_in_tes!M49=0,"",RES_hhdet_in_tes!M49/RES_hhdet_in_fec!M49)</f>
        <v>0.57109838088089349</v>
      </c>
      <c r="N49" s="124">
        <f>IF(RES_hhdet_in_tes!N49=0,"",RES_hhdet_in_tes!N49/RES_hhdet_in_fec!N49)</f>
        <v>0.5953555793414097</v>
      </c>
      <c r="O49" s="124">
        <f>IF(RES_hhdet_in_tes!O49=0,"",RES_hhdet_in_tes!O49/RES_hhdet_in_fec!O49)</f>
        <v>0.63251958699418542</v>
      </c>
      <c r="P49" s="124">
        <f>IF(RES_hhdet_in_tes!P49=0,"",RES_hhdet_in_tes!P49/RES_hhdet_in_fec!P49)</f>
        <v>0.6790691742985121</v>
      </c>
      <c r="Q49" s="124">
        <f>IF(RES_hhdet_in_tes!Q49=0,"",RES_hhdet_in_tes!Q49/RES_hhdet_in_fec!Q49)</f>
        <v>0.71955146646812174</v>
      </c>
      <c r="R49" s="124">
        <f>IF(RES_hhdet_in_tes!R49=0,"",RES_hhdet_in_tes!R49/RES_hhdet_in_fec!R49)</f>
        <v>0.74519057796553501</v>
      </c>
      <c r="S49" s="124">
        <f>IF(RES_hhdet_in_tes!S49=0,"",RES_hhdet_in_tes!S49/RES_hhdet_in_fec!S49)</f>
        <v>0.77206580899576394</v>
      </c>
      <c r="T49" s="124">
        <f>IF(RES_hhdet_in_tes!T49=0,"",RES_hhdet_in_tes!T49/RES_hhdet_in_fec!T49)</f>
        <v>0.79500406745509977</v>
      </c>
      <c r="U49" s="124">
        <f>IF(RES_hhdet_in_tes!U49=0,"",RES_hhdet_in_tes!U49/RES_hhdet_in_fec!U49)</f>
        <v>0.80676507527502705</v>
      </c>
      <c r="V49" s="124">
        <f>IF(RES_hhdet_in_tes!V49=0,"",RES_hhdet_in_tes!V49/RES_hhdet_in_fec!V49)</f>
        <v>0.82681323350473457</v>
      </c>
      <c r="W49" s="124">
        <f>IF(RES_hhdet_in_tes!W49=0,"",RES_hhdet_in_tes!W49/RES_hhdet_in_fec!W49)</f>
        <v>0.83796473011299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0.51696228075498796</v>
      </c>
      <c r="D50" s="111">
        <f>IF(RES_hhdet_in_tes!D50=0,"",RES_hhdet_in_tes!D50/RES_hhdet_in_fec!D50)</f>
        <v>0.51952333463989386</v>
      </c>
      <c r="E50" s="111">
        <f>IF(RES_hhdet_in_tes!E50=0,"",RES_hhdet_in_tes!E50/RES_hhdet_in_fec!E50)</f>
        <v>0.52250835544912755</v>
      </c>
      <c r="F50" s="111">
        <f>IF(RES_hhdet_in_tes!F50=0,"",RES_hhdet_in_tes!F50/RES_hhdet_in_fec!F50)</f>
        <v>0.52555118992986039</v>
      </c>
      <c r="G50" s="111">
        <f>IF(RES_hhdet_in_tes!G50=0,"",RES_hhdet_in_tes!G50/RES_hhdet_in_fec!G50)</f>
        <v>0.52898447301056994</v>
      </c>
      <c r="H50" s="111">
        <f>IF(RES_hhdet_in_tes!H50=0,"",RES_hhdet_in_tes!H50/RES_hhdet_in_fec!H50)</f>
        <v>0.53276749441069038</v>
      </c>
      <c r="I50" s="111">
        <f>IF(RES_hhdet_in_tes!I50=0,"",RES_hhdet_in_tes!I50/RES_hhdet_in_fec!I50)</f>
        <v>0.53698221538631818</v>
      </c>
      <c r="J50" s="111">
        <f>IF(RES_hhdet_in_tes!J50=0,"",RES_hhdet_in_tes!J50/RES_hhdet_in_fec!J50)</f>
        <v>0.54196440227396014</v>
      </c>
      <c r="K50" s="111">
        <f>IF(RES_hhdet_in_tes!K50=0,"",RES_hhdet_in_tes!K50/RES_hhdet_in_fec!K50)</f>
        <v>0.54799954477669766</v>
      </c>
      <c r="L50" s="111">
        <f>IF(RES_hhdet_in_tes!L50=0,"",RES_hhdet_in_tes!L50/RES_hhdet_in_fec!L50)</f>
        <v>0.55516402309459001</v>
      </c>
      <c r="M50" s="111">
        <f>IF(RES_hhdet_in_tes!M50=0,"",RES_hhdet_in_tes!M50/RES_hhdet_in_fec!M50)</f>
        <v>0.57023259963866701</v>
      </c>
      <c r="N50" s="111">
        <f>IF(RES_hhdet_in_tes!N50=0,"",RES_hhdet_in_tes!N50/RES_hhdet_in_fec!N50)</f>
        <v>0.5953555793414097</v>
      </c>
      <c r="O50" s="111">
        <f>IF(RES_hhdet_in_tes!O50=0,"",RES_hhdet_in_tes!O50/RES_hhdet_in_fec!O50)</f>
        <v>0.63232797945089314</v>
      </c>
      <c r="P50" s="111">
        <f>IF(RES_hhdet_in_tes!P50=0,"",RES_hhdet_in_tes!P50/RES_hhdet_in_fec!P50)</f>
        <v>0.67737717780667794</v>
      </c>
      <c r="Q50" s="111">
        <f>IF(RES_hhdet_in_tes!Q50=0,"",RES_hhdet_in_tes!Q50/RES_hhdet_in_fec!Q50)</f>
        <v>0.71827968568358114</v>
      </c>
      <c r="R50" s="111">
        <f>IF(RES_hhdet_in_tes!R50=0,"",RES_hhdet_in_tes!R50/RES_hhdet_in_fec!R50)</f>
        <v>0.74588387473709017</v>
      </c>
      <c r="S50" s="111">
        <f>IF(RES_hhdet_in_tes!S50=0,"",RES_hhdet_in_tes!S50/RES_hhdet_in_fec!S50)</f>
        <v>0.77248427509777451</v>
      </c>
      <c r="T50" s="111">
        <f>IF(RES_hhdet_in_tes!T50=0,"",RES_hhdet_in_tes!T50/RES_hhdet_in_fec!T50)</f>
        <v>0.79657520372629675</v>
      </c>
      <c r="U50" s="111">
        <f>IF(RES_hhdet_in_tes!U50=0,"",RES_hhdet_in_tes!U50/RES_hhdet_in_fec!U50)</f>
        <v>0.81665097758340344</v>
      </c>
      <c r="V50" s="111">
        <f>IF(RES_hhdet_in_tes!V50=0,"",RES_hhdet_in_tes!V50/RES_hhdet_in_fec!V50)</f>
        <v>0.83120591362980578</v>
      </c>
      <c r="W50" s="111">
        <f>IF(RES_hhdet_in_tes!W50=0,"",RES_hhdet_in_tes!W50/RES_hhdet_in_fec!W50)</f>
        <v>0.83805238269631865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0.64283128067466611</v>
      </c>
      <c r="D54" s="112">
        <f>IF(RES_hhdet_in_tes!D54=0,"",RES_hhdet_in_tes!D54/RES_hhdet_in_fec!D54)</f>
        <v>0.64454665573283088</v>
      </c>
      <c r="E54" s="112">
        <f>IF(RES_hhdet_in_tes!E54=0,"",RES_hhdet_in_tes!E54/RES_hhdet_in_fec!E54)</f>
        <v>0.64639396739221033</v>
      </c>
      <c r="F54" s="112">
        <f>IF(RES_hhdet_in_tes!F54=0,"",RES_hhdet_in_tes!F54/RES_hhdet_in_fec!F54)</f>
        <v>0.64825902416745551</v>
      </c>
      <c r="G54" s="112">
        <f>IF(RES_hhdet_in_tes!G54=0,"",RES_hhdet_in_tes!G54/RES_hhdet_in_fec!G54)</f>
        <v>0.65024664435766311</v>
      </c>
      <c r="H54" s="112">
        <f>IF(RES_hhdet_in_tes!H54=0,"",RES_hhdet_in_tes!H54/RES_hhdet_in_fec!H54)</f>
        <v>0.65234507924078444</v>
      </c>
      <c r="I54" s="112">
        <f>IF(RES_hhdet_in_tes!I54=0,"",RES_hhdet_in_tes!I54/RES_hhdet_in_fec!I54)</f>
        <v>0.65458162810920961</v>
      </c>
      <c r="J54" s="112">
        <f>IF(RES_hhdet_in_tes!J54=0,"",RES_hhdet_in_tes!J54/RES_hhdet_in_fec!J54)</f>
        <v>0.65706556567339103</v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0.66310001724550838</v>
      </c>
      <c r="M54" s="112">
        <f>IF(RES_hhdet_in_tes!M54=0,"",RES_hhdet_in_tes!M54/RES_hhdet_in_fec!M54)</f>
        <v>0.66890609717780336</v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0.69249797253887868</v>
      </c>
      <c r="P54" s="112">
        <f>IF(RES_hhdet_in_tes!P54=0,"",RES_hhdet_in_tes!P54/RES_hhdet_in_fec!P54)</f>
        <v>0.71098313934266122</v>
      </c>
      <c r="Q54" s="112">
        <f>IF(RES_hhdet_in_tes!Q54=0,"",RES_hhdet_in_tes!Q54/RES_hhdet_in_fec!Q54)</f>
        <v>0.72912153369145982</v>
      </c>
      <c r="R54" s="112">
        <f>IF(RES_hhdet_in_tes!R54=0,"",RES_hhdet_in_tes!R54/RES_hhdet_in_fec!R54)</f>
        <v>0.74212414464137688</v>
      </c>
      <c r="S54" s="112">
        <f>IF(RES_hhdet_in_tes!S54=0,"",RES_hhdet_in_tes!S54/RES_hhdet_in_fec!S54)</f>
        <v>0.75499856959348022</v>
      </c>
      <c r="T54" s="112">
        <f>IF(RES_hhdet_in_tes!T54=0,"",RES_hhdet_in_tes!T54/RES_hhdet_in_fec!T54)</f>
        <v>0.7674748557716885</v>
      </c>
      <c r="U54" s="112">
        <f>IF(RES_hhdet_in_tes!U54=0,"",RES_hhdet_in_tes!U54/RES_hhdet_in_fec!U54)</f>
        <v>0.77919472578104454</v>
      </c>
      <c r="V54" s="112">
        <f>IF(RES_hhdet_in_tes!V54=0,"",RES_hhdet_in_tes!V54/RES_hhdet_in_fec!V54)</f>
        <v>0.78960851036323554</v>
      </c>
      <c r="W54" s="112">
        <f>IF(RES_hhdet_in_tes!W54=0,"",RES_hhdet_in_tes!W54/RES_hhdet_in_fec!W54)</f>
        <v>0.79780617205734772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0.64356368347979787</v>
      </c>
      <c r="D58" s="124">
        <f>IF(RES_hhdet_in_tes!D58=0,"",RES_hhdet_in_tes!D58/RES_hhdet_in_fec!D58)</f>
        <v>0.6542595731920221</v>
      </c>
      <c r="E58" s="124">
        <f>IF(RES_hhdet_in_tes!E58=0,"",RES_hhdet_in_tes!E58/RES_hhdet_in_fec!E58)</f>
        <v>0.64709812181173276</v>
      </c>
      <c r="F58" s="124">
        <f>IF(RES_hhdet_in_tes!F58=0,"",RES_hhdet_in_tes!F58/RES_hhdet_in_fec!F58)</f>
        <v>0.63428309224720714</v>
      </c>
      <c r="G58" s="124">
        <f>IF(RES_hhdet_in_tes!G58=0,"",RES_hhdet_in_tes!G58/RES_hhdet_in_fec!G58)</f>
        <v>0.63975910588026019</v>
      </c>
      <c r="H58" s="124">
        <f>IF(RES_hhdet_in_tes!H58=0,"",RES_hhdet_in_tes!H58/RES_hhdet_in_fec!H58)</f>
        <v>0.65746990387706961</v>
      </c>
      <c r="I58" s="124">
        <f>IF(RES_hhdet_in_tes!I58=0,"",RES_hhdet_in_tes!I58/RES_hhdet_in_fec!I58)</f>
        <v>0.69653349241831286</v>
      </c>
      <c r="J58" s="124">
        <f>IF(RES_hhdet_in_tes!J58=0,"",RES_hhdet_in_tes!J58/RES_hhdet_in_fec!J58)</f>
        <v>0.71772848556842572</v>
      </c>
      <c r="K58" s="124">
        <f>IF(RES_hhdet_in_tes!K58=0,"",RES_hhdet_in_tes!K58/RES_hhdet_in_fec!K58)</f>
        <v>0.67210686173418688</v>
      </c>
      <c r="L58" s="124">
        <f>IF(RES_hhdet_in_tes!L58=0,"",RES_hhdet_in_tes!L58/RES_hhdet_in_fec!L58)</f>
        <v>0.61668183095703022</v>
      </c>
      <c r="M58" s="124">
        <f>IF(RES_hhdet_in_tes!M58=0,"",RES_hhdet_in_tes!M58/RES_hhdet_in_fec!M58)</f>
        <v>0.65942154424300115</v>
      </c>
      <c r="N58" s="124">
        <f>IF(RES_hhdet_in_tes!N58=0,"",RES_hhdet_in_tes!N58/RES_hhdet_in_fec!N58)</f>
        <v>0.65354598938914021</v>
      </c>
      <c r="O58" s="124">
        <f>IF(RES_hhdet_in_tes!O58=0,"",RES_hhdet_in_tes!O58/RES_hhdet_in_fec!O58)</f>
        <v>0.66826837643486936</v>
      </c>
      <c r="P58" s="124">
        <f>IF(RES_hhdet_in_tes!P58=0,"",RES_hhdet_in_tes!P58/RES_hhdet_in_fec!P58)</f>
        <v>0.67604507581272988</v>
      </c>
      <c r="Q58" s="124">
        <f>IF(RES_hhdet_in_tes!Q58=0,"",RES_hhdet_in_tes!Q58/RES_hhdet_in_fec!Q58)</f>
        <v>0.72092981500557207</v>
      </c>
      <c r="R58" s="124">
        <f>IF(RES_hhdet_in_tes!R58=0,"",RES_hhdet_in_tes!R58/RES_hhdet_in_fec!R58)</f>
        <v>0.71277065127294559</v>
      </c>
      <c r="S58" s="124">
        <f>IF(RES_hhdet_in_tes!S58=0,"",RES_hhdet_in_tes!S58/RES_hhdet_in_fec!S58)</f>
        <v>0.6971078054858999</v>
      </c>
      <c r="T58" s="124">
        <f>IF(RES_hhdet_in_tes!T58=0,"",RES_hhdet_in_tes!T58/RES_hhdet_in_fec!T58)</f>
        <v>0.6623048558256468</v>
      </c>
      <c r="U58" s="124">
        <f>IF(RES_hhdet_in_tes!U58=0,"",RES_hhdet_in_tes!U58/RES_hhdet_in_fec!U58)</f>
        <v>0.7237374265405061</v>
      </c>
      <c r="V58" s="124">
        <f>IF(RES_hhdet_in_tes!V58=0,"",RES_hhdet_in_tes!V58/RES_hhdet_in_fec!V58)</f>
        <v>0.68729816831163471</v>
      </c>
      <c r="W58" s="124">
        <f>IF(RES_hhdet_in_tes!W58=0,"",RES_hhdet_in_tes!W58/RES_hhdet_in_fec!W58)</f>
        <v>0.73294479089097953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0.59409267870349347</v>
      </c>
      <c r="D59" s="111">
        <f>IF(RES_hhdet_in_tes!D59=0,"",RES_hhdet_in_tes!D59/RES_hhdet_in_fec!D59)</f>
        <v>0.59466598718710995</v>
      </c>
      <c r="E59" s="111">
        <f>IF(RES_hhdet_in_tes!E59=0,"",RES_hhdet_in_tes!E59/RES_hhdet_in_fec!E59)</f>
        <v>0.59523121027392256</v>
      </c>
      <c r="F59" s="111">
        <f>IF(RES_hhdet_in_tes!F59=0,"",RES_hhdet_in_tes!F59/RES_hhdet_in_fec!F59)</f>
        <v>0.59579533080662561</v>
      </c>
      <c r="G59" s="111">
        <f>IF(RES_hhdet_in_tes!G59=0,"",RES_hhdet_in_tes!G59/RES_hhdet_in_fec!G59)</f>
        <v>0.59635200516444764</v>
      </c>
      <c r="H59" s="111">
        <f>IF(RES_hhdet_in_tes!H59=0,"",RES_hhdet_in_tes!H59/RES_hhdet_in_fec!H59)</f>
        <v>0.59690200972581264</v>
      </c>
      <c r="I59" s="111">
        <f>IF(RES_hhdet_in_tes!I59=0,"",RES_hhdet_in_tes!I59/RES_hhdet_in_fec!I59)</f>
        <v>0.59744378142237697</v>
      </c>
      <c r="J59" s="111">
        <f>IF(RES_hhdet_in_tes!J59=0,"",RES_hhdet_in_tes!J59/RES_hhdet_in_fec!J59)</f>
        <v>0.59797091691485127</v>
      </c>
      <c r="K59" s="111">
        <f>IF(RES_hhdet_in_tes!K59=0,"",RES_hhdet_in_tes!K59/RES_hhdet_in_fec!K59)</f>
        <v>0.59847797168056094</v>
      </c>
      <c r="L59" s="111">
        <f>IF(RES_hhdet_in_tes!L59=0,"",RES_hhdet_in_tes!L59/RES_hhdet_in_fec!L59)</f>
        <v>0.59896348908647601</v>
      </c>
      <c r="M59" s="111">
        <f>IF(RES_hhdet_in_tes!M59=0,"",RES_hhdet_in_tes!M59/RES_hhdet_in_fec!M59)</f>
        <v>0.59922476173207428</v>
      </c>
      <c r="N59" s="111">
        <f>IF(RES_hhdet_in_tes!N59=0,"",RES_hhdet_in_tes!N59/RES_hhdet_in_fec!N59)</f>
        <v>0.59922476173207428</v>
      </c>
      <c r="O59" s="111">
        <f>IF(RES_hhdet_in_tes!O59=0,"",RES_hhdet_in_tes!O59/RES_hhdet_in_fec!O59)</f>
        <v>0.59922476173207428</v>
      </c>
      <c r="P59" s="111">
        <f>IF(RES_hhdet_in_tes!P59=0,"",RES_hhdet_in_tes!P59/RES_hhdet_in_fec!P59)</f>
        <v>0.59922476173207428</v>
      </c>
      <c r="Q59" s="111">
        <f>IF(RES_hhdet_in_tes!Q59=0,"",RES_hhdet_in_tes!Q59/RES_hhdet_in_fec!Q59)</f>
        <v>0.59922476173207428</v>
      </c>
      <c r="R59" s="111">
        <f>IF(RES_hhdet_in_tes!R59=0,"",RES_hhdet_in_tes!R59/RES_hhdet_in_fec!R59)</f>
        <v>0.6008754035275029</v>
      </c>
      <c r="S59" s="111">
        <f>IF(RES_hhdet_in_tes!S59=0,"",RES_hhdet_in_tes!S59/RES_hhdet_in_fec!S59)</f>
        <v>0.60357457685601423</v>
      </c>
      <c r="T59" s="111">
        <f>IF(RES_hhdet_in_tes!T59=0,"",RES_hhdet_in_tes!T59/RES_hhdet_in_fec!T59)</f>
        <v>0.60672361240594175</v>
      </c>
      <c r="U59" s="111">
        <f>IF(RES_hhdet_in_tes!U59=0,"",RES_hhdet_in_tes!U59/RES_hhdet_in_fec!U59)</f>
        <v>0.60998511351122442</v>
      </c>
      <c r="V59" s="111">
        <f>IF(RES_hhdet_in_tes!V59=0,"",RES_hhdet_in_tes!V59/RES_hhdet_in_fec!V59)</f>
        <v>0.61302168350579778</v>
      </c>
      <c r="W59" s="111">
        <f>IF(RES_hhdet_in_tes!W59=0,"",RES_hhdet_in_tes!W59/RES_hhdet_in_fec!W59)</f>
        <v>0.61583332238966093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0.75419106769085431</v>
      </c>
      <c r="D60" s="45">
        <f>IF(RES_hhdet_in_tes!D60=0,"",RES_hhdet_in_tes!D60/RES_hhdet_in_fec!D60)</f>
        <v>0.755609746970197</v>
      </c>
      <c r="E60" s="45">
        <f>IF(RES_hhdet_in_tes!E60=0,"",RES_hhdet_in_tes!E60/RES_hhdet_in_fec!E60)</f>
        <v>0.7570808855706711</v>
      </c>
      <c r="F60" s="45">
        <f>IF(RES_hhdet_in_tes!F60=0,"",RES_hhdet_in_tes!F60/RES_hhdet_in_fec!F60)</f>
        <v>0.75855917771493586</v>
      </c>
      <c r="G60" s="45">
        <f>IF(RES_hhdet_in_tes!G60=0,"",RES_hhdet_in_tes!G60/RES_hhdet_in_fec!G60)</f>
        <v>0.7600857818083554</v>
      </c>
      <c r="H60" s="45">
        <f>IF(RES_hhdet_in_tes!H60=0,"",RES_hhdet_in_tes!H60/RES_hhdet_in_fec!H60)</f>
        <v>0.76165566058608913</v>
      </c>
      <c r="I60" s="45">
        <f>IF(RES_hhdet_in_tes!I60=0,"",RES_hhdet_in_tes!I60/RES_hhdet_in_fec!I60)</f>
        <v>0.76327895548042157</v>
      </c>
      <c r="J60" s="45">
        <f>IF(RES_hhdet_in_tes!J60=0,"",RES_hhdet_in_tes!J60/RES_hhdet_in_fec!J60)</f>
        <v>0.76499721235981855</v>
      </c>
      <c r="K60" s="45">
        <f>IF(RES_hhdet_in_tes!K60=0,"",RES_hhdet_in_tes!K60/RES_hhdet_in_fec!K60)</f>
        <v>0.76684575614033845</v>
      </c>
      <c r="L60" s="45">
        <f>IF(RES_hhdet_in_tes!L60=0,"",RES_hhdet_in_tes!L60/RES_hhdet_in_fec!L60)</f>
        <v>0.76883403768527514</v>
      </c>
      <c r="M60" s="45">
        <f>IF(RES_hhdet_in_tes!M60=0,"",RES_hhdet_in_tes!M60/RES_hhdet_in_fec!M60)</f>
        <v>0.77153915888901015</v>
      </c>
      <c r="N60" s="45">
        <f>IF(RES_hhdet_in_tes!N60=0,"",RES_hhdet_in_tes!N60/RES_hhdet_in_fec!N60)</f>
        <v>0.7751247591262449</v>
      </c>
      <c r="O60" s="45">
        <f>IF(RES_hhdet_in_tes!O60=0,"",RES_hhdet_in_tes!O60/RES_hhdet_in_fec!O60)</f>
        <v>0.77998872412861697</v>
      </c>
      <c r="P60" s="45">
        <f>IF(RES_hhdet_in_tes!P60=0,"",RES_hhdet_in_tes!P60/RES_hhdet_in_fec!P60)</f>
        <v>0.78634002707352346</v>
      </c>
      <c r="Q60" s="45">
        <f>IF(RES_hhdet_in_tes!Q60=0,"",RES_hhdet_in_tes!Q60/RES_hhdet_in_fec!Q60)</f>
        <v>0.79452601036692272</v>
      </c>
      <c r="R60" s="45">
        <f>IF(RES_hhdet_in_tes!R60=0,"",RES_hhdet_in_tes!R60/RES_hhdet_in_fec!R60)</f>
        <v>0.80566177840146713</v>
      </c>
      <c r="S60" s="45">
        <f>IF(RES_hhdet_in_tes!S60=0,"",RES_hhdet_in_tes!S60/RES_hhdet_in_fec!S60)</f>
        <v>0.81956025845563873</v>
      </c>
      <c r="T60" s="45">
        <f>IF(RES_hhdet_in_tes!T60=0,"",RES_hhdet_in_tes!T60/RES_hhdet_in_fec!T60)</f>
        <v>0.83450337860894708</v>
      </c>
      <c r="U60" s="45">
        <f>IF(RES_hhdet_in_tes!U60=0,"",RES_hhdet_in_tes!U60/RES_hhdet_in_fec!U60)</f>
        <v>0.84877306694094423</v>
      </c>
      <c r="V60" s="45">
        <f>IF(RES_hhdet_in_tes!V60=0,"",RES_hhdet_in_tes!V60/RES_hhdet_in_fec!V60)</f>
        <v>0.86065125153116318</v>
      </c>
      <c r="W60" s="45">
        <f>IF(RES_hhdet_in_tes!W60=0,"",RES_hhdet_in_tes!W60/RES_hhdet_in_fec!W60)</f>
        <v>0.86953442912471746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0.58685587792563798</v>
      </c>
      <c r="D62" s="119">
        <f>IF(RES_hhdet_in_tes!D62=0,"",RES_hhdet_in_tes!D62/RES_hhdet_in_fec!D62)</f>
        <v>0.59593610730864277</v>
      </c>
      <c r="E62" s="119">
        <f>IF(RES_hhdet_in_tes!E62=0,"",RES_hhdet_in_tes!E62/RES_hhdet_in_fec!E62)</f>
        <v>0.60479569954146872</v>
      </c>
      <c r="F62" s="119">
        <f>IF(RES_hhdet_in_tes!F62=0,"",RES_hhdet_in_tes!F62/RES_hhdet_in_fec!F62)</f>
        <v>0.61309885212660631</v>
      </c>
      <c r="G62" s="119">
        <f>IF(RES_hhdet_in_tes!G62=0,"",RES_hhdet_in_tes!G62/RES_hhdet_in_fec!G62)</f>
        <v>0.62098182729026596</v>
      </c>
      <c r="H62" s="119">
        <f>IF(RES_hhdet_in_tes!H62=0,"",RES_hhdet_in_tes!H62/RES_hhdet_in_fec!H62)</f>
        <v>0.62947190860680702</v>
      </c>
      <c r="I62" s="119">
        <f>IF(RES_hhdet_in_tes!I62=0,"",RES_hhdet_in_tes!I62/RES_hhdet_in_fec!I62)</f>
        <v>0.63785644147756271</v>
      </c>
      <c r="J62" s="119">
        <f>IF(RES_hhdet_in_tes!J62=0,"",RES_hhdet_in_tes!J62/RES_hhdet_in_fec!J62)</f>
        <v>0.64695811032355077</v>
      </c>
      <c r="K62" s="119">
        <f>IF(RES_hhdet_in_tes!K62=0,"",RES_hhdet_in_tes!K62/RES_hhdet_in_fec!K62)</f>
        <v>0.65641877063356302</v>
      </c>
      <c r="L62" s="119">
        <f>IF(RES_hhdet_in_tes!L62=0,"",RES_hhdet_in_tes!L62/RES_hhdet_in_fec!L62)</f>
        <v>0.66393577289743866</v>
      </c>
      <c r="M62" s="119">
        <f>IF(RES_hhdet_in_tes!M62=0,"",RES_hhdet_in_tes!M62/RES_hhdet_in_fec!M62)</f>
        <v>0.67553556392845404</v>
      </c>
      <c r="N62" s="119">
        <f>IF(RES_hhdet_in_tes!N62=0,"",RES_hhdet_in_tes!N62/RES_hhdet_in_fec!N62)</f>
        <v>0.69317811219083236</v>
      </c>
      <c r="O62" s="119">
        <f>IF(RES_hhdet_in_tes!O62=0,"",RES_hhdet_in_tes!O62/RES_hhdet_in_fec!O62)</f>
        <v>0.71196627523331657</v>
      </c>
      <c r="P62" s="119">
        <f>IF(RES_hhdet_in_tes!P62=0,"",RES_hhdet_in_tes!P62/RES_hhdet_in_fec!P62)</f>
        <v>0.73450531759908544</v>
      </c>
      <c r="Q62" s="119">
        <f>IF(RES_hhdet_in_tes!Q62=0,"",RES_hhdet_in_tes!Q62/RES_hhdet_in_fec!Q62)</f>
        <v>0.75351378571482786</v>
      </c>
      <c r="R62" s="119">
        <f>IF(RES_hhdet_in_tes!R62=0,"",RES_hhdet_in_tes!R62/RES_hhdet_in_fec!R62)</f>
        <v>0.76534073748786036</v>
      </c>
      <c r="S62" s="119">
        <f>IF(RES_hhdet_in_tes!S62=0,"",RES_hhdet_in_tes!S62/RES_hhdet_in_fec!S62)</f>
        <v>0.77559300463364134</v>
      </c>
      <c r="T62" s="119">
        <f>IF(RES_hhdet_in_tes!T62=0,"",RES_hhdet_in_tes!T62/RES_hhdet_in_fec!T62)</f>
        <v>0.7844339843743583</v>
      </c>
      <c r="U62" s="119">
        <f>IF(RES_hhdet_in_tes!U62=0,"",RES_hhdet_in_tes!U62/RES_hhdet_in_fec!U62)</f>
        <v>0.79091980119959948</v>
      </c>
      <c r="V62" s="119">
        <f>IF(RES_hhdet_in_tes!V62=0,"",RES_hhdet_in_tes!V62/RES_hhdet_in_fec!V62)</f>
        <v>0.79929147909530895</v>
      </c>
      <c r="W62" s="119">
        <f>IF(RES_hhdet_in_tes!W62=0,"",RES_hhdet_in_tes!W62/RES_hhdet_in_fec!W62)</f>
        <v>0.80219130121946192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0.58864153839232658</v>
      </c>
      <c r="D63" s="124">
        <f>IF(RES_hhdet_in_tes!D63=0,"",RES_hhdet_in_tes!D63/RES_hhdet_in_fec!D63)</f>
        <v>0.59781456534503663</v>
      </c>
      <c r="E63" s="124">
        <f>IF(RES_hhdet_in_tes!E63=0,"",RES_hhdet_in_tes!E63/RES_hhdet_in_fec!E63)</f>
        <v>0.60706282745619322</v>
      </c>
      <c r="F63" s="124">
        <f>IF(RES_hhdet_in_tes!F63=0,"",RES_hhdet_in_tes!F63/RES_hhdet_in_fec!F63)</f>
        <v>0.61615394726584127</v>
      </c>
      <c r="G63" s="124">
        <f>IF(RES_hhdet_in_tes!G63=0,"",RES_hhdet_in_tes!G63/RES_hhdet_in_fec!G63)</f>
        <v>0.6253053042161425</v>
      </c>
      <c r="H63" s="124">
        <f>IF(RES_hhdet_in_tes!H63=0,"",RES_hhdet_in_tes!H63/RES_hhdet_in_fec!H63)</f>
        <v>0.63441270744606071</v>
      </c>
      <c r="I63" s="124">
        <f>IF(RES_hhdet_in_tes!I63=0,"",RES_hhdet_in_tes!I63/RES_hhdet_in_fec!I63)</f>
        <v>0.64352046061715895</v>
      </c>
      <c r="J63" s="124">
        <f>IF(RES_hhdet_in_tes!J63=0,"",RES_hhdet_in_tes!J63/RES_hhdet_in_fec!J63)</f>
        <v>0.6528139449907725</v>
      </c>
      <c r="K63" s="124">
        <f>IF(RES_hhdet_in_tes!K63=0,"",RES_hhdet_in_tes!K63/RES_hhdet_in_fec!K63)</f>
        <v>0.66233081104481606</v>
      </c>
      <c r="L63" s="124">
        <f>IF(RES_hhdet_in_tes!L63=0,"",RES_hhdet_in_tes!L63/RES_hhdet_in_fec!L63)</f>
        <v>0.67192367920656182</v>
      </c>
      <c r="M63" s="124">
        <f>IF(RES_hhdet_in_tes!M63=0,"",RES_hhdet_in_tes!M63/RES_hhdet_in_fec!M63)</f>
        <v>0.68448126235762297</v>
      </c>
      <c r="N63" s="124">
        <f>IF(RES_hhdet_in_tes!N63=0,"",RES_hhdet_in_tes!N63/RES_hhdet_in_fec!N63)</f>
        <v>0.7005270000471322</v>
      </c>
      <c r="O63" s="124">
        <f>IF(RES_hhdet_in_tes!O63=0,"",RES_hhdet_in_tes!O63/RES_hhdet_in_fec!O63)</f>
        <v>0.72059748382190891</v>
      </c>
      <c r="P63" s="124">
        <f>IF(RES_hhdet_in_tes!P63=0,"",RES_hhdet_in_tes!P63/RES_hhdet_in_fec!P63)</f>
        <v>0.74289065764986673</v>
      </c>
      <c r="Q63" s="124">
        <f>IF(RES_hhdet_in_tes!Q63=0,"",RES_hhdet_in_tes!Q63/RES_hhdet_in_fec!Q63)</f>
        <v>0.76181805213775666</v>
      </c>
      <c r="R63" s="124">
        <f>IF(RES_hhdet_in_tes!R63=0,"",RES_hhdet_in_tes!R63/RES_hhdet_in_fec!R63)</f>
        <v>0.77261527802387586</v>
      </c>
      <c r="S63" s="124">
        <f>IF(RES_hhdet_in_tes!S63=0,"",RES_hhdet_in_tes!S63/RES_hhdet_in_fec!S63)</f>
        <v>0.7809892612628323</v>
      </c>
      <c r="T63" s="124">
        <f>IF(RES_hhdet_in_tes!T63=0,"",RES_hhdet_in_tes!T63/RES_hhdet_in_fec!T63)</f>
        <v>0.78773715771313491</v>
      </c>
      <c r="U63" s="124">
        <f>IF(RES_hhdet_in_tes!U63=0,"",RES_hhdet_in_tes!U63/RES_hhdet_in_fec!U63)</f>
        <v>0.79342456374473203</v>
      </c>
      <c r="V63" s="124">
        <f>IF(RES_hhdet_in_tes!V63=0,"",RES_hhdet_in_tes!V63/RES_hhdet_in_fec!V63)</f>
        <v>0.79842175393859316</v>
      </c>
      <c r="W63" s="124">
        <f>IF(RES_hhdet_in_tes!W63=0,"",RES_hhdet_in_tes!W63/RES_hhdet_in_fec!W63)</f>
        <v>0.8019739736542052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0.58320137440694619</v>
      </c>
      <c r="D64" s="111">
        <f>IF(RES_hhdet_in_tes!D64=0,"",RES_hhdet_in_tes!D64/RES_hhdet_in_fec!D64)</f>
        <v>0.59257915046630338</v>
      </c>
      <c r="E64" s="111">
        <f>IF(RES_hhdet_in_tes!E64=0,"",RES_hhdet_in_tes!E64/RES_hhdet_in_fec!E64)</f>
        <v>0.60196106232696256</v>
      </c>
      <c r="F64" s="111">
        <f>IF(RES_hhdet_in_tes!F64=0,"",RES_hhdet_in_tes!F64/RES_hhdet_in_fec!F64)</f>
        <v>0.61122741551726278</v>
      </c>
      <c r="G64" s="111">
        <f>IF(RES_hhdet_in_tes!G64=0,"",RES_hhdet_in_tes!G64/RES_hhdet_in_fec!G64)</f>
        <v>0.62048860490747382</v>
      </c>
      <c r="H64" s="111">
        <f>IF(RES_hhdet_in_tes!H64=0,"",RES_hhdet_in_tes!H64/RES_hhdet_in_fec!H64)</f>
        <v>0.62973226479654909</v>
      </c>
      <c r="I64" s="111">
        <f>IF(RES_hhdet_in_tes!I64=0,"",RES_hhdet_in_tes!I64/RES_hhdet_in_fec!I64)</f>
        <v>0.63898675584184617</v>
      </c>
      <c r="J64" s="111">
        <f>IF(RES_hhdet_in_tes!J64=0,"",RES_hhdet_in_tes!J64/RES_hhdet_in_fec!J64)</f>
        <v>0.64836561031133177</v>
      </c>
      <c r="K64" s="111">
        <f>IF(RES_hhdet_in_tes!K64=0,"",RES_hhdet_in_tes!K64/RES_hhdet_in_fec!K64)</f>
        <v>0.65796680959103915</v>
      </c>
      <c r="L64" s="111">
        <f>IF(RES_hhdet_in_tes!L64=0,"",RES_hhdet_in_tes!L64/RES_hhdet_in_fec!L64)</f>
        <v>0.6678191084892755</v>
      </c>
      <c r="M64" s="111">
        <f>IF(RES_hhdet_in_tes!M64=0,"",RES_hhdet_in_tes!M64/RES_hhdet_in_fec!M64)</f>
        <v>0.68042702552614742</v>
      </c>
      <c r="N64" s="111">
        <f>IF(RES_hhdet_in_tes!N64=0,"",RES_hhdet_in_tes!N64/RES_hhdet_in_fec!N64)</f>
        <v>0.69661976989938434</v>
      </c>
      <c r="O64" s="111">
        <f>IF(RES_hhdet_in_tes!O64=0,"",RES_hhdet_in_tes!O64/RES_hhdet_in_fec!O64)</f>
        <v>0.71688082579379642</v>
      </c>
      <c r="P64" s="111">
        <f>IF(RES_hhdet_in_tes!P64=0,"",RES_hhdet_in_tes!P64/RES_hhdet_in_fec!P64)</f>
        <v>0.73940173434476142</v>
      </c>
      <c r="Q64" s="111">
        <f>IF(RES_hhdet_in_tes!Q64=0,"",RES_hhdet_in_tes!Q64/RES_hhdet_in_fec!Q64)</f>
        <v>0.75853206152257435</v>
      </c>
      <c r="R64" s="111">
        <f>IF(RES_hhdet_in_tes!R64=0,"",RES_hhdet_in_tes!R64/RES_hhdet_in_fec!R64)</f>
        <v>0.76946592285249549</v>
      </c>
      <c r="S64" s="111">
        <f>IF(RES_hhdet_in_tes!S64=0,"",RES_hhdet_in_tes!S64/RES_hhdet_in_fec!S64)</f>
        <v>0.77796148656373054</v>
      </c>
      <c r="T64" s="111">
        <f>IF(RES_hhdet_in_tes!T64=0,"",RES_hhdet_in_tes!T64/RES_hhdet_in_fec!T64)</f>
        <v>0.78479280807762675</v>
      </c>
      <c r="U64" s="111">
        <f>IF(RES_hhdet_in_tes!U64=0,"",RES_hhdet_in_tes!U64/RES_hhdet_in_fec!U64)</f>
        <v>0.79054330775122006</v>
      </c>
      <c r="V64" s="111">
        <f>IF(RES_hhdet_in_tes!V64=0,"",RES_hhdet_in_tes!V64/RES_hhdet_in_fec!V64)</f>
        <v>0.79559387110030255</v>
      </c>
      <c r="W64" s="111">
        <f>IF(RES_hhdet_in_tes!W64=0,"",RES_hhdet_in_tes!W64/RES_hhdet_in_fec!W64)</f>
        <v>0.79919896430518422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>
        <f>IF(RES_hhdet_in_tes!D66=0,"",RES_hhdet_in_tes!D66/RES_hhdet_in_fec!D66)</f>
        <v>2.7788712590985019</v>
      </c>
      <c r="E66" s="124">
        <f>IF(RES_hhdet_in_tes!E66=0,"",RES_hhdet_in_tes!E66/RES_hhdet_in_fec!E66)</f>
        <v>2.8784327480056104</v>
      </c>
      <c r="F66" s="124">
        <f>IF(RES_hhdet_in_tes!F66=0,"",RES_hhdet_in_tes!F66/RES_hhdet_in_fec!F66)</f>
        <v>2.9781011630921164</v>
      </c>
      <c r="G66" s="124">
        <f>IF(RES_hhdet_in_tes!G66=0,"",RES_hhdet_in_tes!G66/RES_hhdet_in_fec!G66)</f>
        <v>3.0787166747719326</v>
      </c>
      <c r="H66" s="124">
        <f>IF(RES_hhdet_in_tes!H66=0,"",RES_hhdet_in_tes!H66/RES_hhdet_in_fec!H66)</f>
        <v>3.1801709968115937</v>
      </c>
      <c r="I66" s="124">
        <f>IF(RES_hhdet_in_tes!I66=0,"",RES_hhdet_in_tes!I66/RES_hhdet_in_fec!I66)</f>
        <v>3.2826654719828134</v>
      </c>
      <c r="J66" s="124">
        <f>IF(RES_hhdet_in_tes!J66=0,"",RES_hhdet_in_tes!J66/RES_hhdet_in_fec!J66)</f>
        <v>3.3870375951403378</v>
      </c>
      <c r="K66" s="124">
        <f>IF(RES_hhdet_in_tes!K66=0,"",RES_hhdet_in_tes!K66/RES_hhdet_in_fec!K66)</f>
        <v>3.4939915498429359</v>
      </c>
      <c r="L66" s="124">
        <f>IF(RES_hhdet_in_tes!L66=0,"",RES_hhdet_in_tes!L66/RES_hhdet_in_fec!L66)</f>
        <v>3.6037014413520767</v>
      </c>
      <c r="M66" s="124">
        <f>IF(RES_hhdet_in_tes!M66=0,"",RES_hhdet_in_tes!M66/RES_hhdet_in_fec!M66)</f>
        <v>3.7347395689265883</v>
      </c>
      <c r="N66" s="124">
        <f>IF(RES_hhdet_in_tes!N66=0,"",RES_hhdet_in_tes!N66/RES_hhdet_in_fec!N66)</f>
        <v>3.8931839040131195</v>
      </c>
      <c r="O66" s="124">
        <f>IF(RES_hhdet_in_tes!O66=0,"",RES_hhdet_in_tes!O66/RES_hhdet_in_fec!O66)</f>
        <v>4.0823946398225521</v>
      </c>
      <c r="P66" s="124">
        <f>IF(RES_hhdet_in_tes!P66=0,"",RES_hhdet_in_tes!P66/RES_hhdet_in_fec!P66)</f>
        <v>4.2875896085158125</v>
      </c>
      <c r="Q66" s="124">
        <f>IF(RES_hhdet_in_tes!Q66=0,"",RES_hhdet_in_tes!Q66/RES_hhdet_in_fec!Q66)</f>
        <v>4.4639307965741235</v>
      </c>
      <c r="R66" s="124">
        <f>IF(RES_hhdet_in_tes!R66=0,"",RES_hhdet_in_tes!R66/RES_hhdet_in_fec!R66)</f>
        <v>4.5745598898059452</v>
      </c>
      <c r="S66" s="124">
        <f>IF(RES_hhdet_in_tes!S66=0,"",RES_hhdet_in_tes!S66/RES_hhdet_in_fec!S66)</f>
        <v>4.6626152161960519</v>
      </c>
      <c r="T66" s="124">
        <f>IF(RES_hhdet_in_tes!T66=0,"",RES_hhdet_in_tes!T66/RES_hhdet_in_fec!T66)</f>
        <v>4.736188793410232</v>
      </c>
      <c r="U66" s="124">
        <f>IF(RES_hhdet_in_tes!U66=0,"",RES_hhdet_in_tes!U66/RES_hhdet_in_fec!U66)</f>
        <v>4.8031680966130921</v>
      </c>
      <c r="V66" s="124">
        <f>IF(RES_hhdet_in_tes!V66=0,"",RES_hhdet_in_tes!V66/RES_hhdet_in_fec!V66)</f>
        <v>4.8714608232658643</v>
      </c>
      <c r="W66" s="124">
        <f>IF(RES_hhdet_in_tes!W66=0,"",RES_hhdet_in_tes!W66/RES_hhdet_in_fec!W66)</f>
        <v>4.93832035661024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>
        <f>IF(RES_hhdet_in_tes!D67=0,"",RES_hhdet_in_tes!D67/RES_hhdet_in_fec!D67)</f>
        <v>2.7788712590985019</v>
      </c>
      <c r="E67" s="111">
        <f>IF(RES_hhdet_in_tes!E67=0,"",RES_hhdet_in_tes!E67/RES_hhdet_in_fec!E67)</f>
        <v>2.8784327480056104</v>
      </c>
      <c r="F67" s="111">
        <f>IF(RES_hhdet_in_tes!F67=0,"",RES_hhdet_in_tes!F67/RES_hhdet_in_fec!F67)</f>
        <v>2.9781011630921164</v>
      </c>
      <c r="G67" s="111">
        <f>IF(RES_hhdet_in_tes!G67=0,"",RES_hhdet_in_tes!G67/RES_hhdet_in_fec!G67)</f>
        <v>3.0787166747719326</v>
      </c>
      <c r="H67" s="111">
        <f>IF(RES_hhdet_in_tes!H67=0,"",RES_hhdet_in_tes!H67/RES_hhdet_in_fec!H67)</f>
        <v>3.1801709968115937</v>
      </c>
      <c r="I67" s="111">
        <f>IF(RES_hhdet_in_tes!I67=0,"",RES_hhdet_in_tes!I67/RES_hhdet_in_fec!I67)</f>
        <v>3.2826654719828134</v>
      </c>
      <c r="J67" s="111">
        <f>IF(RES_hhdet_in_tes!J67=0,"",RES_hhdet_in_tes!J67/RES_hhdet_in_fec!J67)</f>
        <v>3.3870375951403378</v>
      </c>
      <c r="K67" s="111">
        <f>IF(RES_hhdet_in_tes!K67=0,"",RES_hhdet_in_tes!K67/RES_hhdet_in_fec!K67)</f>
        <v>3.4939915498429359</v>
      </c>
      <c r="L67" s="111">
        <f>IF(RES_hhdet_in_tes!L67=0,"",RES_hhdet_in_tes!L67/RES_hhdet_in_fec!L67)</f>
        <v>3.6037014413520767</v>
      </c>
      <c r="M67" s="111">
        <f>IF(RES_hhdet_in_tes!M67=0,"",RES_hhdet_in_tes!M67/RES_hhdet_in_fec!M67)</f>
        <v>3.7347395689265883</v>
      </c>
      <c r="N67" s="111">
        <f>IF(RES_hhdet_in_tes!N67=0,"",RES_hhdet_in_tes!N67/RES_hhdet_in_fec!N67)</f>
        <v>3.8931839040131195</v>
      </c>
      <c r="O67" s="111">
        <f>IF(RES_hhdet_in_tes!O67=0,"",RES_hhdet_in_tes!O67/RES_hhdet_in_fec!O67)</f>
        <v>4.0823946398225521</v>
      </c>
      <c r="P67" s="111">
        <f>IF(RES_hhdet_in_tes!P67=0,"",RES_hhdet_in_tes!P67/RES_hhdet_in_fec!P67)</f>
        <v>4.2875896085158125</v>
      </c>
      <c r="Q67" s="111">
        <f>IF(RES_hhdet_in_tes!Q67=0,"",RES_hhdet_in_tes!Q67/RES_hhdet_in_fec!Q67)</f>
        <v>4.4639307965741235</v>
      </c>
      <c r="R67" s="111">
        <f>IF(RES_hhdet_in_tes!R67=0,"",RES_hhdet_in_tes!R67/RES_hhdet_in_fec!R67)</f>
        <v>4.5745598898059452</v>
      </c>
      <c r="S67" s="111">
        <f>IF(RES_hhdet_in_tes!S67=0,"",RES_hhdet_in_tes!S67/RES_hhdet_in_fec!S67)</f>
        <v>4.6626152161960519</v>
      </c>
      <c r="T67" s="111">
        <f>IF(RES_hhdet_in_tes!T67=0,"",RES_hhdet_in_tes!T67/RES_hhdet_in_fec!T67)</f>
        <v>4.736188793410232</v>
      </c>
      <c r="U67" s="111">
        <f>IF(RES_hhdet_in_tes!U67=0,"",RES_hhdet_in_tes!U67/RES_hhdet_in_fec!U67)</f>
        <v>4.8031680966130921</v>
      </c>
      <c r="V67" s="111">
        <f>IF(RES_hhdet_in_tes!V67=0,"",RES_hhdet_in_tes!V67/RES_hhdet_in_fec!V67)</f>
        <v>4.8714608232658643</v>
      </c>
      <c r="W67" s="111">
        <f>IF(RES_hhdet_in_tes!W67=0,"",RES_hhdet_in_tes!W67/RES_hhdet_in_fec!W67)</f>
        <v>4.93832035661024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0.5756315970922401</v>
      </c>
      <c r="D68" s="124">
        <f>IF(RES_hhdet_in_tes!D68=0,"",RES_hhdet_in_tes!D68/RES_hhdet_in_fec!D68)</f>
        <v>0.58185029717958614</v>
      </c>
      <c r="E68" s="124">
        <f>IF(RES_hhdet_in_tes!E68=0,"",RES_hhdet_in_tes!E68/RES_hhdet_in_fec!E68)</f>
        <v>0.58909670669005232</v>
      </c>
      <c r="F68" s="124">
        <f>IF(RES_hhdet_in_tes!F68=0,"",RES_hhdet_in_tes!F68/RES_hhdet_in_fec!F68)</f>
        <v>0.5960705412405054</v>
      </c>
      <c r="G68" s="124">
        <f>IF(RES_hhdet_in_tes!G68=0,"",RES_hhdet_in_tes!G68/RES_hhdet_in_fec!G68)</f>
        <v>0.60382338650890455</v>
      </c>
      <c r="H68" s="124">
        <f>IF(RES_hhdet_in_tes!H68=0,"",RES_hhdet_in_tes!H68/RES_hhdet_in_fec!H68)</f>
        <v>0.61214833074229502</v>
      </c>
      <c r="I68" s="124">
        <f>IF(RES_hhdet_in_tes!I68=0,"",RES_hhdet_in_tes!I68/RES_hhdet_in_fec!I68)</f>
        <v>0.6197094551320399</v>
      </c>
      <c r="J68" s="124">
        <f>IF(RES_hhdet_in_tes!J68=0,"",RES_hhdet_in_tes!J68/RES_hhdet_in_fec!J68)</f>
        <v>0.63240129428832981</v>
      </c>
      <c r="K68" s="124">
        <f>IF(RES_hhdet_in_tes!K68=0,"",RES_hhdet_in_tes!K68/RES_hhdet_in_fec!K68)</f>
        <v>0.64148572304929219</v>
      </c>
      <c r="L68" s="124">
        <f>IF(RES_hhdet_in_tes!L68=0,"",RES_hhdet_in_tes!L68/RES_hhdet_in_fec!L68)</f>
        <v>0.64695311076234274</v>
      </c>
      <c r="M68" s="124">
        <f>IF(RES_hhdet_in_tes!M68=0,"",RES_hhdet_in_tes!M68/RES_hhdet_in_fec!M68)</f>
        <v>0.66253159802092443</v>
      </c>
      <c r="N68" s="124">
        <f>IF(RES_hhdet_in_tes!N68=0,"",RES_hhdet_in_tes!N68/RES_hhdet_in_fec!N68)</f>
        <v>0.68439545489649511</v>
      </c>
      <c r="O68" s="124">
        <f>IF(RES_hhdet_in_tes!O68=0,"",RES_hhdet_in_tes!O68/RES_hhdet_in_fec!O68)</f>
        <v>0.71473430092291046</v>
      </c>
      <c r="P68" s="124">
        <f>IF(RES_hhdet_in_tes!P68=0,"",RES_hhdet_in_tes!P68/RES_hhdet_in_fec!P68)</f>
        <v>0.74833887902829366</v>
      </c>
      <c r="Q68" s="124">
        <f>IF(RES_hhdet_in_tes!Q68=0,"",RES_hhdet_in_tes!Q68/RES_hhdet_in_fec!Q68)</f>
        <v>0.77689982081494735</v>
      </c>
      <c r="R68" s="124">
        <f>IF(RES_hhdet_in_tes!R68=0,"",RES_hhdet_in_tes!R68/RES_hhdet_in_fec!R68)</f>
        <v>0.79490848634392686</v>
      </c>
      <c r="S68" s="124">
        <f>IF(RES_hhdet_in_tes!S68=0,"",RES_hhdet_in_tes!S68/RES_hhdet_in_fec!S68)</f>
        <v>0.81713747747420284</v>
      </c>
      <c r="T68" s="124">
        <f>IF(RES_hhdet_in_tes!T68=0,"",RES_hhdet_in_tes!T68/RES_hhdet_in_fec!T68)</f>
        <v>0.83450048758125439</v>
      </c>
      <c r="U68" s="124">
        <f>IF(RES_hhdet_in_tes!U68=0,"",RES_hhdet_in_tes!U68/RES_hhdet_in_fec!U68)</f>
        <v>0.84649578008814585</v>
      </c>
      <c r="V68" s="124">
        <f>IF(RES_hhdet_in_tes!V68=0,"",RES_hhdet_in_tes!V68/RES_hhdet_in_fec!V68)</f>
        <v>0.85307446118676389</v>
      </c>
      <c r="W68" s="124">
        <f>IF(RES_hhdet_in_tes!W68=0,"",RES_hhdet_in_tes!W68/RES_hhdet_in_fec!W68)</f>
        <v>0.85975877277030943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0.57204092805260021</v>
      </c>
      <c r="D69" s="111">
        <f>IF(RES_hhdet_in_tes!D69=0,"",RES_hhdet_in_tes!D69/RES_hhdet_in_fec!D69)</f>
        <v>0.57916925807279607</v>
      </c>
      <c r="E69" s="111">
        <f>IF(RES_hhdet_in_tes!E69=0,"",RES_hhdet_in_tes!E69/RES_hhdet_in_fec!E69)</f>
        <v>0.58660579335835328</v>
      </c>
      <c r="F69" s="111">
        <f>IF(RES_hhdet_in_tes!F69=0,"",RES_hhdet_in_tes!F69/RES_hhdet_in_fec!F69)</f>
        <v>0.59410243776772576</v>
      </c>
      <c r="G69" s="111">
        <f>IF(RES_hhdet_in_tes!G69=0,"",RES_hhdet_in_tes!G69/RES_hhdet_in_fec!G69)</f>
        <v>0.60188040349405336</v>
      </c>
      <c r="H69" s="111">
        <f>IF(RES_hhdet_in_tes!H69=0,"",RES_hhdet_in_tes!H69/RES_hhdet_in_fec!H69)</f>
        <v>0.60990974145498478</v>
      </c>
      <c r="I69" s="111">
        <f>IF(RES_hhdet_in_tes!I69=0,"",RES_hhdet_in_tes!I69/RES_hhdet_in_fec!I69)</f>
        <v>0.61824205607789995</v>
      </c>
      <c r="J69" s="111">
        <f>IF(RES_hhdet_in_tes!J69=0,"",RES_hhdet_in_tes!J69/RES_hhdet_in_fec!J69)</f>
        <v>0.62709540826226251</v>
      </c>
      <c r="K69" s="111">
        <f>IF(RES_hhdet_in_tes!K69=0,"",RES_hhdet_in_tes!K69/RES_hhdet_in_fec!K69)</f>
        <v>0.63665162772183759</v>
      </c>
      <c r="L69" s="111">
        <f>IF(RES_hhdet_in_tes!L69=0,"",RES_hhdet_in_tes!L69/RES_hhdet_in_fec!L69)</f>
        <v>0.64695311076234274</v>
      </c>
      <c r="M69" s="111">
        <f>IF(RES_hhdet_in_tes!M69=0,"",RES_hhdet_in_tes!M69/RES_hhdet_in_fec!M69)</f>
        <v>0.66253159802092443</v>
      </c>
      <c r="N69" s="111">
        <f>IF(RES_hhdet_in_tes!N69=0,"",RES_hhdet_in_tes!N69/RES_hhdet_in_fec!N69)</f>
        <v>0.68478200340396911</v>
      </c>
      <c r="O69" s="111">
        <f>IF(RES_hhdet_in_tes!O69=0,"",RES_hhdet_in_tes!O69/RES_hhdet_in_fec!O69)</f>
        <v>0.71473430092291046</v>
      </c>
      <c r="P69" s="111">
        <f>IF(RES_hhdet_in_tes!P69=0,"",RES_hhdet_in_tes!P69/RES_hhdet_in_fec!P69)</f>
        <v>0.74958858206700729</v>
      </c>
      <c r="Q69" s="111">
        <f>IF(RES_hhdet_in_tes!Q69=0,"",RES_hhdet_in_tes!Q69/RES_hhdet_in_fec!Q69)</f>
        <v>0.78056098426767562</v>
      </c>
      <c r="R69" s="111">
        <f>IF(RES_hhdet_in_tes!R69=0,"",RES_hhdet_in_tes!R69/RES_hhdet_in_fec!R69)</f>
        <v>0.80092612207829672</v>
      </c>
      <c r="S69" s="111">
        <f>IF(RES_hhdet_in_tes!S69=0,"",RES_hhdet_in_tes!S69/RES_hhdet_in_fec!S69)</f>
        <v>0.81950799881844871</v>
      </c>
      <c r="T69" s="111">
        <f>IF(RES_hhdet_in_tes!T69=0,"",RES_hhdet_in_tes!T69/RES_hhdet_in_fec!T69)</f>
        <v>0.8358242309602778</v>
      </c>
      <c r="U69" s="111">
        <f>IF(RES_hhdet_in_tes!U69=0,"",RES_hhdet_in_tes!U69/RES_hhdet_in_fec!U69)</f>
        <v>0.8493373591233393</v>
      </c>
      <c r="V69" s="111">
        <f>IF(RES_hhdet_in_tes!V69=0,"",RES_hhdet_in_tes!V69/RES_hhdet_in_fec!V69)</f>
        <v>0.85945760485865841</v>
      </c>
      <c r="W69" s="111">
        <f>IF(RES_hhdet_in_tes!W69=0,"",RES_hhdet_in_tes!W69/RES_hhdet_in_fec!W69)</f>
        <v>0.86468081349011461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0.64283128067466611</v>
      </c>
      <c r="D73" s="112">
        <f>IF(RES_hhdet_in_tes!D73=0,"",RES_hhdet_in_tes!D73/RES_hhdet_in_fec!D73)</f>
        <v>0.64454665573283088</v>
      </c>
      <c r="E73" s="112">
        <f>IF(RES_hhdet_in_tes!E73=0,"",RES_hhdet_in_tes!E73/RES_hhdet_in_fec!E73)</f>
        <v>0.64639396739221033</v>
      </c>
      <c r="F73" s="112">
        <f>IF(RES_hhdet_in_tes!F73=0,"",RES_hhdet_in_tes!F73/RES_hhdet_in_fec!F73)</f>
        <v>0.64825902416745551</v>
      </c>
      <c r="G73" s="112">
        <f>IF(RES_hhdet_in_tes!G73=0,"",RES_hhdet_in_tes!G73/RES_hhdet_in_fec!G73)</f>
        <v>0.65024664435766311</v>
      </c>
      <c r="H73" s="112">
        <f>IF(RES_hhdet_in_tes!H73=0,"",RES_hhdet_in_tes!H73/RES_hhdet_in_fec!H73)</f>
        <v>0.65234507924078444</v>
      </c>
      <c r="I73" s="112">
        <f>IF(RES_hhdet_in_tes!I73=0,"",RES_hhdet_in_tes!I73/RES_hhdet_in_fec!I73)</f>
        <v>0.6545816281092095</v>
      </c>
      <c r="J73" s="112">
        <f>IF(RES_hhdet_in_tes!J73=0,"",RES_hhdet_in_tes!J73/RES_hhdet_in_fec!J73)</f>
        <v>0.65706556567339103</v>
      </c>
      <c r="K73" s="112">
        <f>IF(RES_hhdet_in_tes!K73=0,"",RES_hhdet_in_tes!K73/RES_hhdet_in_fec!K73)</f>
        <v>0.65989373121422146</v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>
        <f>IF(RES_hhdet_in_tes!N73=0,"",RES_hhdet_in_tes!N73/RES_hhdet_in_fec!N73)</f>
        <v>0.67828814092880585</v>
      </c>
      <c r="O73" s="112" t="str">
        <f>IF(RES_hhdet_in_tes!O73=0,"",RES_hhdet_in_tes!O73/RES_hhdet_in_fec!O73)</f>
        <v/>
      </c>
      <c r="P73" s="112">
        <f>IF(RES_hhdet_in_tes!P73=0,"",RES_hhdet_in_tes!P73/RES_hhdet_in_fec!P73)</f>
        <v>0.71098313934266122</v>
      </c>
      <c r="Q73" s="112">
        <f>IF(RES_hhdet_in_tes!Q73=0,"",RES_hhdet_in_tes!Q73/RES_hhdet_in_fec!Q73)</f>
        <v>0.72912153369145982</v>
      </c>
      <c r="R73" s="112">
        <f>IF(RES_hhdet_in_tes!R73=0,"",RES_hhdet_in_tes!R73/RES_hhdet_in_fec!R73)</f>
        <v>0.74212414464137688</v>
      </c>
      <c r="S73" s="112">
        <f>IF(RES_hhdet_in_tes!S73=0,"",RES_hhdet_in_tes!S73/RES_hhdet_in_fec!S73)</f>
        <v>0.75499856959348022</v>
      </c>
      <c r="T73" s="112">
        <f>IF(RES_hhdet_in_tes!T73=0,"",RES_hhdet_in_tes!T73/RES_hhdet_in_fec!T73)</f>
        <v>0.7674748557716885</v>
      </c>
      <c r="U73" s="112">
        <f>IF(RES_hhdet_in_tes!U73=0,"",RES_hhdet_in_tes!U73/RES_hhdet_in_fec!U73)</f>
        <v>0.77919472578104454</v>
      </c>
      <c r="V73" s="112">
        <f>IF(RES_hhdet_in_tes!V73=0,"",RES_hhdet_in_tes!V73/RES_hhdet_in_fec!V73)</f>
        <v>0.78960851036323554</v>
      </c>
      <c r="W73" s="112">
        <f>IF(RES_hhdet_in_tes!W73=0,"",RES_hhdet_in_tes!W73/RES_hhdet_in_fec!W73)</f>
        <v>0.79780617205734761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0.59058122554867087</v>
      </c>
      <c r="D77" s="124">
        <f>IF(RES_hhdet_in_tes!D77=0,"",RES_hhdet_in_tes!D77/RES_hhdet_in_fec!D77)</f>
        <v>0.6063981855074817</v>
      </c>
      <c r="E77" s="124">
        <f>IF(RES_hhdet_in_tes!E77=0,"",RES_hhdet_in_tes!E77/RES_hhdet_in_fec!E77)</f>
        <v>0.61153606856008202</v>
      </c>
      <c r="F77" s="124">
        <f>IF(RES_hhdet_in_tes!F77=0,"",RES_hhdet_in_tes!F77/RES_hhdet_in_fec!F77)</f>
        <v>0.60925022205316992</v>
      </c>
      <c r="G77" s="124">
        <f>IF(RES_hhdet_in_tes!G77=0,"",RES_hhdet_in_tes!G77/RES_hhdet_in_fec!G77)</f>
        <v>0.60016186673043392</v>
      </c>
      <c r="H77" s="124">
        <f>IF(RES_hhdet_in_tes!H77=0,"",RES_hhdet_in_tes!H77/RES_hhdet_in_fec!H77)</f>
        <v>0.60249906086633509</v>
      </c>
      <c r="I77" s="124">
        <f>IF(RES_hhdet_in_tes!I77=0,"",RES_hhdet_in_tes!I77/RES_hhdet_in_fec!I77)</f>
        <v>0.60223326171962632</v>
      </c>
      <c r="J77" s="124">
        <f>IF(RES_hhdet_in_tes!J77=0,"",RES_hhdet_in_tes!J77/RES_hhdet_in_fec!J77)</f>
        <v>0.60814057144421441</v>
      </c>
      <c r="K77" s="124">
        <f>IF(RES_hhdet_in_tes!K77=0,"",RES_hhdet_in_tes!K77/RES_hhdet_in_fec!K77)</f>
        <v>0.61272888283041915</v>
      </c>
      <c r="L77" s="124">
        <f>IF(RES_hhdet_in_tes!L77=0,"",RES_hhdet_in_tes!L77/RES_hhdet_in_fec!L77)</f>
        <v>0.60148560495993997</v>
      </c>
      <c r="M77" s="124">
        <f>IF(RES_hhdet_in_tes!M77=0,"",RES_hhdet_in_tes!M77/RES_hhdet_in_fec!M77)</f>
        <v>0.59741533668098101</v>
      </c>
      <c r="N77" s="124">
        <f>IF(RES_hhdet_in_tes!N77=0,"",RES_hhdet_in_tes!N77/RES_hhdet_in_fec!N77)</f>
        <v>0.62085419824311849</v>
      </c>
      <c r="O77" s="124">
        <f>IF(RES_hhdet_in_tes!O77=0,"",RES_hhdet_in_tes!O77/RES_hhdet_in_fec!O77)</f>
        <v>0.60258703238147304</v>
      </c>
      <c r="P77" s="124">
        <f>IF(RES_hhdet_in_tes!P77=0,"",RES_hhdet_in_tes!P77/RES_hhdet_in_fec!P77)</f>
        <v>0.60569937831066434</v>
      </c>
      <c r="Q77" s="124">
        <f>IF(RES_hhdet_in_tes!Q77=0,"",RES_hhdet_in_tes!Q77/RES_hhdet_in_fec!Q77)</f>
        <v>0.60596138068170347</v>
      </c>
      <c r="R77" s="124">
        <f>IF(RES_hhdet_in_tes!R77=0,"",RES_hhdet_in_tes!R77/RES_hhdet_in_fec!R77)</f>
        <v>0.60999393859600115</v>
      </c>
      <c r="S77" s="124">
        <f>IF(RES_hhdet_in_tes!S77=0,"",RES_hhdet_in_tes!S77/RES_hhdet_in_fec!S77)</f>
        <v>0.60812809710321469</v>
      </c>
      <c r="T77" s="124">
        <f>IF(RES_hhdet_in_tes!T77=0,"",RES_hhdet_in_tes!T77/RES_hhdet_in_fec!T77)</f>
        <v>0.61288655946782933</v>
      </c>
      <c r="U77" s="124">
        <f>IF(RES_hhdet_in_tes!U77=0,"",RES_hhdet_in_tes!U77/RES_hhdet_in_fec!U77)</f>
        <v>0.61234315087827584</v>
      </c>
      <c r="V77" s="124">
        <f>IF(RES_hhdet_in_tes!V77=0,"",RES_hhdet_in_tes!V77/RES_hhdet_in_fec!V77)</f>
        <v>0.64918490340437374</v>
      </c>
      <c r="W77" s="124">
        <f>IF(RES_hhdet_in_tes!W77=0,"",RES_hhdet_in_tes!W77/RES_hhdet_in_fec!W77)</f>
        <v>0.63162851203682602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0.58916486630231801</v>
      </c>
      <c r="D78" s="111">
        <f>IF(RES_hhdet_in_tes!D78=0,"",RES_hhdet_in_tes!D78/RES_hhdet_in_fec!D78)</f>
        <v>0.58988598426737826</v>
      </c>
      <c r="E78" s="111">
        <f>IF(RES_hhdet_in_tes!E78=0,"",RES_hhdet_in_tes!E78/RES_hhdet_in_fec!E78)</f>
        <v>0.59059693227148991</v>
      </c>
      <c r="F78" s="111">
        <f>IF(RES_hhdet_in_tes!F78=0,"",RES_hhdet_in_tes!F78/RES_hhdet_in_fec!F78)</f>
        <v>0.591306493462745</v>
      </c>
      <c r="G78" s="111">
        <f>IF(RES_hhdet_in_tes!G78=0,"",RES_hhdet_in_tes!G78/RES_hhdet_in_fec!G78)</f>
        <v>0.59200668871815376</v>
      </c>
      <c r="H78" s="111">
        <f>IF(RES_hhdet_in_tes!H78=0,"",RES_hhdet_in_tes!H78/RES_hhdet_in_fec!H78)</f>
        <v>0.59269849458079082</v>
      </c>
      <c r="I78" s="111">
        <f>IF(RES_hhdet_in_tes!I78=0,"",RES_hhdet_in_tes!I78/RES_hhdet_in_fec!I78)</f>
        <v>0.59337994499451785</v>
      </c>
      <c r="J78" s="111">
        <f>IF(RES_hhdet_in_tes!J78=0,"",RES_hhdet_in_tes!J78/RES_hhdet_in_fec!J78)</f>
        <v>0.59404298572129444</v>
      </c>
      <c r="K78" s="111">
        <f>IF(RES_hhdet_in_tes!K78=0,"",RES_hhdet_in_tes!K78/RES_hhdet_in_fec!K78)</f>
        <v>0.59468076854026841</v>
      </c>
      <c r="L78" s="111">
        <f>IF(RES_hhdet_in_tes!L78=0,"",RES_hhdet_in_tes!L78/RES_hhdet_in_fec!L78)</f>
        <v>0.59529146127159915</v>
      </c>
      <c r="M78" s="111">
        <f>IF(RES_hhdet_in_tes!M78=0,"",RES_hhdet_in_tes!M78/RES_hhdet_in_fec!M78)</f>
        <v>0.5956200948151521</v>
      </c>
      <c r="N78" s="111">
        <f>IF(RES_hhdet_in_tes!N78=0,"",RES_hhdet_in_tes!N78/RES_hhdet_in_fec!N78)</f>
        <v>0.5956200948151521</v>
      </c>
      <c r="O78" s="111">
        <f>IF(RES_hhdet_in_tes!O78=0,"",RES_hhdet_in_tes!O78/RES_hhdet_in_fec!O78)</f>
        <v>0.5956200948151521</v>
      </c>
      <c r="P78" s="111">
        <f>IF(RES_hhdet_in_tes!P78=0,"",RES_hhdet_in_tes!P78/RES_hhdet_in_fec!P78)</f>
        <v>0.5956200948151521</v>
      </c>
      <c r="Q78" s="111">
        <f>IF(RES_hhdet_in_tes!Q78=0,"",RES_hhdet_in_tes!Q78/RES_hhdet_in_fec!Q78)</f>
        <v>0.5956200948151521</v>
      </c>
      <c r="R78" s="111">
        <f>IF(RES_hhdet_in_tes!R78=0,"",RES_hhdet_in_tes!R78/RES_hhdet_in_fec!R78)</f>
        <v>0.59769630245306193</v>
      </c>
      <c r="S78" s="111">
        <f>IF(RES_hhdet_in_tes!S78=0,"",RES_hhdet_in_tes!S78/RES_hhdet_in_fec!S78)</f>
        <v>0.60109137235630661</v>
      </c>
      <c r="T78" s="111">
        <f>IF(RES_hhdet_in_tes!T78=0,"",RES_hhdet_in_tes!T78/RES_hhdet_in_fec!T78)</f>
        <v>0.60505228724342253</v>
      </c>
      <c r="U78" s="111">
        <f>IF(RES_hhdet_in_tes!U78=0,"",RES_hhdet_in_tes!U78/RES_hhdet_in_fec!U78)</f>
        <v>0.60915466337650759</v>
      </c>
      <c r="V78" s="111">
        <f>IF(RES_hhdet_in_tes!V78=0,"",RES_hhdet_in_tes!V78/RES_hhdet_in_fec!V78)</f>
        <v>0.6129741170176557</v>
      </c>
      <c r="W78" s="111">
        <f>IF(RES_hhdet_in_tes!W78=0,"",RES_hhdet_in_tes!W78/RES_hhdet_in_fec!W78)</f>
        <v>0.6165106481668654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0.75419106769085431</v>
      </c>
      <c r="D79" s="45">
        <f>IF(RES_hhdet_in_tes!D79=0,"",RES_hhdet_in_tes!D79/RES_hhdet_in_fec!D79)</f>
        <v>0.755609746970197</v>
      </c>
      <c r="E79" s="45">
        <f>IF(RES_hhdet_in_tes!E79=0,"",RES_hhdet_in_tes!E79/RES_hhdet_in_fec!E79)</f>
        <v>0.7570808855706711</v>
      </c>
      <c r="F79" s="45">
        <f>IF(RES_hhdet_in_tes!F79=0,"",RES_hhdet_in_tes!F79/RES_hhdet_in_fec!F79)</f>
        <v>0.75855917771493575</v>
      </c>
      <c r="G79" s="45">
        <f>IF(RES_hhdet_in_tes!G79=0,"",RES_hhdet_in_tes!G79/RES_hhdet_in_fec!G79)</f>
        <v>0.7600857818083554</v>
      </c>
      <c r="H79" s="45">
        <f>IF(RES_hhdet_in_tes!H79=0,"",RES_hhdet_in_tes!H79/RES_hhdet_in_fec!H79)</f>
        <v>0.76165566058608913</v>
      </c>
      <c r="I79" s="45">
        <f>IF(RES_hhdet_in_tes!I79=0,"",RES_hhdet_in_tes!I79/RES_hhdet_in_fec!I79)</f>
        <v>0.76327895548042157</v>
      </c>
      <c r="J79" s="45">
        <f>IF(RES_hhdet_in_tes!J79=0,"",RES_hhdet_in_tes!J79/RES_hhdet_in_fec!J79)</f>
        <v>0.76499721235981855</v>
      </c>
      <c r="K79" s="45">
        <f>IF(RES_hhdet_in_tes!K79=0,"",RES_hhdet_in_tes!K79/RES_hhdet_in_fec!K79)</f>
        <v>0.76684575614033845</v>
      </c>
      <c r="L79" s="45">
        <f>IF(RES_hhdet_in_tes!L79=0,"",RES_hhdet_in_tes!L79/RES_hhdet_in_fec!L79)</f>
        <v>0.76883403768527514</v>
      </c>
      <c r="M79" s="45">
        <f>IF(RES_hhdet_in_tes!M79=0,"",RES_hhdet_in_tes!M79/RES_hhdet_in_fec!M79)</f>
        <v>0.77153915888901015</v>
      </c>
      <c r="N79" s="45">
        <f>IF(RES_hhdet_in_tes!N79=0,"",RES_hhdet_in_tes!N79/RES_hhdet_in_fec!N79)</f>
        <v>0.7751247591262449</v>
      </c>
      <c r="O79" s="45">
        <f>IF(RES_hhdet_in_tes!O79=0,"",RES_hhdet_in_tes!O79/RES_hhdet_in_fec!O79)</f>
        <v>0.77998872412861697</v>
      </c>
      <c r="P79" s="45">
        <f>IF(RES_hhdet_in_tes!P79=0,"",RES_hhdet_in_tes!P79/RES_hhdet_in_fec!P79)</f>
        <v>0.78634002707352357</v>
      </c>
      <c r="Q79" s="45">
        <f>IF(RES_hhdet_in_tes!Q79=0,"",RES_hhdet_in_tes!Q79/RES_hhdet_in_fec!Q79)</f>
        <v>0.79452601036692272</v>
      </c>
      <c r="R79" s="45">
        <f>IF(RES_hhdet_in_tes!R79=0,"",RES_hhdet_in_tes!R79/RES_hhdet_in_fec!R79)</f>
        <v>0.80566177840146713</v>
      </c>
      <c r="S79" s="45">
        <f>IF(RES_hhdet_in_tes!S79=0,"",RES_hhdet_in_tes!S79/RES_hhdet_in_fec!S79)</f>
        <v>0.81956025845563862</v>
      </c>
      <c r="T79" s="45">
        <f>IF(RES_hhdet_in_tes!T79=0,"",RES_hhdet_in_tes!T79/RES_hhdet_in_fec!T79)</f>
        <v>0.83450337860894708</v>
      </c>
      <c r="U79" s="45">
        <f>IF(RES_hhdet_in_tes!U79=0,"",RES_hhdet_in_tes!U79/RES_hhdet_in_fec!U79)</f>
        <v>0.84877306694094423</v>
      </c>
      <c r="V79" s="45">
        <f>IF(RES_hhdet_in_tes!V79=0,"",RES_hhdet_in_tes!V79/RES_hhdet_in_fec!V79)</f>
        <v>0.86065125153116318</v>
      </c>
      <c r="W79" s="45">
        <f>IF(RES_hhdet_in_tes!W79=0,"",RES_hhdet_in_tes!W79/RES_hhdet_in_fec!W79)</f>
        <v>0.86953442912471746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0.56305196019953041</v>
      </c>
      <c r="D81" s="119">
        <f>IF(RES_hhdet_in_tes!D81=0,"",RES_hhdet_in_tes!D81/RES_hhdet_in_fec!D81)</f>
        <v>0.57488450037626859</v>
      </c>
      <c r="E81" s="119">
        <f>IF(RES_hhdet_in_tes!E81=0,"",RES_hhdet_in_tes!E81/RES_hhdet_in_fec!E81)</f>
        <v>0.58546183231695015</v>
      </c>
      <c r="F81" s="119">
        <f>IF(RES_hhdet_in_tes!F81=0,"",RES_hhdet_in_tes!F81/RES_hhdet_in_fec!F81)</f>
        <v>0.5964747594430887</v>
      </c>
      <c r="G81" s="119">
        <f>IF(RES_hhdet_in_tes!G81=0,"",RES_hhdet_in_tes!G81/RES_hhdet_in_fec!G81)</f>
        <v>0.60825764379475866</v>
      </c>
      <c r="H81" s="119">
        <f>IF(RES_hhdet_in_tes!H81=0,"",RES_hhdet_in_tes!H81/RES_hhdet_in_fec!H81)</f>
        <v>0.61989038621897941</v>
      </c>
      <c r="I81" s="119">
        <f>IF(RES_hhdet_in_tes!I81=0,"",RES_hhdet_in_tes!I81/RES_hhdet_in_fec!I81)</f>
        <v>0.63149235327171394</v>
      </c>
      <c r="J81" s="119">
        <f>IF(RES_hhdet_in_tes!J81=0,"",RES_hhdet_in_tes!J81/RES_hhdet_in_fec!J81)</f>
        <v>0.64057576396950677</v>
      </c>
      <c r="K81" s="119">
        <f>IF(RES_hhdet_in_tes!K81=0,"",RES_hhdet_in_tes!K81/RES_hhdet_in_fec!K81)</f>
        <v>0.65106935884707606</v>
      </c>
      <c r="L81" s="119">
        <f>IF(RES_hhdet_in_tes!L81=0,"",RES_hhdet_in_tes!L81/RES_hhdet_in_fec!L81)</f>
        <v>0.66317862614450884</v>
      </c>
      <c r="M81" s="119">
        <f>IF(RES_hhdet_in_tes!M81=0,"",RES_hhdet_in_tes!M81/RES_hhdet_in_fec!M81)</f>
        <v>0.67695843657177812</v>
      </c>
      <c r="N81" s="119">
        <f>IF(RES_hhdet_in_tes!N81=0,"",RES_hhdet_in_tes!N81/RES_hhdet_in_fec!N81)</f>
        <v>0.68363456936120448</v>
      </c>
      <c r="O81" s="119">
        <f>IF(RES_hhdet_in_tes!O81=0,"",RES_hhdet_in_tes!O81/RES_hhdet_in_fec!O81)</f>
        <v>0.69302871215718642</v>
      </c>
      <c r="P81" s="119">
        <f>IF(RES_hhdet_in_tes!P81=0,"",RES_hhdet_in_tes!P81/RES_hhdet_in_fec!P81)</f>
        <v>0.69650552893178652</v>
      </c>
      <c r="Q81" s="119">
        <f>IF(RES_hhdet_in_tes!Q81=0,"",RES_hhdet_in_tes!Q81/RES_hhdet_in_fec!Q81)</f>
        <v>0.70884399826577205</v>
      </c>
      <c r="R81" s="119">
        <f>IF(RES_hhdet_in_tes!R81=0,"",RES_hhdet_in_tes!R81/RES_hhdet_in_fec!R81)</f>
        <v>0.71733911507874426</v>
      </c>
      <c r="S81" s="119">
        <f>IF(RES_hhdet_in_tes!S81=0,"",RES_hhdet_in_tes!S81/RES_hhdet_in_fec!S81)</f>
        <v>0.73463074101433057</v>
      </c>
      <c r="T81" s="119">
        <f>IF(RES_hhdet_in_tes!T81=0,"",RES_hhdet_in_tes!T81/RES_hhdet_in_fec!T81)</f>
        <v>0.74842876160877403</v>
      </c>
      <c r="U81" s="119">
        <f>IF(RES_hhdet_in_tes!U81=0,"",RES_hhdet_in_tes!U81/RES_hhdet_in_fec!U81)</f>
        <v>0.76051880308156616</v>
      </c>
      <c r="V81" s="119">
        <f>IF(RES_hhdet_in_tes!V81=0,"",RES_hhdet_in_tes!V81/RES_hhdet_in_fec!V81)</f>
        <v>0.76340609997576314</v>
      </c>
      <c r="W81" s="119">
        <f>IF(RES_hhdet_in_tes!W81=0,"",RES_hhdet_in_tes!W81/RES_hhdet_in_fec!W81)</f>
        <v>0.77118819707733177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0.5554899749059613</v>
      </c>
      <c r="D82" s="124">
        <f>IF(RES_hhdet_in_tes!D82=0,"",RES_hhdet_in_tes!D82/RES_hhdet_in_fec!D82)</f>
        <v>0.5670421970046855</v>
      </c>
      <c r="E82" s="124">
        <f>IF(RES_hhdet_in_tes!E82=0,"",RES_hhdet_in_tes!E82/RES_hhdet_in_fec!E82)</f>
        <v>0.57873338561311449</v>
      </c>
      <c r="F82" s="124">
        <f>IF(RES_hhdet_in_tes!F82=0,"",RES_hhdet_in_tes!F82/RES_hhdet_in_fec!F82)</f>
        <v>0.5905054132740305</v>
      </c>
      <c r="G82" s="124">
        <f>IF(RES_hhdet_in_tes!G82=0,"",RES_hhdet_in_tes!G82/RES_hhdet_in_fec!G82)</f>
        <v>0.60239156537119376</v>
      </c>
      <c r="H82" s="124">
        <f>IF(RES_hhdet_in_tes!H82=0,"",RES_hhdet_in_tes!H82/RES_hhdet_in_fec!H82)</f>
        <v>0.61434044923392728</v>
      </c>
      <c r="I82" s="124">
        <f>IF(RES_hhdet_in_tes!I82=0,"",RES_hhdet_in_tes!I82/RES_hhdet_in_fec!I82)</f>
        <v>0.62634120567528684</v>
      </c>
      <c r="J82" s="124">
        <f>IF(RES_hhdet_in_tes!J82=0,"",RES_hhdet_in_tes!J82/RES_hhdet_in_fec!J82)</f>
        <v>0.63838594335843546</v>
      </c>
      <c r="K82" s="124">
        <f>IF(RES_hhdet_in_tes!K82=0,"",RES_hhdet_in_tes!K82/RES_hhdet_in_fec!K82)</f>
        <v>0.65039998345644789</v>
      </c>
      <c r="L82" s="124">
        <f>IF(RES_hhdet_in_tes!L82=0,"",RES_hhdet_in_tes!L82/RES_hhdet_in_fec!L82)</f>
        <v>0.66226681029860912</v>
      </c>
      <c r="M82" s="124">
        <f>IF(RES_hhdet_in_tes!M82=0,"",RES_hhdet_in_tes!M82/RES_hhdet_in_fec!M82)</f>
        <v>0.6732824019453314</v>
      </c>
      <c r="N82" s="124">
        <f>IF(RES_hhdet_in_tes!N82=0,"",RES_hhdet_in_tes!N82/RES_hhdet_in_fec!N82)</f>
        <v>0.68285906625994652</v>
      </c>
      <c r="O82" s="124">
        <f>IF(RES_hhdet_in_tes!O82=0,"",RES_hhdet_in_tes!O82/RES_hhdet_in_fec!O82)</f>
        <v>0.69077065796980175</v>
      </c>
      <c r="P82" s="124">
        <f>IF(RES_hhdet_in_tes!P82=0,"",RES_hhdet_in_tes!P82/RES_hhdet_in_fec!P82)</f>
        <v>0.69769576647106624</v>
      </c>
      <c r="Q82" s="124">
        <f>IF(RES_hhdet_in_tes!Q82=0,"",RES_hhdet_in_tes!Q82/RES_hhdet_in_fec!Q82)</f>
        <v>0.70594630140030956</v>
      </c>
      <c r="R82" s="124">
        <f>IF(RES_hhdet_in_tes!R82=0,"",RES_hhdet_in_tes!R82/RES_hhdet_in_fec!R82)</f>
        <v>0.71811484378105606</v>
      </c>
      <c r="S82" s="124">
        <f>IF(RES_hhdet_in_tes!S82=0,"",RES_hhdet_in_tes!S82/RES_hhdet_in_fec!S82)</f>
        <v>0.73174994621418299</v>
      </c>
      <c r="T82" s="124">
        <f>IF(RES_hhdet_in_tes!T82=0,"",RES_hhdet_in_tes!T82/RES_hhdet_in_fec!T82)</f>
        <v>0.74545986107889606</v>
      </c>
      <c r="U82" s="124">
        <f>IF(RES_hhdet_in_tes!U82=0,"",RES_hhdet_in_tes!U82/RES_hhdet_in_fec!U82)</f>
        <v>0.75809072411487022</v>
      </c>
      <c r="V82" s="124">
        <f>IF(RES_hhdet_in_tes!V82=0,"",RES_hhdet_in_tes!V82/RES_hhdet_in_fec!V82)</f>
        <v>0.76867780744885394</v>
      </c>
      <c r="W82" s="124">
        <f>IF(RES_hhdet_in_tes!W82=0,"",RES_hhdet_in_tes!W82/RES_hhdet_in_fec!W82)</f>
        <v>0.77718630990247539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0.55325926413983983</v>
      </c>
      <c r="D83" s="111">
        <f>IF(RES_hhdet_in_tes!D83=0,"",RES_hhdet_in_tes!D83/RES_hhdet_in_fec!D83)</f>
        <v>0.56489312853744356</v>
      </c>
      <c r="E83" s="111">
        <f>IF(RES_hhdet_in_tes!E83=0,"",RES_hhdet_in_tes!E83/RES_hhdet_in_fec!E83)</f>
        <v>0.57663758999051706</v>
      </c>
      <c r="F83" s="111">
        <f>IF(RES_hhdet_in_tes!F83=0,"",RES_hhdet_in_tes!F83/RES_hhdet_in_fec!F83)</f>
        <v>0.58848135856062578</v>
      </c>
      <c r="G83" s="111">
        <f>IF(RES_hhdet_in_tes!G83=0,"",RES_hhdet_in_tes!G83/RES_hhdet_in_fec!G83)</f>
        <v>0.60041321139614556</v>
      </c>
      <c r="H83" s="111">
        <f>IF(RES_hhdet_in_tes!H83=0,"",RES_hhdet_in_tes!H83/RES_hhdet_in_fec!H83)</f>
        <v>0.61241977734188624</v>
      </c>
      <c r="I83" s="111">
        <f>IF(RES_hhdet_in_tes!I83=0,"",RES_hhdet_in_tes!I83/RES_hhdet_in_fec!I83)</f>
        <v>0.6244834742771832</v>
      </c>
      <c r="J83" s="111">
        <f>IF(RES_hhdet_in_tes!J83=0,"",RES_hhdet_in_tes!J83/RES_hhdet_in_fec!J83)</f>
        <v>0.63656639244676239</v>
      </c>
      <c r="K83" s="111">
        <f>IF(RES_hhdet_in_tes!K83=0,"",RES_hhdet_in_tes!K83/RES_hhdet_in_fec!K83)</f>
        <v>0.6486183836587921</v>
      </c>
      <c r="L83" s="111">
        <f>IF(RES_hhdet_in_tes!L83=0,"",RES_hhdet_in_tes!L83/RES_hhdet_in_fec!L83)</f>
        <v>0.66059493843159323</v>
      </c>
      <c r="M83" s="111">
        <f>IF(RES_hhdet_in_tes!M83=0,"",RES_hhdet_in_tes!M83/RES_hhdet_in_fec!M83)</f>
        <v>0.67162487081681432</v>
      </c>
      <c r="N83" s="111">
        <f>IF(RES_hhdet_in_tes!N83=0,"",RES_hhdet_in_tes!N83/RES_hhdet_in_fec!N83)</f>
        <v>0.68124050820751669</v>
      </c>
      <c r="O83" s="111">
        <f>IF(RES_hhdet_in_tes!O83=0,"",RES_hhdet_in_tes!O83/RES_hhdet_in_fec!O83)</f>
        <v>0.68918884819489312</v>
      </c>
      <c r="P83" s="111">
        <f>IF(RES_hhdet_in_tes!P83=0,"",RES_hhdet_in_tes!P83/RES_hhdet_in_fec!P83)</f>
        <v>0.69615086535072024</v>
      </c>
      <c r="Q83" s="111">
        <f>IF(RES_hhdet_in_tes!Q83=0,"",RES_hhdet_in_tes!Q83/RES_hhdet_in_fec!Q83)</f>
        <v>0.70443929967950658</v>
      </c>
      <c r="R83" s="111">
        <f>IF(RES_hhdet_in_tes!R83=0,"",RES_hhdet_in_tes!R83/RES_hhdet_in_fec!R83)</f>
        <v>0.71666033437060783</v>
      </c>
      <c r="S83" s="111">
        <f>IF(RES_hhdet_in_tes!S83=0,"",RES_hhdet_in_tes!S83/RES_hhdet_in_fec!S83)</f>
        <v>0.73035731783175462</v>
      </c>
      <c r="T83" s="111">
        <f>IF(RES_hhdet_in_tes!T83=0,"",RES_hhdet_in_tes!T83/RES_hhdet_in_fec!T83)</f>
        <v>0.74412073931768774</v>
      </c>
      <c r="U83" s="111">
        <f>IF(RES_hhdet_in_tes!U83=0,"",RES_hhdet_in_tes!U83/RES_hhdet_in_fec!U83)</f>
        <v>0.75679870067834598</v>
      </c>
      <c r="V83" s="111">
        <f>IF(RES_hhdet_in_tes!V83=0,"",RES_hhdet_in_tes!V83/RES_hhdet_in_fec!V83)</f>
        <v>0.76742570474198812</v>
      </c>
      <c r="W83" s="111">
        <f>IF(RES_hhdet_in_tes!W83=0,"",RES_hhdet_in_tes!W83/RES_hhdet_in_fec!W83)</f>
        <v>0.77597365812849728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2.6803500188203695</v>
      </c>
      <c r="D85" s="124">
        <f>IF(RES_hhdet_in_tes!D85=0,"",RES_hhdet_in_tes!D85/RES_hhdet_in_fec!D85)</f>
        <v>2.7788712590985019</v>
      </c>
      <c r="E85" s="124">
        <f>IF(RES_hhdet_in_tes!E85=0,"",RES_hhdet_in_tes!E85/RES_hhdet_in_fec!E85)</f>
        <v>2.8784327480056104</v>
      </c>
      <c r="F85" s="124">
        <f>IF(RES_hhdet_in_tes!F85=0,"",RES_hhdet_in_tes!F85/RES_hhdet_in_fec!F85)</f>
        <v>2.9781011630921168</v>
      </c>
      <c r="G85" s="124">
        <f>IF(RES_hhdet_in_tes!G85=0,"",RES_hhdet_in_tes!G85/RES_hhdet_in_fec!G85)</f>
        <v>3.0787166747719326</v>
      </c>
      <c r="H85" s="124">
        <f>IF(RES_hhdet_in_tes!H85=0,"",RES_hhdet_in_tes!H85/RES_hhdet_in_fec!H85)</f>
        <v>3.1801709968115937</v>
      </c>
      <c r="I85" s="124">
        <f>IF(RES_hhdet_in_tes!I85=0,"",RES_hhdet_in_tes!I85/RES_hhdet_in_fec!I85)</f>
        <v>3.2826654719828134</v>
      </c>
      <c r="J85" s="124">
        <f>IF(RES_hhdet_in_tes!J85=0,"",RES_hhdet_in_tes!J85/RES_hhdet_in_fec!J85)</f>
        <v>3.3870375951403382</v>
      </c>
      <c r="K85" s="124">
        <f>IF(RES_hhdet_in_tes!K85=0,"",RES_hhdet_in_tes!K85/RES_hhdet_in_fec!K85)</f>
        <v>3.4939915498429359</v>
      </c>
      <c r="L85" s="124">
        <f>IF(RES_hhdet_in_tes!L85=0,"",RES_hhdet_in_tes!L85/RES_hhdet_in_fec!L85)</f>
        <v>3.6037014413520763</v>
      </c>
      <c r="M85" s="124">
        <f>IF(RES_hhdet_in_tes!M85=0,"",RES_hhdet_in_tes!M85/RES_hhdet_in_fec!M85)</f>
        <v>3.7347395689265883</v>
      </c>
      <c r="N85" s="124">
        <f>IF(RES_hhdet_in_tes!N85=0,"",RES_hhdet_in_tes!N85/RES_hhdet_in_fec!N85)</f>
        <v>3.89318390401312</v>
      </c>
      <c r="O85" s="124">
        <f>IF(RES_hhdet_in_tes!O85=0,"",RES_hhdet_in_tes!O85/RES_hhdet_in_fec!O85)</f>
        <v>4.0823946398225521</v>
      </c>
      <c r="P85" s="124">
        <f>IF(RES_hhdet_in_tes!P85=0,"",RES_hhdet_in_tes!P85/RES_hhdet_in_fec!P85)</f>
        <v>4.2875896085158125</v>
      </c>
      <c r="Q85" s="124">
        <f>IF(RES_hhdet_in_tes!Q85=0,"",RES_hhdet_in_tes!Q85/RES_hhdet_in_fec!Q85)</f>
        <v>4.4639307965741235</v>
      </c>
      <c r="R85" s="124">
        <f>IF(RES_hhdet_in_tes!R85=0,"",RES_hhdet_in_tes!R85/RES_hhdet_in_fec!R85)</f>
        <v>4.5745598898059452</v>
      </c>
      <c r="S85" s="124">
        <f>IF(RES_hhdet_in_tes!S85=0,"",RES_hhdet_in_tes!S85/RES_hhdet_in_fec!S85)</f>
        <v>4.6626152161960519</v>
      </c>
      <c r="T85" s="124">
        <f>IF(RES_hhdet_in_tes!T85=0,"",RES_hhdet_in_tes!T85/RES_hhdet_in_fec!T85)</f>
        <v>4.736188793410232</v>
      </c>
      <c r="U85" s="124">
        <f>IF(RES_hhdet_in_tes!U85=0,"",RES_hhdet_in_tes!U85/RES_hhdet_in_fec!U85)</f>
        <v>4.8031680966130921</v>
      </c>
      <c r="V85" s="124">
        <f>IF(RES_hhdet_in_tes!V85=0,"",RES_hhdet_in_tes!V85/RES_hhdet_in_fec!V85)</f>
        <v>4.8714608232658643</v>
      </c>
      <c r="W85" s="124">
        <f>IF(RES_hhdet_in_tes!W85=0,"",RES_hhdet_in_tes!W85/RES_hhdet_in_fec!W85)</f>
        <v>4.93832035661024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2.6803500188203695</v>
      </c>
      <c r="D86" s="111">
        <f>IF(RES_hhdet_in_tes!D86=0,"",RES_hhdet_in_tes!D86/RES_hhdet_in_fec!D86)</f>
        <v>2.7788712590985019</v>
      </c>
      <c r="E86" s="111">
        <f>IF(RES_hhdet_in_tes!E86=0,"",RES_hhdet_in_tes!E86/RES_hhdet_in_fec!E86)</f>
        <v>2.8784327480056104</v>
      </c>
      <c r="F86" s="111">
        <f>IF(RES_hhdet_in_tes!F86=0,"",RES_hhdet_in_tes!F86/RES_hhdet_in_fec!F86)</f>
        <v>2.9781011630921168</v>
      </c>
      <c r="G86" s="111">
        <f>IF(RES_hhdet_in_tes!G86=0,"",RES_hhdet_in_tes!G86/RES_hhdet_in_fec!G86)</f>
        <v>3.0787166747719326</v>
      </c>
      <c r="H86" s="111">
        <f>IF(RES_hhdet_in_tes!H86=0,"",RES_hhdet_in_tes!H86/RES_hhdet_in_fec!H86)</f>
        <v>3.1801709968115937</v>
      </c>
      <c r="I86" s="111">
        <f>IF(RES_hhdet_in_tes!I86=0,"",RES_hhdet_in_tes!I86/RES_hhdet_in_fec!I86)</f>
        <v>3.2826654719828134</v>
      </c>
      <c r="J86" s="111">
        <f>IF(RES_hhdet_in_tes!J86=0,"",RES_hhdet_in_tes!J86/RES_hhdet_in_fec!J86)</f>
        <v>3.3870375951403382</v>
      </c>
      <c r="K86" s="111">
        <f>IF(RES_hhdet_in_tes!K86=0,"",RES_hhdet_in_tes!K86/RES_hhdet_in_fec!K86)</f>
        <v>3.4939915498429359</v>
      </c>
      <c r="L86" s="111">
        <f>IF(RES_hhdet_in_tes!L86=0,"",RES_hhdet_in_tes!L86/RES_hhdet_in_fec!L86)</f>
        <v>3.6037014413520763</v>
      </c>
      <c r="M86" s="111">
        <f>IF(RES_hhdet_in_tes!M86=0,"",RES_hhdet_in_tes!M86/RES_hhdet_in_fec!M86)</f>
        <v>3.7347395689265883</v>
      </c>
      <c r="N86" s="111">
        <f>IF(RES_hhdet_in_tes!N86=0,"",RES_hhdet_in_tes!N86/RES_hhdet_in_fec!N86)</f>
        <v>3.89318390401312</v>
      </c>
      <c r="O86" s="111">
        <f>IF(RES_hhdet_in_tes!O86=0,"",RES_hhdet_in_tes!O86/RES_hhdet_in_fec!O86)</f>
        <v>4.0823946398225521</v>
      </c>
      <c r="P86" s="111">
        <f>IF(RES_hhdet_in_tes!P86=0,"",RES_hhdet_in_tes!P86/RES_hhdet_in_fec!P86)</f>
        <v>4.2875896085158125</v>
      </c>
      <c r="Q86" s="111">
        <f>IF(RES_hhdet_in_tes!Q86=0,"",RES_hhdet_in_tes!Q86/RES_hhdet_in_fec!Q86)</f>
        <v>4.4639307965741235</v>
      </c>
      <c r="R86" s="111">
        <f>IF(RES_hhdet_in_tes!R86=0,"",RES_hhdet_in_tes!R86/RES_hhdet_in_fec!R86)</f>
        <v>4.5745598898059452</v>
      </c>
      <c r="S86" s="111">
        <f>IF(RES_hhdet_in_tes!S86=0,"",RES_hhdet_in_tes!S86/RES_hhdet_in_fec!S86)</f>
        <v>4.6626152161960519</v>
      </c>
      <c r="T86" s="111">
        <f>IF(RES_hhdet_in_tes!T86=0,"",RES_hhdet_in_tes!T86/RES_hhdet_in_fec!T86)</f>
        <v>4.736188793410232</v>
      </c>
      <c r="U86" s="111">
        <f>IF(RES_hhdet_in_tes!U86=0,"",RES_hhdet_in_tes!U86/RES_hhdet_in_fec!U86)</f>
        <v>4.8031680966130921</v>
      </c>
      <c r="V86" s="111">
        <f>IF(RES_hhdet_in_tes!V86=0,"",RES_hhdet_in_tes!V86/RES_hhdet_in_fec!V86)</f>
        <v>4.8714608232658643</v>
      </c>
      <c r="W86" s="111">
        <f>IF(RES_hhdet_in_tes!W86=0,"",RES_hhdet_in_tes!W86/RES_hhdet_in_fec!W86)</f>
        <v>4.93832035661024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0.60526686970188548</v>
      </c>
      <c r="D87" s="124">
        <f>IF(RES_hhdet_in_tes!D87=0,"",RES_hhdet_in_tes!D87/RES_hhdet_in_fec!D87)</f>
        <v>0.62242117857582602</v>
      </c>
      <c r="E87" s="124">
        <f>IF(RES_hhdet_in_tes!E87=0,"",RES_hhdet_in_tes!E87/RES_hhdet_in_fec!E87)</f>
        <v>0.63059236994994006</v>
      </c>
      <c r="F87" s="124">
        <f>IF(RES_hhdet_in_tes!F87=0,"",RES_hhdet_in_tes!F87/RES_hhdet_in_fec!F87)</f>
        <v>0.63920189003283923</v>
      </c>
      <c r="G87" s="124">
        <f>IF(RES_hhdet_in_tes!G87=0,"",RES_hhdet_in_tes!G87/RES_hhdet_in_fec!G87)</f>
        <v>0.64798243315715454</v>
      </c>
      <c r="H87" s="124">
        <f>IF(RES_hhdet_in_tes!H87=0,"",RES_hhdet_in_tes!H87/RES_hhdet_in_fec!H87)</f>
        <v>0.65161171857999634</v>
      </c>
      <c r="I87" s="124">
        <f>IF(RES_hhdet_in_tes!I87=0,"",RES_hhdet_in_tes!I87/RES_hhdet_in_fec!I87)</f>
        <v>0.66635894066735479</v>
      </c>
      <c r="J87" s="124">
        <f>IF(RES_hhdet_in_tes!J87=0,"",RES_hhdet_in_tes!J87/RES_hhdet_in_fec!J87)</f>
        <v>0.6740074848494797</v>
      </c>
      <c r="K87" s="124">
        <f>IF(RES_hhdet_in_tes!K87=0,"",RES_hhdet_in_tes!K87/RES_hhdet_in_fec!K87)</f>
        <v>0.68364867986871802</v>
      </c>
      <c r="L87" s="124">
        <f>IF(RES_hhdet_in_tes!L87=0,"",RES_hhdet_in_tes!L87/RES_hhdet_in_fec!L87)</f>
        <v>0.69787754751496611</v>
      </c>
      <c r="M87" s="124">
        <f>IF(RES_hhdet_in_tes!M87=0,"",RES_hhdet_in_tes!M87/RES_hhdet_in_fec!M87)</f>
        <v>0.73392581124577072</v>
      </c>
      <c r="N87" s="124">
        <f>IF(RES_hhdet_in_tes!N87=0,"",RES_hhdet_in_tes!N87/RES_hhdet_in_fec!N87)</f>
        <v>0.72341221537558631</v>
      </c>
      <c r="O87" s="124">
        <f>IF(RES_hhdet_in_tes!O87=0,"",RES_hhdet_in_tes!O87/RES_hhdet_in_fec!O87)</f>
        <v>0.72892371141468426</v>
      </c>
      <c r="P87" s="124">
        <f>IF(RES_hhdet_in_tes!P87=0,"",RES_hhdet_in_tes!P87/RES_hhdet_in_fec!P87)</f>
        <v>0.72083039755995126</v>
      </c>
      <c r="Q87" s="124">
        <f>IF(RES_hhdet_in_tes!Q87=0,"",RES_hhdet_in_tes!Q87/RES_hhdet_in_fec!Q87)</f>
        <v>0.74221166999268529</v>
      </c>
      <c r="R87" s="124">
        <f>IF(RES_hhdet_in_tes!R87=0,"",RES_hhdet_in_tes!R87/RES_hhdet_in_fec!R87)</f>
        <v>0.75825740033882261</v>
      </c>
      <c r="S87" s="124">
        <f>IF(RES_hhdet_in_tes!S87=0,"",RES_hhdet_in_tes!S87/RES_hhdet_in_fec!S87)</f>
        <v>0.79323096052657038</v>
      </c>
      <c r="T87" s="124">
        <f>IF(RES_hhdet_in_tes!T87=0,"",RES_hhdet_in_tes!T87/RES_hhdet_in_fec!T87)</f>
        <v>0.82118518626449799</v>
      </c>
      <c r="U87" s="124">
        <f>IF(RES_hhdet_in_tes!U87=0,"",RES_hhdet_in_tes!U87/RES_hhdet_in_fec!U87)</f>
        <v>0.82504647014104848</v>
      </c>
      <c r="V87" s="124">
        <f>IF(RES_hhdet_in_tes!V87=0,"",RES_hhdet_in_tes!V87/RES_hhdet_in_fec!V87)</f>
        <v>0.80632416846778976</v>
      </c>
      <c r="W87" s="124">
        <f>IF(RES_hhdet_in_tes!W87=0,"",RES_hhdet_in_tes!W87/RES_hhdet_in_fec!W87)</f>
        <v>0.81526945384011662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0.59016473695002325</v>
      </c>
      <c r="D88" s="111">
        <f>IF(RES_hhdet_in_tes!D88=0,"",RES_hhdet_in_tes!D88/RES_hhdet_in_fec!D88)</f>
        <v>0.60454701167891145</v>
      </c>
      <c r="E88" s="111">
        <f>IF(RES_hhdet_in_tes!E88=0,"",RES_hhdet_in_tes!E88/RES_hhdet_in_fec!E88)</f>
        <v>0.61906601116078008</v>
      </c>
      <c r="F88" s="111">
        <f>IF(RES_hhdet_in_tes!F88=0,"",RES_hhdet_in_tes!F88/RES_hhdet_in_fec!F88)</f>
        <v>0.63370777829670788</v>
      </c>
      <c r="G88" s="111">
        <f>IF(RES_hhdet_in_tes!G88=0,"",RES_hhdet_in_tes!G88/RES_hhdet_in_fec!G88)</f>
        <v>0.64845843892332256</v>
      </c>
      <c r="H88" s="111">
        <f>IF(RES_hhdet_in_tes!H88=0,"",RES_hhdet_in_tes!H88/RES_hhdet_in_fec!H88)</f>
        <v>0.66330146305361282</v>
      </c>
      <c r="I88" s="111">
        <f>IF(RES_hhdet_in_tes!I88=0,"",RES_hhdet_in_tes!I88/RES_hhdet_in_fec!I88)</f>
        <v>0.67821511492712272</v>
      </c>
      <c r="J88" s="111">
        <f>IF(RES_hhdet_in_tes!J88=0,"",RES_hhdet_in_tes!J88/RES_hhdet_in_fec!J88)</f>
        <v>0.69315252890259904</v>
      </c>
      <c r="K88" s="111">
        <f>IF(RES_hhdet_in_tes!K88=0,"",RES_hhdet_in_tes!K88/RES_hhdet_in_fec!K88)</f>
        <v>0.70805170966640929</v>
      </c>
      <c r="L88" s="111">
        <f>IF(RES_hhdet_in_tes!L88=0,"",RES_hhdet_in_tes!L88/RES_hhdet_in_fec!L88)</f>
        <v>0.7228576327166627</v>
      </c>
      <c r="M88" s="111">
        <f>IF(RES_hhdet_in_tes!M88=0,"",RES_hhdet_in_tes!M88/RES_hhdet_in_fec!M88)</f>
        <v>0.73649330117416889</v>
      </c>
      <c r="N88" s="111">
        <f>IF(RES_hhdet_in_tes!N88=0,"",RES_hhdet_in_tes!N88/RES_hhdet_in_fec!N88)</f>
        <v>0.7483805584018649</v>
      </c>
      <c r="O88" s="111">
        <f>IF(RES_hhdet_in_tes!O88=0,"",RES_hhdet_in_tes!O88/RES_hhdet_in_fec!O88)</f>
        <v>0.75820663213198347</v>
      </c>
      <c r="P88" s="111">
        <f>IF(RES_hhdet_in_tes!P88=0,"",RES_hhdet_in_tes!P88/RES_hhdet_in_fec!P88)</f>
        <v>0.76681337190307464</v>
      </c>
      <c r="Q88" s="111">
        <f>IF(RES_hhdet_in_tes!Q88=0,"",RES_hhdet_in_tes!Q88/RES_hhdet_in_fec!Q88)</f>
        <v>0.7770598846279011</v>
      </c>
      <c r="R88" s="111">
        <f>IF(RES_hhdet_in_tes!R88=0,"",RES_hhdet_in_tes!R88/RES_hhdet_in_fec!R88)</f>
        <v>0.79216804408305963</v>
      </c>
      <c r="S88" s="111">
        <f>IF(RES_hhdet_in_tes!S88=0,"",RES_hhdet_in_tes!S88/RES_hhdet_in_fec!S88)</f>
        <v>0.80910083377036479</v>
      </c>
      <c r="T88" s="111">
        <f>IF(RES_hhdet_in_tes!T88=0,"",RES_hhdet_in_tes!T88/RES_hhdet_in_fec!T88)</f>
        <v>0.8261157569510873</v>
      </c>
      <c r="U88" s="111">
        <f>IF(RES_hhdet_in_tes!U88=0,"",RES_hhdet_in_tes!U88/RES_hhdet_in_fec!U88)</f>
        <v>0.84178878846147442</v>
      </c>
      <c r="V88" s="111">
        <f>IF(RES_hhdet_in_tes!V88=0,"",RES_hhdet_in_tes!V88/RES_hhdet_in_fec!V88)</f>
        <v>0.8549263399030913</v>
      </c>
      <c r="W88" s="111">
        <f>IF(RES_hhdet_in_tes!W88=0,"",RES_hhdet_in_tes!W88/RES_hhdet_in_fec!W88)</f>
        <v>0.86549368105241953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0.5735123258816136</v>
      </c>
      <c r="D92" s="112">
        <f>IF(RES_hhdet_in_tes!D92=0,"",RES_hhdet_in_tes!D92/RES_hhdet_in_fec!D92)</f>
        <v>0.57622451564302946</v>
      </c>
      <c r="E92" s="112">
        <f>IF(RES_hhdet_in_tes!E92=0,"",RES_hhdet_in_tes!E92/RES_hhdet_in_fec!E92)</f>
        <v>0.57938569195569223</v>
      </c>
      <c r="F92" s="112">
        <f>IF(RES_hhdet_in_tes!F92=0,"",RES_hhdet_in_tes!F92/RES_hhdet_in_fec!F92)</f>
        <v>0.58260809370716127</v>
      </c>
      <c r="G92" s="112">
        <f>IF(RES_hhdet_in_tes!G92=0,"",RES_hhdet_in_tes!G92/RES_hhdet_in_fec!G92)</f>
        <v>0.58624398566336888</v>
      </c>
      <c r="H92" s="112">
        <f>IF(RES_hhdet_in_tes!H92=0,"",RES_hhdet_in_tes!H92/RES_hhdet_in_fec!H92)</f>
        <v>0.59025025510154649</v>
      </c>
      <c r="I92" s="112">
        <f>IF(RES_hhdet_in_tes!I92=0,"",RES_hhdet_in_tes!I92/RES_hhdet_in_fec!I92)</f>
        <v>0.5947137000703131</v>
      </c>
      <c r="J92" s="112">
        <f>IF(RES_hhdet_in_tes!J92=0,"",RES_hhdet_in_tes!J92/RES_hhdet_in_fec!J92)</f>
        <v>0.59998990153790566</v>
      </c>
      <c r="K92" s="112">
        <f>IF(RES_hhdet_in_tes!K92=0,"",RES_hhdet_in_tes!K92/RES_hhdet_in_fec!K92)</f>
        <v>0.60638119685624425</v>
      </c>
      <c r="L92" s="112">
        <f>IF(RES_hhdet_in_tes!L92=0,"",RES_hhdet_in_tes!L92/RES_hhdet_in_fec!L92)</f>
        <v>0.61396847366217067</v>
      </c>
      <c r="M92" s="112">
        <f>IF(RES_hhdet_in_tes!M92=0,"",RES_hhdet_in_tes!M92/RES_hhdet_in_fec!M92)</f>
        <v>0.62992629448852244</v>
      </c>
      <c r="N92" s="112">
        <f>IF(RES_hhdet_in_tes!N92=0,"",RES_hhdet_in_tes!N92/RES_hhdet_in_fec!N92)</f>
        <v>0.65653186055162982</v>
      </c>
      <c r="O92" s="112">
        <f>IF(RES_hhdet_in_tes!O92=0,"",RES_hhdet_in_tes!O92/RES_hhdet_in_fec!O92)</f>
        <v>0.6956861187353085</v>
      </c>
      <c r="P92" s="112">
        <f>IF(RES_hhdet_in_tes!P92=0,"",RES_hhdet_in_tes!P92/RES_hhdet_in_fec!P92)</f>
        <v>0.74339381253303194</v>
      </c>
      <c r="Q92" s="112">
        <f>IF(RES_hhdet_in_tes!Q92=0,"",RES_hhdet_in_tes!Q92/RES_hhdet_in_fec!Q92)</f>
        <v>0.78671010655316054</v>
      </c>
      <c r="R92" s="112">
        <f>IF(RES_hhdet_in_tes!R92=0,"",RES_hhdet_in_tes!R92/RES_hhdet_in_fec!R92)</f>
        <v>0.81594330596546882</v>
      </c>
      <c r="S92" s="112">
        <f>IF(RES_hhdet_in_tes!S92=0,"",RES_hhdet_in_tes!S92/RES_hhdet_in_fec!S92)</f>
        <v>0.84411347994463415</v>
      </c>
      <c r="T92" s="112">
        <f>IF(RES_hhdet_in_tes!T92=0,"",RES_hhdet_in_tes!T92/RES_hhdet_in_fec!T92)</f>
        <v>0.86962609034083571</v>
      </c>
      <c r="U92" s="112">
        <f>IF(RES_hhdet_in_tes!U92=0,"",RES_hhdet_in_tes!U92/RES_hhdet_in_fec!U92)</f>
        <v>0.89088659900434219</v>
      </c>
      <c r="V92" s="112">
        <f>IF(RES_hhdet_in_tes!V92=0,"",RES_hhdet_in_tes!V92/RES_hhdet_in_fec!V92)</f>
        <v>0.90630046778538442</v>
      </c>
      <c r="W92" s="112">
        <f>IF(RES_hhdet_in_tes!W92=0,"",RES_hhdet_in_tes!W92/RES_hhdet_in_fec!W92)</f>
        <v>0.91355096860986451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0.64283128067466611</v>
      </c>
      <c r="D96" s="112">
        <f>IF(RES_hhdet_in_tes!D96=0,"",RES_hhdet_in_tes!D96/RES_hhdet_in_fec!D96)</f>
        <v>0.64454665573283088</v>
      </c>
      <c r="E96" s="112">
        <f>IF(RES_hhdet_in_tes!E96=0,"",RES_hhdet_in_tes!E96/RES_hhdet_in_fec!E96)</f>
        <v>0.64639396739221033</v>
      </c>
      <c r="F96" s="112">
        <f>IF(RES_hhdet_in_tes!F96=0,"",RES_hhdet_in_tes!F96/RES_hhdet_in_fec!F96)</f>
        <v>0.64825902416745551</v>
      </c>
      <c r="G96" s="112">
        <f>IF(RES_hhdet_in_tes!G96=0,"",RES_hhdet_in_tes!G96/RES_hhdet_in_fec!G96)</f>
        <v>0.65024664435766311</v>
      </c>
      <c r="H96" s="112">
        <f>IF(RES_hhdet_in_tes!H96=0,"",RES_hhdet_in_tes!H96/RES_hhdet_in_fec!H96)</f>
        <v>0.65234507924078444</v>
      </c>
      <c r="I96" s="112">
        <f>IF(RES_hhdet_in_tes!I96=0,"",RES_hhdet_in_tes!I96/RES_hhdet_in_fec!I96)</f>
        <v>0.6545816281092095</v>
      </c>
      <c r="J96" s="112">
        <f>IF(RES_hhdet_in_tes!J96=0,"",RES_hhdet_in_tes!J96/RES_hhdet_in_fec!J96)</f>
        <v>0.65706556567339103</v>
      </c>
      <c r="K96" s="112">
        <f>IF(RES_hhdet_in_tes!K96=0,"",RES_hhdet_in_tes!K96/RES_hhdet_in_fec!K96)</f>
        <v>0.65989373121422146</v>
      </c>
      <c r="L96" s="112">
        <f>IF(RES_hhdet_in_tes!L96=0,"",RES_hhdet_in_tes!L96/RES_hhdet_in_fec!L96)</f>
        <v>0.66310001724550838</v>
      </c>
      <c r="M96" s="112">
        <f>IF(RES_hhdet_in_tes!M96=0,"",RES_hhdet_in_tes!M96/RES_hhdet_in_fec!M96)</f>
        <v>0.66890609717780336</v>
      </c>
      <c r="N96" s="112">
        <f>IF(RES_hhdet_in_tes!N96=0,"",RES_hhdet_in_tes!N96/RES_hhdet_in_fec!N96)</f>
        <v>0.67828814092880585</v>
      </c>
      <c r="O96" s="112">
        <f>IF(RES_hhdet_in_tes!O96=0,"",RES_hhdet_in_tes!O96/RES_hhdet_in_fec!O96)</f>
        <v>0.69249797253887868</v>
      </c>
      <c r="P96" s="112">
        <f>IF(RES_hhdet_in_tes!P96=0,"",RES_hhdet_in_tes!P96/RES_hhdet_in_fec!P96)</f>
        <v>0.71098313934266122</v>
      </c>
      <c r="Q96" s="112">
        <f>IF(RES_hhdet_in_tes!Q96=0,"",RES_hhdet_in_tes!Q96/RES_hhdet_in_fec!Q96)</f>
        <v>0.72912153369145982</v>
      </c>
      <c r="R96" s="112">
        <f>IF(RES_hhdet_in_tes!R96=0,"",RES_hhdet_in_tes!R96/RES_hhdet_in_fec!R96)</f>
        <v>0.74212414464137688</v>
      </c>
      <c r="S96" s="112">
        <f>IF(RES_hhdet_in_tes!S96=0,"",RES_hhdet_in_tes!S96/RES_hhdet_in_fec!S96)</f>
        <v>0.75499856959348022</v>
      </c>
      <c r="T96" s="112">
        <f>IF(RES_hhdet_in_tes!T96=0,"",RES_hhdet_in_tes!T96/RES_hhdet_in_fec!T96)</f>
        <v>0.7674748557716885</v>
      </c>
      <c r="U96" s="112">
        <f>IF(RES_hhdet_in_tes!U96=0,"",RES_hhdet_in_tes!U96/RES_hhdet_in_fec!U96)</f>
        <v>0.77919472578104454</v>
      </c>
      <c r="V96" s="112">
        <f>IF(RES_hhdet_in_tes!V96=0,"",RES_hhdet_in_tes!V96/RES_hhdet_in_fec!V96)</f>
        <v>0.78960851036323554</v>
      </c>
      <c r="W96" s="112">
        <f>IF(RES_hhdet_in_tes!W96=0,"",RES_hhdet_in_tes!W96/RES_hhdet_in_fec!W96)</f>
        <v>0.79780617205734761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0.57957515089383682</v>
      </c>
      <c r="D100" s="124">
        <f>IF(RES_hhdet_in_tes!D100=0,"",RES_hhdet_in_tes!D100/RES_hhdet_in_fec!D100)</f>
        <v>0.58072805916179815</v>
      </c>
      <c r="E100" s="124">
        <f>IF(RES_hhdet_in_tes!E100=0,"",RES_hhdet_in_tes!E100/RES_hhdet_in_fec!E100)</f>
        <v>0.58137544595104207</v>
      </c>
      <c r="F100" s="124">
        <f>IF(RES_hhdet_in_tes!F100=0,"",RES_hhdet_in_tes!F100/RES_hhdet_in_fec!F100)</f>
        <v>0.5916698307733157</v>
      </c>
      <c r="G100" s="124">
        <f>IF(RES_hhdet_in_tes!G100=0,"",RES_hhdet_in_tes!G100/RES_hhdet_in_fec!G100)</f>
        <v>0.60464063815002234</v>
      </c>
      <c r="H100" s="124">
        <f>IF(RES_hhdet_in_tes!H100=0,"",RES_hhdet_in_tes!H100/RES_hhdet_in_fec!H100)</f>
        <v>0.62155095362478152</v>
      </c>
      <c r="I100" s="124">
        <f>IF(RES_hhdet_in_tes!I100=0,"",RES_hhdet_in_tes!I100/RES_hhdet_in_fec!I100)</f>
        <v>0.61941056058359756</v>
      </c>
      <c r="J100" s="124">
        <f>IF(RES_hhdet_in_tes!J100=0,"",RES_hhdet_in_tes!J100/RES_hhdet_in_fec!J100)</f>
        <v>0.57806715949467058</v>
      </c>
      <c r="K100" s="124">
        <f>IF(RES_hhdet_in_tes!K100=0,"",RES_hhdet_in_tes!K100/RES_hhdet_in_fec!K100)</f>
        <v>0.57830579698802087</v>
      </c>
      <c r="L100" s="124">
        <f>IF(RES_hhdet_in_tes!L100=0,"",RES_hhdet_in_tes!L100/RES_hhdet_in_fec!L100)</f>
        <v>0.57899167020321807</v>
      </c>
      <c r="M100" s="124">
        <f>IF(RES_hhdet_in_tes!M100=0,"",RES_hhdet_in_tes!M100/RES_hhdet_in_fec!M100)</f>
        <v>0.58046275385379575</v>
      </c>
      <c r="N100" s="124">
        <f>IF(RES_hhdet_in_tes!N100=0,"",RES_hhdet_in_tes!N100/RES_hhdet_in_fec!N100)</f>
        <v>0.59147045133402187</v>
      </c>
      <c r="O100" s="124">
        <f>IF(RES_hhdet_in_tes!O100=0,"",RES_hhdet_in_tes!O100/RES_hhdet_in_fec!O100)</f>
        <v>0.61968558010386365</v>
      </c>
      <c r="P100" s="124">
        <f>IF(RES_hhdet_in_tes!P100=0,"",RES_hhdet_in_tes!P100/RES_hhdet_in_fec!P100)</f>
        <v>0.61690468692865885</v>
      </c>
      <c r="Q100" s="124">
        <f>IF(RES_hhdet_in_tes!Q100=0,"",RES_hhdet_in_tes!Q100/RES_hhdet_in_fec!Q100)</f>
        <v>0.63471597559304971</v>
      </c>
      <c r="R100" s="124">
        <f>IF(RES_hhdet_in_tes!R100=0,"",RES_hhdet_in_tes!R100/RES_hhdet_in_fec!R100)</f>
        <v>0.58036148549387934</v>
      </c>
      <c r="S100" s="124">
        <f>IF(RES_hhdet_in_tes!S100=0,"",RES_hhdet_in_tes!S100/RES_hhdet_in_fec!S100)</f>
        <v>0.60872464313087105</v>
      </c>
      <c r="T100" s="124">
        <f>IF(RES_hhdet_in_tes!T100=0,"",RES_hhdet_in_tes!T100/RES_hhdet_in_fec!T100)</f>
        <v>0.59065204500386548</v>
      </c>
      <c r="U100" s="124">
        <f>IF(RES_hhdet_in_tes!U100=0,"",RES_hhdet_in_tes!U100/RES_hhdet_in_fec!U100)</f>
        <v>0.61179127496593377</v>
      </c>
      <c r="V100" s="124">
        <f>IF(RES_hhdet_in_tes!V100=0,"",RES_hhdet_in_tes!V100/RES_hhdet_in_fec!V100)</f>
        <v>0.58827764748701994</v>
      </c>
      <c r="W100" s="124">
        <f>IF(RES_hhdet_in_tes!W100=0,"",RES_hhdet_in_tes!W100/RES_hhdet_in_fec!W100)</f>
        <v>0.59543573027140029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0.57343199609709339</v>
      </c>
      <c r="D101" s="111">
        <f>IF(RES_hhdet_in_tes!D101=0,"",RES_hhdet_in_tes!D101/RES_hhdet_in_fec!D101)</f>
        <v>0.57381754963971843</v>
      </c>
      <c r="E101" s="111">
        <f>IF(RES_hhdet_in_tes!E101=0,"",RES_hhdet_in_tes!E101/RES_hhdet_in_fec!E101)</f>
        <v>0.57419766570239972</v>
      </c>
      <c r="F101" s="111">
        <f>IF(RES_hhdet_in_tes!F101=0,"",RES_hhdet_in_tes!F101/RES_hhdet_in_fec!F101)</f>
        <v>0.57457704029054324</v>
      </c>
      <c r="G101" s="111">
        <f>IF(RES_hhdet_in_tes!G101=0,"",RES_hhdet_in_tes!G101/RES_hhdet_in_fec!G101)</f>
        <v>0.57495140727948602</v>
      </c>
      <c r="H101" s="111">
        <f>IF(RES_hhdet_in_tes!H101=0,"",RES_hhdet_in_tes!H101/RES_hhdet_in_fec!H101)</f>
        <v>0.57532128878857625</v>
      </c>
      <c r="I101" s="111">
        <f>IF(RES_hhdet_in_tes!I101=0,"",RES_hhdet_in_tes!I101/RES_hhdet_in_fec!I101)</f>
        <v>0.57568563364457193</v>
      </c>
      <c r="J101" s="111">
        <f>IF(RES_hhdet_in_tes!J101=0,"",RES_hhdet_in_tes!J101/RES_hhdet_in_fec!J101)</f>
        <v>0.57604013556173339</v>
      </c>
      <c r="K101" s="111">
        <f>IF(RES_hhdet_in_tes!K101=0,"",RES_hhdet_in_tes!K101/RES_hhdet_in_fec!K101)</f>
        <v>0.57638113306449323</v>
      </c>
      <c r="L101" s="111">
        <f>IF(RES_hhdet_in_tes!L101=0,"",RES_hhdet_in_tes!L101/RES_hhdet_in_fec!L101)</f>
        <v>0.57670764655802442</v>
      </c>
      <c r="M101" s="111">
        <f>IF(RES_hhdet_in_tes!M101=0,"",RES_hhdet_in_tes!M101/RES_hhdet_in_fec!M101)</f>
        <v>0.57688335404706426</v>
      </c>
      <c r="N101" s="111">
        <f>IF(RES_hhdet_in_tes!N101=0,"",RES_hhdet_in_tes!N101/RES_hhdet_in_fec!N101)</f>
        <v>0.57688335404706426</v>
      </c>
      <c r="O101" s="111">
        <f>IF(RES_hhdet_in_tes!O101=0,"",RES_hhdet_in_tes!O101/RES_hhdet_in_fec!O101)</f>
        <v>0.57688335404706426</v>
      </c>
      <c r="P101" s="111">
        <f>IF(RES_hhdet_in_tes!P101=0,"",RES_hhdet_in_tes!P101/RES_hhdet_in_fec!P101)</f>
        <v>0.57688335404706426</v>
      </c>
      <c r="Q101" s="111">
        <f>IF(RES_hhdet_in_tes!Q101=0,"",RES_hhdet_in_tes!Q101/RES_hhdet_in_fec!Q101)</f>
        <v>0.57688335404706426</v>
      </c>
      <c r="R101" s="111">
        <f>IF(RES_hhdet_in_tes!R101=0,"",RES_hhdet_in_tes!R101/RES_hhdet_in_fec!R101)</f>
        <v>0.57799342098313689</v>
      </c>
      <c r="S101" s="111">
        <f>IF(RES_hhdet_in_tes!S101=0,"",RES_hhdet_in_tes!S101/RES_hhdet_in_fec!S101)</f>
        <v>0.57980863193623855</v>
      </c>
      <c r="T101" s="111">
        <f>IF(RES_hhdet_in_tes!T101=0,"",RES_hhdet_in_tes!T101/RES_hhdet_in_fec!T101)</f>
        <v>0.58192637804818892</v>
      </c>
      <c r="U101" s="111">
        <f>IF(RES_hhdet_in_tes!U101=0,"",RES_hhdet_in_tes!U101/RES_hhdet_in_fec!U101)</f>
        <v>0.58411975794985216</v>
      </c>
      <c r="V101" s="111">
        <f>IF(RES_hhdet_in_tes!V101=0,"",RES_hhdet_in_tes!V101/RES_hhdet_in_fec!V101)</f>
        <v>0.58616187027209044</v>
      </c>
      <c r="W101" s="111">
        <f>IF(RES_hhdet_in_tes!W101=0,"",RES_hhdet_in_tes!W101/RES_hhdet_in_fec!W101)</f>
        <v>0.58805271501490264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0.59409267870349347</v>
      </c>
      <c r="D102" s="111">
        <f>IF(RES_hhdet_in_tes!D102=0,"",RES_hhdet_in_tes!D102/RES_hhdet_in_fec!D102)</f>
        <v>0.59466598718710995</v>
      </c>
      <c r="E102" s="111">
        <f>IF(RES_hhdet_in_tes!E102=0,"",RES_hhdet_in_tes!E102/RES_hhdet_in_fec!E102)</f>
        <v>0.59523121027392256</v>
      </c>
      <c r="F102" s="111">
        <f>IF(RES_hhdet_in_tes!F102=0,"",RES_hhdet_in_tes!F102/RES_hhdet_in_fec!F102)</f>
        <v>0.59579533080662561</v>
      </c>
      <c r="G102" s="111">
        <f>IF(RES_hhdet_in_tes!G102=0,"",RES_hhdet_in_tes!G102/RES_hhdet_in_fec!G102)</f>
        <v>0.59635200516444764</v>
      </c>
      <c r="H102" s="111">
        <f>IF(RES_hhdet_in_tes!H102=0,"",RES_hhdet_in_tes!H102/RES_hhdet_in_fec!H102)</f>
        <v>0.59690200972581264</v>
      </c>
      <c r="I102" s="111">
        <f>IF(RES_hhdet_in_tes!I102=0,"",RES_hhdet_in_tes!I102/RES_hhdet_in_fec!I102)</f>
        <v>0.59744378142237686</v>
      </c>
      <c r="J102" s="111">
        <f>IF(RES_hhdet_in_tes!J102=0,"",RES_hhdet_in_tes!J102/RES_hhdet_in_fec!J102)</f>
        <v>0.59797091691485127</v>
      </c>
      <c r="K102" s="111">
        <f>IF(RES_hhdet_in_tes!K102=0,"",RES_hhdet_in_tes!K102/RES_hhdet_in_fec!K102)</f>
        <v>0.59847797168056094</v>
      </c>
      <c r="L102" s="111">
        <f>IF(RES_hhdet_in_tes!L102=0,"",RES_hhdet_in_tes!L102/RES_hhdet_in_fec!L102)</f>
        <v>0.59896348908647601</v>
      </c>
      <c r="M102" s="111">
        <f>IF(RES_hhdet_in_tes!M102=0,"",RES_hhdet_in_tes!M102/RES_hhdet_in_fec!M102)</f>
        <v>0.59922476173207428</v>
      </c>
      <c r="N102" s="111">
        <f>IF(RES_hhdet_in_tes!N102=0,"",RES_hhdet_in_tes!N102/RES_hhdet_in_fec!N102)</f>
        <v>0.59922476173207428</v>
      </c>
      <c r="O102" s="111">
        <f>IF(RES_hhdet_in_tes!O102=0,"",RES_hhdet_in_tes!O102/RES_hhdet_in_fec!O102)</f>
        <v>0.59922476173207428</v>
      </c>
      <c r="P102" s="111">
        <f>IF(RES_hhdet_in_tes!P102=0,"",RES_hhdet_in_tes!P102/RES_hhdet_in_fec!P102)</f>
        <v>0.59922476173207428</v>
      </c>
      <c r="Q102" s="111">
        <f>IF(RES_hhdet_in_tes!Q102=0,"",RES_hhdet_in_tes!Q102/RES_hhdet_in_fec!Q102)</f>
        <v>0.59922476173207428</v>
      </c>
      <c r="R102" s="111">
        <f>IF(RES_hhdet_in_tes!R102=0,"",RES_hhdet_in_tes!R102/RES_hhdet_in_fec!R102)</f>
        <v>0.6008754035275029</v>
      </c>
      <c r="S102" s="111">
        <f>IF(RES_hhdet_in_tes!S102=0,"",RES_hhdet_in_tes!S102/RES_hhdet_in_fec!S102)</f>
        <v>0.60357457685601423</v>
      </c>
      <c r="T102" s="111">
        <f>IF(RES_hhdet_in_tes!T102=0,"",RES_hhdet_in_tes!T102/RES_hhdet_in_fec!T102)</f>
        <v>0.60672361240594175</v>
      </c>
      <c r="U102" s="111">
        <f>IF(RES_hhdet_in_tes!U102=0,"",RES_hhdet_in_tes!U102/RES_hhdet_in_fec!U102)</f>
        <v>0.60998511351122442</v>
      </c>
      <c r="V102" s="111">
        <f>IF(RES_hhdet_in_tes!V102=0,"",RES_hhdet_in_tes!V102/RES_hhdet_in_fec!V102)</f>
        <v>0.61302168350579789</v>
      </c>
      <c r="W102" s="111">
        <f>IF(RES_hhdet_in_tes!W102=0,"",RES_hhdet_in_tes!W102/RES_hhdet_in_fec!W102)</f>
        <v>0.61583332238966093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0.75419106769085431</v>
      </c>
      <c r="D103" s="45">
        <f>IF(RES_hhdet_in_tes!D103=0,"",RES_hhdet_in_tes!D103/RES_hhdet_in_fec!D103)</f>
        <v>0.75560974697019712</v>
      </c>
      <c r="E103" s="45">
        <f>IF(RES_hhdet_in_tes!E103=0,"",RES_hhdet_in_tes!E103/RES_hhdet_in_fec!E103)</f>
        <v>0.7570808855706711</v>
      </c>
      <c r="F103" s="45">
        <f>IF(RES_hhdet_in_tes!F103=0,"",RES_hhdet_in_tes!F103/RES_hhdet_in_fec!F103)</f>
        <v>0.75855917771493586</v>
      </c>
      <c r="G103" s="45">
        <f>IF(RES_hhdet_in_tes!G103=0,"",RES_hhdet_in_tes!G103/RES_hhdet_in_fec!G103)</f>
        <v>0.7600857818083554</v>
      </c>
      <c r="H103" s="45">
        <f>IF(RES_hhdet_in_tes!H103=0,"",RES_hhdet_in_tes!H103/RES_hhdet_in_fec!H103)</f>
        <v>0.76165566058608913</v>
      </c>
      <c r="I103" s="45">
        <f>IF(RES_hhdet_in_tes!I103=0,"",RES_hhdet_in_tes!I103/RES_hhdet_in_fec!I103)</f>
        <v>0.76327895548042146</v>
      </c>
      <c r="J103" s="45">
        <f>IF(RES_hhdet_in_tes!J103=0,"",RES_hhdet_in_tes!J103/RES_hhdet_in_fec!J103)</f>
        <v>0.76499721235981855</v>
      </c>
      <c r="K103" s="45">
        <f>IF(RES_hhdet_in_tes!K103=0,"",RES_hhdet_in_tes!K103/RES_hhdet_in_fec!K103)</f>
        <v>0.76684575614033845</v>
      </c>
      <c r="L103" s="45">
        <f>IF(RES_hhdet_in_tes!L103=0,"",RES_hhdet_in_tes!L103/RES_hhdet_in_fec!L103)</f>
        <v>0.76883403768527514</v>
      </c>
      <c r="M103" s="45">
        <f>IF(RES_hhdet_in_tes!M103=0,"",RES_hhdet_in_tes!M103/RES_hhdet_in_fec!M103)</f>
        <v>0.77153915888901015</v>
      </c>
      <c r="N103" s="45">
        <f>IF(RES_hhdet_in_tes!N103=0,"",RES_hhdet_in_tes!N103/RES_hhdet_in_fec!N103)</f>
        <v>0.7751247591262449</v>
      </c>
      <c r="O103" s="45">
        <f>IF(RES_hhdet_in_tes!O103=0,"",RES_hhdet_in_tes!O103/RES_hhdet_in_fec!O103)</f>
        <v>0.77998872412861697</v>
      </c>
      <c r="P103" s="45">
        <f>IF(RES_hhdet_in_tes!P103=0,"",RES_hhdet_in_tes!P103/RES_hhdet_in_fec!P103)</f>
        <v>0.78634002707352346</v>
      </c>
      <c r="Q103" s="45">
        <f>IF(RES_hhdet_in_tes!Q103=0,"",RES_hhdet_in_tes!Q103/RES_hhdet_in_fec!Q103)</f>
        <v>0.79452601036692272</v>
      </c>
      <c r="R103" s="45">
        <f>IF(RES_hhdet_in_tes!R103=0,"",RES_hhdet_in_tes!R103/RES_hhdet_in_fec!R103)</f>
        <v>0.80566177840146713</v>
      </c>
      <c r="S103" s="45">
        <f>IF(RES_hhdet_in_tes!S103=0,"",RES_hhdet_in_tes!S103/RES_hhdet_in_fec!S103)</f>
        <v>0.81956025845563862</v>
      </c>
      <c r="T103" s="45">
        <f>IF(RES_hhdet_in_tes!T103=0,"",RES_hhdet_in_tes!T103/RES_hhdet_in_fec!T103)</f>
        <v>0.83450337860894719</v>
      </c>
      <c r="U103" s="45">
        <f>IF(RES_hhdet_in_tes!U103=0,"",RES_hhdet_in_tes!U103/RES_hhdet_in_fec!U103)</f>
        <v>0.84877306694094423</v>
      </c>
      <c r="V103" s="45">
        <f>IF(RES_hhdet_in_tes!V103=0,"",RES_hhdet_in_tes!V103/RES_hhdet_in_fec!V103)</f>
        <v>0.86065125153116318</v>
      </c>
      <c r="W103" s="45">
        <f>IF(RES_hhdet_in_tes!W103=0,"",RES_hhdet_in_tes!W103/RES_hhdet_in_fec!W103)</f>
        <v>0.86953442912471757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0.76426802217415835</v>
      </c>
      <c r="D124" s="119">
        <f>IF(RES_hhdet_in_tes!D124=0,"",RES_hhdet_in_tes!D124/RES_hhdet_in_fec!D124)</f>
        <v>0.77065034330010396</v>
      </c>
      <c r="E124" s="119">
        <f>IF(RES_hhdet_in_tes!E124=0,"",RES_hhdet_in_tes!E124/RES_hhdet_in_fec!E124)</f>
        <v>0.77120489859595753</v>
      </c>
      <c r="F124" s="119">
        <f>IF(RES_hhdet_in_tes!F124=0,"",RES_hhdet_in_tes!F124/RES_hhdet_in_fec!F124)</f>
        <v>0.77575205670406511</v>
      </c>
      <c r="G124" s="119">
        <f>IF(RES_hhdet_in_tes!G124=0,"",RES_hhdet_in_tes!G124/RES_hhdet_in_fec!G124)</f>
        <v>0.77989917777010287</v>
      </c>
      <c r="H124" s="119">
        <f>IF(RES_hhdet_in_tes!H124=0,"",RES_hhdet_in_tes!H124/RES_hhdet_in_fec!H124)</f>
        <v>0.7695930819884701</v>
      </c>
      <c r="I124" s="119">
        <f>IF(RES_hhdet_in_tes!I124=0,"",RES_hhdet_in_tes!I124/RES_hhdet_in_fec!I124)</f>
        <v>0.78611736513685881</v>
      </c>
      <c r="J124" s="119">
        <f>IF(RES_hhdet_in_tes!J124=0,"",RES_hhdet_in_tes!J124/RES_hhdet_in_fec!J124)</f>
        <v>0.79039693479358164</v>
      </c>
      <c r="K124" s="119">
        <f>IF(RES_hhdet_in_tes!K124=0,"",RES_hhdet_in_tes!K124/RES_hhdet_in_fec!K124)</f>
        <v>0.79315134979991475</v>
      </c>
      <c r="L124" s="119">
        <f>IF(RES_hhdet_in_tes!L124=0,"",RES_hhdet_in_tes!L124/RES_hhdet_in_fec!L124)</f>
        <v>0.79918720557825995</v>
      </c>
      <c r="M124" s="119">
        <f>IF(RES_hhdet_in_tes!M124=0,"",RES_hhdet_in_tes!M124/RES_hhdet_in_fec!M124)</f>
        <v>0.80608995769737446</v>
      </c>
      <c r="N124" s="119">
        <f>IF(RES_hhdet_in_tes!N124=0,"",RES_hhdet_in_tes!N124/RES_hhdet_in_fec!N124)</f>
        <v>0.81512875254012784</v>
      </c>
      <c r="O124" s="119">
        <f>IF(RES_hhdet_in_tes!O124=0,"",RES_hhdet_in_tes!O124/RES_hhdet_in_fec!O124)</f>
        <v>0.8263678707134543</v>
      </c>
      <c r="P124" s="119">
        <f>IF(RES_hhdet_in_tes!P124=0,"",RES_hhdet_in_tes!P124/RES_hhdet_in_fec!P124)</f>
        <v>0.83850309413589941</v>
      </c>
      <c r="Q124" s="119">
        <f>IF(RES_hhdet_in_tes!Q124=0,"",RES_hhdet_in_tes!Q124/RES_hhdet_in_fec!Q124)</f>
        <v>0.85403429339583525</v>
      </c>
      <c r="R124" s="119">
        <f>IF(RES_hhdet_in_tes!R124=0,"",RES_hhdet_in_tes!R124/RES_hhdet_in_fec!R124)</f>
        <v>0.86257507085001539</v>
      </c>
      <c r="S124" s="119">
        <f>IF(RES_hhdet_in_tes!S124=0,"",RES_hhdet_in_tes!S124/RES_hhdet_in_fec!S124)</f>
        <v>0.86819765681373762</v>
      </c>
      <c r="T124" s="119">
        <f>IF(RES_hhdet_in_tes!T124=0,"",RES_hhdet_in_tes!T124/RES_hhdet_in_fec!T124)</f>
        <v>0.86820807843376768</v>
      </c>
      <c r="U124" s="119">
        <f>IF(RES_hhdet_in_tes!U124=0,"",RES_hhdet_in_tes!U124/RES_hhdet_in_fec!U124)</f>
        <v>0.88328509514229858</v>
      </c>
      <c r="V124" s="119">
        <f>IF(RES_hhdet_in_tes!V124=0,"",RES_hhdet_in_tes!V124/RES_hhdet_in_fec!V124)</f>
        <v>0.8818751754370252</v>
      </c>
      <c r="W124" s="119">
        <f>IF(RES_hhdet_in_tes!W124=0,"",RES_hhdet_in_tes!W124/RES_hhdet_in_fec!W124)</f>
        <v>0.9038559359626902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0.76980327934029147</v>
      </c>
      <c r="D125" s="124">
        <f>IF(RES_hhdet_in_tes!D125=0,"",RES_hhdet_in_tes!D125/RES_hhdet_in_fec!D125)</f>
        <v>0.77334846532729806</v>
      </c>
      <c r="E125" s="124">
        <f>IF(RES_hhdet_in_tes!E125=0,"",RES_hhdet_in_tes!E125/RES_hhdet_in_fec!E125)</f>
        <v>0.77700118914319993</v>
      </c>
      <c r="F125" s="124">
        <f>IF(RES_hhdet_in_tes!F125=0,"",RES_hhdet_in_tes!F125/RES_hhdet_in_fec!F125)</f>
        <v>0.7806613843101663</v>
      </c>
      <c r="G125" s="124">
        <f>IF(RES_hhdet_in_tes!G125=0,"",RES_hhdet_in_tes!G125/RES_hhdet_in_fec!G125)</f>
        <v>0.78442047665748305</v>
      </c>
      <c r="H125" s="124">
        <f>IF(RES_hhdet_in_tes!H125=0,"",RES_hhdet_in_tes!H125/RES_hhdet_in_fec!H125)</f>
        <v>0.78825565276875531</v>
      </c>
      <c r="I125" s="124">
        <f>IF(RES_hhdet_in_tes!I125=0,"",RES_hhdet_in_tes!I125/RES_hhdet_in_fec!I125)</f>
        <v>0.79218790941166717</v>
      </c>
      <c r="J125" s="124">
        <f>IF(RES_hhdet_in_tes!J125=0,"",RES_hhdet_in_tes!J125/RES_hhdet_in_fec!J125)</f>
        <v>0.79630412250265192</v>
      </c>
      <c r="K125" s="124">
        <f>IF(RES_hhdet_in_tes!K125=0,"",RES_hhdet_in_tes!K125/RES_hhdet_in_fec!K125)</f>
        <v>0.80066045888716331</v>
      </c>
      <c r="L125" s="124">
        <f>IF(RES_hhdet_in_tes!L125=0,"",RES_hhdet_in_tes!L125/RES_hhdet_in_fec!L125)</f>
        <v>0.8052488697539123</v>
      </c>
      <c r="M125" s="124">
        <f>IF(RES_hhdet_in_tes!M125=0,"",RES_hhdet_in_tes!M125/RES_hhdet_in_fec!M125)</f>
        <v>0.81164639106781256</v>
      </c>
      <c r="N125" s="124">
        <f>IF(RES_hhdet_in_tes!N125=0,"",RES_hhdet_in_tes!N125/RES_hhdet_in_fec!N125)</f>
        <v>0.82029026977709363</v>
      </c>
      <c r="O125" s="124">
        <f>IF(RES_hhdet_in_tes!O125=0,"",RES_hhdet_in_tes!O125/RES_hhdet_in_fec!O125)</f>
        <v>0.83161022901391601</v>
      </c>
      <c r="P125" s="124">
        <f>IF(RES_hhdet_in_tes!P125=0,"",RES_hhdet_in_tes!P125/RES_hhdet_in_fec!P125)</f>
        <v>0.84480469886864329</v>
      </c>
      <c r="Q125" s="124">
        <f>IF(RES_hhdet_in_tes!Q125=0,"",RES_hhdet_in_tes!Q125/RES_hhdet_in_fec!Q125)</f>
        <v>0.85725354576618318</v>
      </c>
      <c r="R125" s="124">
        <f>IF(RES_hhdet_in_tes!R125=0,"",RES_hhdet_in_tes!R125/RES_hhdet_in_fec!R125)</f>
        <v>0.86679088543985672</v>
      </c>
      <c r="S125" s="124">
        <f>IF(RES_hhdet_in_tes!S125=0,"",RES_hhdet_in_tes!S125/RES_hhdet_in_fec!S125)</f>
        <v>0.87606799009429648</v>
      </c>
      <c r="T125" s="124">
        <f>IF(RES_hhdet_in_tes!T125=0,"",RES_hhdet_in_tes!T125/RES_hhdet_in_fec!T125)</f>
        <v>0.88502661779624414</v>
      </c>
      <c r="U125" s="124">
        <f>IF(RES_hhdet_in_tes!U125=0,"",RES_hhdet_in_tes!U125/RES_hhdet_in_fec!U125)</f>
        <v>0.89360293586564976</v>
      </c>
      <c r="V125" s="124">
        <f>IF(RES_hhdet_in_tes!V125=0,"",RES_hhdet_in_tes!V125/RES_hhdet_in_fec!V125)</f>
        <v>0.9017340068821833</v>
      </c>
      <c r="W125" s="124">
        <f>IF(RES_hhdet_in_tes!W125=0,"",RES_hhdet_in_tes!W125/RES_hhdet_in_fec!W125)</f>
        <v>0.90922243167284167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0.76900043983726218</v>
      </c>
      <c r="D126" s="111">
        <f>IF(RES_hhdet_in_tes!D126=0,"",RES_hhdet_in_tes!D126/RES_hhdet_in_fec!D126)</f>
        <v>0.77257913999157068</v>
      </c>
      <c r="E126" s="111">
        <f>IF(RES_hhdet_in_tes!E126=0,"",RES_hhdet_in_tes!E126/RES_hhdet_in_fec!E126)</f>
        <v>0.77625445571352314</v>
      </c>
      <c r="F126" s="111">
        <f>IF(RES_hhdet_in_tes!F126=0,"",RES_hhdet_in_tes!F126/RES_hhdet_in_fec!F126)</f>
        <v>0.77994294628560912</v>
      </c>
      <c r="G126" s="111">
        <f>IF(RES_hhdet_in_tes!G126=0,"",RES_hhdet_in_tes!G126/RES_hhdet_in_fec!G126)</f>
        <v>0.78372041411266002</v>
      </c>
      <c r="H126" s="111">
        <f>IF(RES_hhdet_in_tes!H126=0,"",RES_hhdet_in_tes!H126/RES_hhdet_in_fec!H126)</f>
        <v>0.78757758194534411</v>
      </c>
      <c r="I126" s="111">
        <f>IF(RES_hhdet_in_tes!I126=0,"",RES_hhdet_in_tes!I126/RES_hhdet_in_fec!I126)</f>
        <v>0.79153312749842641</v>
      </c>
      <c r="J126" s="111">
        <f>IF(RES_hhdet_in_tes!J126=0,"",RES_hhdet_in_tes!J126/RES_hhdet_in_fec!J126)</f>
        <v>0.79566356677666172</v>
      </c>
      <c r="K126" s="111">
        <f>IF(RES_hhdet_in_tes!K126=0,"",RES_hhdet_in_tes!K126/RES_hhdet_in_fec!K126)</f>
        <v>0.80003395851019343</v>
      </c>
      <c r="L126" s="111">
        <f>IF(RES_hhdet_in_tes!L126=0,"",RES_hhdet_in_tes!L126/RES_hhdet_in_fec!L126)</f>
        <v>0.80466170857660757</v>
      </c>
      <c r="M126" s="111">
        <f>IF(RES_hhdet_in_tes!M126=0,"",RES_hhdet_in_tes!M126/RES_hhdet_in_fec!M126)</f>
        <v>0.8110694062764392</v>
      </c>
      <c r="N126" s="111">
        <f>IF(RES_hhdet_in_tes!N126=0,"",RES_hhdet_in_tes!N126/RES_hhdet_in_fec!N126)</f>
        <v>0.81973845614897223</v>
      </c>
      <c r="O126" s="111">
        <f>IF(RES_hhdet_in_tes!O126=0,"",RES_hhdet_in_tes!O126/RES_hhdet_in_fec!O126)</f>
        <v>0.83109086777045005</v>
      </c>
      <c r="P126" s="111">
        <f>IF(RES_hhdet_in_tes!P126=0,"",RES_hhdet_in_tes!P126/RES_hhdet_in_fec!P126)</f>
        <v>0.84432373698152507</v>
      </c>
      <c r="Q126" s="111">
        <f>IF(RES_hhdet_in_tes!Q126=0,"",RES_hhdet_in_tes!Q126/RES_hhdet_in_fec!Q126)</f>
        <v>0.85680864546582014</v>
      </c>
      <c r="R126" s="111">
        <f>IF(RES_hhdet_in_tes!R126=0,"",RES_hhdet_in_tes!R126/RES_hhdet_in_fec!R126)</f>
        <v>0.86637541414268493</v>
      </c>
      <c r="S126" s="111">
        <f>IF(RES_hhdet_in_tes!S126=0,"",RES_hhdet_in_tes!S126/RES_hhdet_in_fec!S126)</f>
        <v>0.87568228080477362</v>
      </c>
      <c r="T126" s="111">
        <f>IF(RES_hhdet_in_tes!T126=0,"",RES_hhdet_in_tes!T126/RES_hhdet_in_fec!T126)</f>
        <v>0.88466706095960701</v>
      </c>
      <c r="U126" s="111">
        <f>IF(RES_hhdet_in_tes!U126=0,"",RES_hhdet_in_tes!U126/RES_hhdet_in_fec!U126)</f>
        <v>0.89326757011473479</v>
      </c>
      <c r="V126" s="111">
        <f>IF(RES_hhdet_in_tes!V126=0,"",RES_hhdet_in_tes!V126/RES_hhdet_in_fec!V126)</f>
        <v>0.90142162377769541</v>
      </c>
      <c r="W126" s="111">
        <f>IF(RES_hhdet_in_tes!W126=0,"",RES_hhdet_in_tes!W126/RES_hhdet_in_fec!W126)</f>
        <v>0.90893307885567309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2.6803500188203695</v>
      </c>
      <c r="D128" s="124">
        <f>IF(RES_hhdet_in_tes!D128=0,"",RES_hhdet_in_tes!D128/RES_hhdet_in_fec!D128)</f>
        <v>2.7788712590985019</v>
      </c>
      <c r="E128" s="124">
        <f>IF(RES_hhdet_in_tes!E128=0,"",RES_hhdet_in_tes!E128/RES_hhdet_in_fec!E128)</f>
        <v>2.8784327480056104</v>
      </c>
      <c r="F128" s="124">
        <f>IF(RES_hhdet_in_tes!F128=0,"",RES_hhdet_in_tes!F128/RES_hhdet_in_fec!F128)</f>
        <v>2.9781011630921164</v>
      </c>
      <c r="G128" s="124">
        <f>IF(RES_hhdet_in_tes!G128=0,"",RES_hhdet_in_tes!G128/RES_hhdet_in_fec!G128)</f>
        <v>3.0787166747719326</v>
      </c>
      <c r="H128" s="124">
        <f>IF(RES_hhdet_in_tes!H128=0,"",RES_hhdet_in_tes!H128/RES_hhdet_in_fec!H128)</f>
        <v>3.1801709968115932</v>
      </c>
      <c r="I128" s="124">
        <f>IF(RES_hhdet_in_tes!I128=0,"",RES_hhdet_in_tes!I128/RES_hhdet_in_fec!I128)</f>
        <v>3.2826654719828134</v>
      </c>
      <c r="J128" s="124">
        <f>IF(RES_hhdet_in_tes!J128=0,"",RES_hhdet_in_tes!J128/RES_hhdet_in_fec!J128)</f>
        <v>3.3870375951403378</v>
      </c>
      <c r="K128" s="124">
        <f>IF(RES_hhdet_in_tes!K128=0,"",RES_hhdet_in_tes!K128/RES_hhdet_in_fec!K128)</f>
        <v>3.4939915498429359</v>
      </c>
      <c r="L128" s="124">
        <f>IF(RES_hhdet_in_tes!L128=0,"",RES_hhdet_in_tes!L128/RES_hhdet_in_fec!L128)</f>
        <v>3.6037014413520763</v>
      </c>
      <c r="M128" s="124">
        <f>IF(RES_hhdet_in_tes!M128=0,"",RES_hhdet_in_tes!M128/RES_hhdet_in_fec!M128)</f>
        <v>3.7347395689265879</v>
      </c>
      <c r="N128" s="124">
        <f>IF(RES_hhdet_in_tes!N128=0,"",RES_hhdet_in_tes!N128/RES_hhdet_in_fec!N128)</f>
        <v>3.89318390401312</v>
      </c>
      <c r="O128" s="124">
        <f>IF(RES_hhdet_in_tes!O128=0,"",RES_hhdet_in_tes!O128/RES_hhdet_in_fec!O128)</f>
        <v>4.0823946398225521</v>
      </c>
      <c r="P128" s="124">
        <f>IF(RES_hhdet_in_tes!P128=0,"",RES_hhdet_in_tes!P128/RES_hhdet_in_fec!P128)</f>
        <v>4.2875896085158125</v>
      </c>
      <c r="Q128" s="124">
        <f>IF(RES_hhdet_in_tes!Q128=0,"",RES_hhdet_in_tes!Q128/RES_hhdet_in_fec!Q128)</f>
        <v>4.4639307965741235</v>
      </c>
      <c r="R128" s="124">
        <f>IF(RES_hhdet_in_tes!R128=0,"",RES_hhdet_in_tes!R128/RES_hhdet_in_fec!R128)</f>
        <v>4.5745598898059452</v>
      </c>
      <c r="S128" s="124">
        <f>IF(RES_hhdet_in_tes!S128=0,"",RES_hhdet_in_tes!S128/RES_hhdet_in_fec!S128)</f>
        <v>4.6626152161960519</v>
      </c>
      <c r="T128" s="124">
        <f>IF(RES_hhdet_in_tes!T128=0,"",RES_hhdet_in_tes!T128/RES_hhdet_in_fec!T128)</f>
        <v>4.736188793410232</v>
      </c>
      <c r="U128" s="124">
        <f>IF(RES_hhdet_in_tes!U128=0,"",RES_hhdet_in_tes!U128/RES_hhdet_in_fec!U128)</f>
        <v>4.8031680966130921</v>
      </c>
      <c r="V128" s="124">
        <f>IF(RES_hhdet_in_tes!V128=0,"",RES_hhdet_in_tes!V128/RES_hhdet_in_fec!V128)</f>
        <v>4.8714608232658643</v>
      </c>
      <c r="W128" s="124">
        <f>IF(RES_hhdet_in_tes!W128=0,"",RES_hhdet_in_tes!W128/RES_hhdet_in_fec!W128)</f>
        <v>4.93832035661024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2.6803500188203695</v>
      </c>
      <c r="D129" s="111">
        <f>IF(RES_hhdet_in_tes!D129=0,"",RES_hhdet_in_tes!D129/RES_hhdet_in_fec!D129)</f>
        <v>2.7788712590985019</v>
      </c>
      <c r="E129" s="111">
        <f>IF(RES_hhdet_in_tes!E129=0,"",RES_hhdet_in_tes!E129/RES_hhdet_in_fec!E129)</f>
        <v>2.8784327480056104</v>
      </c>
      <c r="F129" s="111">
        <f>IF(RES_hhdet_in_tes!F129=0,"",RES_hhdet_in_tes!F129/RES_hhdet_in_fec!F129)</f>
        <v>2.9781011630921164</v>
      </c>
      <c r="G129" s="111">
        <f>IF(RES_hhdet_in_tes!G129=0,"",RES_hhdet_in_tes!G129/RES_hhdet_in_fec!G129)</f>
        <v>3.0787166747719326</v>
      </c>
      <c r="H129" s="111">
        <f>IF(RES_hhdet_in_tes!H129=0,"",RES_hhdet_in_tes!H129/RES_hhdet_in_fec!H129)</f>
        <v>3.1801709968115932</v>
      </c>
      <c r="I129" s="111">
        <f>IF(RES_hhdet_in_tes!I129=0,"",RES_hhdet_in_tes!I129/RES_hhdet_in_fec!I129)</f>
        <v>3.2826654719828134</v>
      </c>
      <c r="J129" s="111">
        <f>IF(RES_hhdet_in_tes!J129=0,"",RES_hhdet_in_tes!J129/RES_hhdet_in_fec!J129)</f>
        <v>3.3870375951403378</v>
      </c>
      <c r="K129" s="111">
        <f>IF(RES_hhdet_in_tes!K129=0,"",RES_hhdet_in_tes!K129/RES_hhdet_in_fec!K129)</f>
        <v>3.4939915498429359</v>
      </c>
      <c r="L129" s="111">
        <f>IF(RES_hhdet_in_tes!L129=0,"",RES_hhdet_in_tes!L129/RES_hhdet_in_fec!L129)</f>
        <v>3.6037014413520763</v>
      </c>
      <c r="M129" s="111">
        <f>IF(RES_hhdet_in_tes!M129=0,"",RES_hhdet_in_tes!M129/RES_hhdet_in_fec!M129)</f>
        <v>3.7347395689265879</v>
      </c>
      <c r="N129" s="111">
        <f>IF(RES_hhdet_in_tes!N129=0,"",RES_hhdet_in_tes!N129/RES_hhdet_in_fec!N129)</f>
        <v>3.89318390401312</v>
      </c>
      <c r="O129" s="111">
        <f>IF(RES_hhdet_in_tes!O129=0,"",RES_hhdet_in_tes!O129/RES_hhdet_in_fec!O129)</f>
        <v>4.0823946398225521</v>
      </c>
      <c r="P129" s="111">
        <f>IF(RES_hhdet_in_tes!P129=0,"",RES_hhdet_in_tes!P129/RES_hhdet_in_fec!P129)</f>
        <v>4.2875896085158125</v>
      </c>
      <c r="Q129" s="111">
        <f>IF(RES_hhdet_in_tes!Q129=0,"",RES_hhdet_in_tes!Q129/RES_hhdet_in_fec!Q129)</f>
        <v>4.4639307965741235</v>
      </c>
      <c r="R129" s="111">
        <f>IF(RES_hhdet_in_tes!R129=0,"",RES_hhdet_in_tes!R129/RES_hhdet_in_fec!R129)</f>
        <v>4.5745598898059452</v>
      </c>
      <c r="S129" s="111">
        <f>IF(RES_hhdet_in_tes!S129=0,"",RES_hhdet_in_tes!S129/RES_hhdet_in_fec!S129)</f>
        <v>4.6626152161960519</v>
      </c>
      <c r="T129" s="111">
        <f>IF(RES_hhdet_in_tes!T129=0,"",RES_hhdet_in_tes!T129/RES_hhdet_in_fec!T129)</f>
        <v>4.736188793410232</v>
      </c>
      <c r="U129" s="111">
        <f>IF(RES_hhdet_in_tes!U129=0,"",RES_hhdet_in_tes!U129/RES_hhdet_in_fec!U129)</f>
        <v>4.8031680966130921</v>
      </c>
      <c r="V129" s="111">
        <f>IF(RES_hhdet_in_tes!V129=0,"",RES_hhdet_in_tes!V129/RES_hhdet_in_fec!V129)</f>
        <v>4.8714608232658643</v>
      </c>
      <c r="W129" s="111">
        <f>IF(RES_hhdet_in_tes!W129=0,"",RES_hhdet_in_tes!W129/RES_hhdet_in_fec!W129)</f>
        <v>4.93832035661024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0.77928671112711401</v>
      </c>
      <c r="D130" s="124">
        <f>IF(RES_hhdet_in_tes!D130=0,"",RES_hhdet_in_tes!D130/RES_hhdet_in_fec!D130)</f>
        <v>0.8027763338396392</v>
      </c>
      <c r="E130" s="124">
        <f>IF(RES_hhdet_in_tes!E130=0,"",RES_hhdet_in_tes!E130/RES_hhdet_in_fec!E130)</f>
        <v>0.78953729964752695</v>
      </c>
      <c r="F130" s="124">
        <f>IF(RES_hhdet_in_tes!F130=0,"",RES_hhdet_in_tes!F130/RES_hhdet_in_fec!F130)</f>
        <v>0.81652409426872119</v>
      </c>
      <c r="G130" s="124">
        <f>IF(RES_hhdet_in_tes!G130=0,"",RES_hhdet_in_tes!G130/RES_hhdet_in_fec!G130)</f>
        <v>0.82019480215906226</v>
      </c>
      <c r="H130" s="124">
        <f>IF(RES_hhdet_in_tes!H130=0,"",RES_hhdet_in_tes!H130/RES_hhdet_in_fec!H130)</f>
        <v>0.7199452968720762</v>
      </c>
      <c r="I130" s="124">
        <f>IF(RES_hhdet_in_tes!I130=0,"",RES_hhdet_in_tes!I130/RES_hhdet_in_fec!I130)</f>
        <v>0.78629816636807159</v>
      </c>
      <c r="J130" s="124">
        <f>IF(RES_hhdet_in_tes!J130=0,"",RES_hhdet_in_tes!J130/RES_hhdet_in_fec!J130)</f>
        <v>0.7915650244639999</v>
      </c>
      <c r="K130" s="124">
        <f>IF(RES_hhdet_in_tes!K130=0,"",RES_hhdet_in_tes!K130/RES_hhdet_in_fec!K130)</f>
        <v>0.8053681953030839</v>
      </c>
      <c r="L130" s="124">
        <f>IF(RES_hhdet_in_tes!L130=0,"",RES_hhdet_in_tes!L130/RES_hhdet_in_fec!L130)</f>
        <v>0.84054424743356448</v>
      </c>
      <c r="M130" s="124">
        <f>IF(RES_hhdet_in_tes!M130=0,"",RES_hhdet_in_tes!M130/RES_hhdet_in_fec!M130)</f>
        <v>0.83931897841387948</v>
      </c>
      <c r="N130" s="124">
        <f>IF(RES_hhdet_in_tes!N130=0,"",RES_hhdet_in_tes!N130/RES_hhdet_in_fec!N130)</f>
        <v>0.85519489141211635</v>
      </c>
      <c r="O130" s="124">
        <f>IF(RES_hhdet_in_tes!O130=0,"",RES_hhdet_in_tes!O130/RES_hhdet_in_fec!O130)</f>
        <v>0.86622645774735896</v>
      </c>
      <c r="P130" s="124">
        <f>IF(RES_hhdet_in_tes!P130=0,"",RES_hhdet_in_tes!P130/RES_hhdet_in_fec!P130)</f>
        <v>0.87908533561181046</v>
      </c>
      <c r="Q130" s="124">
        <f>IF(RES_hhdet_in_tes!Q130=0,"",RES_hhdet_in_tes!Q130/RES_hhdet_in_fec!Q130)</f>
        <v>0.89121739184146331</v>
      </c>
      <c r="R130" s="124">
        <f>IF(RES_hhdet_in_tes!R130=0,"",RES_hhdet_in_tes!R130/RES_hhdet_in_fec!R130)</f>
        <v>0.90051378161234574</v>
      </c>
      <c r="S130" s="124">
        <f>IF(RES_hhdet_in_tes!S130=0,"",RES_hhdet_in_tes!S130/RES_hhdet_in_fec!S130)</f>
        <v>0.89651966751192558</v>
      </c>
      <c r="T130" s="124">
        <f>IF(RES_hhdet_in_tes!T130=0,"",RES_hhdet_in_tes!T130/RES_hhdet_in_fec!T130)</f>
        <v>0.87920681021239522</v>
      </c>
      <c r="U130" s="124">
        <f>IF(RES_hhdet_in_tes!U130=0,"",RES_hhdet_in_tes!U130/RES_hhdet_in_fec!U130)</f>
        <v>0.89636869291343069</v>
      </c>
      <c r="V130" s="124">
        <f>IF(RES_hhdet_in_tes!V130=0,"",RES_hhdet_in_tes!V130/RES_hhdet_in_fec!V130)</f>
        <v>0.89146753027013237</v>
      </c>
      <c r="W130" s="124">
        <f>IF(RES_hhdet_in_tes!W130=0,"",RES_hhdet_in_tes!W130/RES_hhdet_in_fec!W130)</f>
        <v>0.94186866875069875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0.80589084824279511</v>
      </c>
      <c r="D131" s="111">
        <f>IF(RES_hhdet_in_tes!D131=0,"",RES_hhdet_in_tes!D131/RES_hhdet_in_fec!D131)</f>
        <v>0.80936840609239824</v>
      </c>
      <c r="E131" s="111">
        <f>IF(RES_hhdet_in_tes!E131=0,"",RES_hhdet_in_tes!E131/RES_hhdet_in_fec!E131)</f>
        <v>0.81293984893129001</v>
      </c>
      <c r="F131" s="111">
        <f>IF(RES_hhdet_in_tes!F131=0,"",RES_hhdet_in_tes!F131/RES_hhdet_in_fec!F131)</f>
        <v>0.81652409426872119</v>
      </c>
      <c r="G131" s="111">
        <f>IF(RES_hhdet_in_tes!G131=0,"",RES_hhdet_in_tes!G131/RES_hhdet_in_fec!G131)</f>
        <v>0.82019480215906226</v>
      </c>
      <c r="H131" s="111">
        <f>IF(RES_hhdet_in_tes!H131=0,"",RES_hhdet_in_tes!H131/RES_hhdet_in_fec!H131)</f>
        <v>0.82394295754940383</v>
      </c>
      <c r="I131" s="111">
        <f>IF(RES_hhdet_in_tes!I131=0,"",RES_hhdet_in_tes!I131/RES_hhdet_in_fec!I131)</f>
        <v>0.82778671027929485</v>
      </c>
      <c r="J131" s="111">
        <f>IF(RES_hhdet_in_tes!J131=0,"",RES_hhdet_in_tes!J131/RES_hhdet_in_fec!J131)</f>
        <v>0.83180041383505188</v>
      </c>
      <c r="K131" s="111">
        <f>IF(RES_hhdet_in_tes!K131=0,"",RES_hhdet_in_tes!K131/RES_hhdet_in_fec!K131)</f>
        <v>0.83604728823733643</v>
      </c>
      <c r="L131" s="111">
        <f>IF(RES_hhdet_in_tes!L131=0,"",RES_hhdet_in_tes!L131/RES_hhdet_in_fec!L131)</f>
        <v>0.84054424743356448</v>
      </c>
      <c r="M131" s="111">
        <f>IF(RES_hhdet_in_tes!M131=0,"",RES_hhdet_in_tes!M131/RES_hhdet_in_fec!M131)</f>
        <v>0.8467708488455622</v>
      </c>
      <c r="N131" s="111">
        <f>IF(RES_hhdet_in_tes!N131=0,"",RES_hhdet_in_tes!N131/RES_hhdet_in_fec!N131)</f>
        <v>0.85519489141211635</v>
      </c>
      <c r="O131" s="111">
        <f>IF(RES_hhdet_in_tes!O131=0,"",RES_hhdet_in_tes!O131/RES_hhdet_in_fec!O131)</f>
        <v>0.86622645774735896</v>
      </c>
      <c r="P131" s="111">
        <f>IF(RES_hhdet_in_tes!P131=0,"",RES_hhdet_in_tes!P131/RES_hhdet_in_fec!P131)</f>
        <v>0.87908533561181046</v>
      </c>
      <c r="Q131" s="111">
        <f>IF(RES_hhdet_in_tes!Q131=0,"",RES_hhdet_in_tes!Q131/RES_hhdet_in_fec!Q131)</f>
        <v>0.89121739184146331</v>
      </c>
      <c r="R131" s="111">
        <f>IF(RES_hhdet_in_tes!R131=0,"",RES_hhdet_in_tes!R131/RES_hhdet_in_fec!R131)</f>
        <v>0.90051378161234574</v>
      </c>
      <c r="S131" s="111">
        <f>IF(RES_hhdet_in_tes!S131=0,"",RES_hhdet_in_tes!S131/RES_hhdet_in_fec!S131)</f>
        <v>0.90955761479769714</v>
      </c>
      <c r="T131" s="111">
        <f>IF(RES_hhdet_in_tes!T131=0,"",RES_hhdet_in_tes!T131/RES_hhdet_in_fec!T131)</f>
        <v>0.91828846438194711</v>
      </c>
      <c r="U131" s="111">
        <f>IF(RES_hhdet_in_tes!U131=0,"",RES_hhdet_in_tes!U131/RES_hhdet_in_fec!U131)</f>
        <v>0.92664590334955432</v>
      </c>
      <c r="V131" s="111">
        <f>IF(RES_hhdet_in_tes!V131=0,"",RES_hhdet_in_tes!V131/RES_hhdet_in_fec!V131)</f>
        <v>0.93456950468496536</v>
      </c>
      <c r="W131" s="111">
        <f>IF(RES_hhdet_in_tes!W131=0,"",RES_hhdet_in_tes!W131/RES_hhdet_in_fec!W131)</f>
        <v>0.94186866875069875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0.64283128067466611</v>
      </c>
      <c r="D135" s="112">
        <f>IF(RES_hhdet_in_tes!D135=0,"",RES_hhdet_in_tes!D135/RES_hhdet_in_fec!D135)</f>
        <v>0.64454665573283088</v>
      </c>
      <c r="E135" s="112">
        <f>IF(RES_hhdet_in_tes!E135=0,"",RES_hhdet_in_tes!E135/RES_hhdet_in_fec!E135)</f>
        <v>0.64639396739221033</v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0.65234507924078444</v>
      </c>
      <c r="I135" s="112">
        <f>IF(RES_hhdet_in_tes!I135=0,"",RES_hhdet_in_tes!I135/RES_hhdet_in_fec!I135)</f>
        <v>0.6545816281092095</v>
      </c>
      <c r="J135" s="112">
        <f>IF(RES_hhdet_in_tes!J135=0,"",RES_hhdet_in_tes!J135/RES_hhdet_in_fec!J135)</f>
        <v>0.65706556567339114</v>
      </c>
      <c r="K135" s="112">
        <f>IF(RES_hhdet_in_tes!K135=0,"",RES_hhdet_in_tes!K135/RES_hhdet_in_fec!K135)</f>
        <v>0.65989373121422146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0.66890609717780336</v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>
        <f>IF(RES_hhdet_in_tes!S135=0,"",RES_hhdet_in_tes!S135/RES_hhdet_in_fec!S135)</f>
        <v>0.75499856959348022</v>
      </c>
      <c r="T135" s="112">
        <f>IF(RES_hhdet_in_tes!T135=0,"",RES_hhdet_in_tes!T135/RES_hhdet_in_fec!T135)</f>
        <v>0.7674748557716885</v>
      </c>
      <c r="U135" s="112">
        <f>IF(RES_hhdet_in_tes!U135=0,"",RES_hhdet_in_tes!U135/RES_hhdet_in_fec!U135)</f>
        <v>0.77919472578104454</v>
      </c>
      <c r="V135" s="112">
        <f>IF(RES_hhdet_in_tes!V135=0,"",RES_hhdet_in_tes!V135/RES_hhdet_in_fec!V135)</f>
        <v>0.78960851036323554</v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0.64369924168462511</v>
      </c>
      <c r="D139" s="124">
        <f>IF(RES_hhdet_in_tes!D139=0,"",RES_hhdet_in_tes!D139/RES_hhdet_in_fec!D139)</f>
        <v>0.65547329887342054</v>
      </c>
      <c r="E139" s="124">
        <f>IF(RES_hhdet_in_tes!E139=0,"",RES_hhdet_in_tes!E139/RES_hhdet_in_fec!E139)</f>
        <v>0.64750170736881307</v>
      </c>
      <c r="F139" s="124">
        <f>IF(RES_hhdet_in_tes!F139=0,"",RES_hhdet_in_tes!F139/RES_hhdet_in_fec!F139)</f>
        <v>0.63418614680349761</v>
      </c>
      <c r="G139" s="124">
        <f>IF(RES_hhdet_in_tes!G139=0,"",RES_hhdet_in_tes!G139/RES_hhdet_in_fec!G139)</f>
        <v>0.63993105705058573</v>
      </c>
      <c r="H139" s="124">
        <f>IF(RES_hhdet_in_tes!H139=0,"",RES_hhdet_in_tes!H139/RES_hhdet_in_fec!H139)</f>
        <v>0.65749200438195321</v>
      </c>
      <c r="I139" s="124">
        <f>IF(RES_hhdet_in_tes!I139=0,"",RES_hhdet_in_tes!I139/RES_hhdet_in_fec!I139)</f>
        <v>0.69652175954580586</v>
      </c>
      <c r="J139" s="124">
        <f>IF(RES_hhdet_in_tes!J139=0,"",RES_hhdet_in_tes!J139/RES_hhdet_in_fec!J139)</f>
        <v>0.71774011165501306</v>
      </c>
      <c r="K139" s="124">
        <f>IF(RES_hhdet_in_tes!K139=0,"",RES_hhdet_in_tes!K139/RES_hhdet_in_fec!K139)</f>
        <v>0.67212676947187389</v>
      </c>
      <c r="L139" s="124">
        <f>IF(RES_hhdet_in_tes!L139=0,"",RES_hhdet_in_tes!L139/RES_hhdet_in_fec!L139)</f>
        <v>0.6166246046377154</v>
      </c>
      <c r="M139" s="124">
        <f>IF(RES_hhdet_in_tes!M139=0,"",RES_hhdet_in_tes!M139/RES_hhdet_in_fec!M139)</f>
        <v>0.65941951749185268</v>
      </c>
      <c r="N139" s="124">
        <f>IF(RES_hhdet_in_tes!N139=0,"",RES_hhdet_in_tes!N139/RES_hhdet_in_fec!N139)</f>
        <v>0.6536216584760921</v>
      </c>
      <c r="O139" s="124">
        <f>IF(RES_hhdet_in_tes!O139=0,"",RES_hhdet_in_tes!O139/RES_hhdet_in_fec!O139)</f>
        <v>0.66821158889885013</v>
      </c>
      <c r="P139" s="124">
        <f>IF(RES_hhdet_in_tes!P139=0,"",RES_hhdet_in_tes!P139/RES_hhdet_in_fec!P139)</f>
        <v>0.67611731786221163</v>
      </c>
      <c r="Q139" s="124">
        <f>IF(RES_hhdet_in_tes!Q139=0,"",RES_hhdet_in_tes!Q139/RES_hhdet_in_fec!Q139)</f>
        <v>0.72102286378870983</v>
      </c>
      <c r="R139" s="124">
        <f>IF(RES_hhdet_in_tes!R139=0,"",RES_hhdet_in_tes!R139/RES_hhdet_in_fec!R139)</f>
        <v>0.71260302752287941</v>
      </c>
      <c r="S139" s="124">
        <f>IF(RES_hhdet_in_tes!S139=0,"",RES_hhdet_in_tes!S139/RES_hhdet_in_fec!S139)</f>
        <v>0.69708654905517276</v>
      </c>
      <c r="T139" s="124">
        <f>IF(RES_hhdet_in_tes!T139=0,"",RES_hhdet_in_tes!T139/RES_hhdet_in_fec!T139)</f>
        <v>0.66232776781778746</v>
      </c>
      <c r="U139" s="124">
        <f>IF(RES_hhdet_in_tes!U139=0,"",RES_hhdet_in_tes!U139/RES_hhdet_in_fec!U139)</f>
        <v>0.72363351594990999</v>
      </c>
      <c r="V139" s="124">
        <f>IF(RES_hhdet_in_tes!V139=0,"",RES_hhdet_in_tes!V139/RES_hhdet_in_fec!V139)</f>
        <v>0.6871733327857974</v>
      </c>
      <c r="W139" s="124">
        <f>IF(RES_hhdet_in_tes!W139=0,"",RES_hhdet_in_tes!W139/RES_hhdet_in_fec!W139)</f>
        <v>0.73280507727562383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0.59409267870349347</v>
      </c>
      <c r="D140" s="111">
        <f>IF(RES_hhdet_in_tes!D140=0,"",RES_hhdet_in_tes!D140/RES_hhdet_in_fec!D140)</f>
        <v>0.59466598718710995</v>
      </c>
      <c r="E140" s="111">
        <f>IF(RES_hhdet_in_tes!E140=0,"",RES_hhdet_in_tes!E140/RES_hhdet_in_fec!E140)</f>
        <v>0.59523121027392256</v>
      </c>
      <c r="F140" s="111">
        <f>IF(RES_hhdet_in_tes!F140=0,"",RES_hhdet_in_tes!F140/RES_hhdet_in_fec!F140)</f>
        <v>0.59579533080662561</v>
      </c>
      <c r="G140" s="111">
        <f>IF(RES_hhdet_in_tes!G140=0,"",RES_hhdet_in_tes!G140/RES_hhdet_in_fec!G140)</f>
        <v>0.59635200516444764</v>
      </c>
      <c r="H140" s="111">
        <f>IF(RES_hhdet_in_tes!H140=0,"",RES_hhdet_in_tes!H140/RES_hhdet_in_fec!H140)</f>
        <v>0.59690200972581264</v>
      </c>
      <c r="I140" s="111">
        <f>IF(RES_hhdet_in_tes!I140=0,"",RES_hhdet_in_tes!I140/RES_hhdet_in_fec!I140)</f>
        <v>0.59744378142237697</v>
      </c>
      <c r="J140" s="111">
        <f>IF(RES_hhdet_in_tes!J140=0,"",RES_hhdet_in_tes!J140/RES_hhdet_in_fec!J140)</f>
        <v>0.59797091691485127</v>
      </c>
      <c r="K140" s="111">
        <f>IF(RES_hhdet_in_tes!K140=0,"",RES_hhdet_in_tes!K140/RES_hhdet_in_fec!K140)</f>
        <v>0.59847797168056094</v>
      </c>
      <c r="L140" s="111">
        <f>IF(RES_hhdet_in_tes!L140=0,"",RES_hhdet_in_tes!L140/RES_hhdet_in_fec!L140)</f>
        <v>0.59896348908647601</v>
      </c>
      <c r="M140" s="111">
        <f>IF(RES_hhdet_in_tes!M140=0,"",RES_hhdet_in_tes!M140/RES_hhdet_in_fec!M140)</f>
        <v>0.59922476173207428</v>
      </c>
      <c r="N140" s="111">
        <f>IF(RES_hhdet_in_tes!N140=0,"",RES_hhdet_in_tes!N140/RES_hhdet_in_fec!N140)</f>
        <v>0.59922476173207428</v>
      </c>
      <c r="O140" s="111">
        <f>IF(RES_hhdet_in_tes!O140=0,"",RES_hhdet_in_tes!O140/RES_hhdet_in_fec!O140)</f>
        <v>0.59922476173207428</v>
      </c>
      <c r="P140" s="111">
        <f>IF(RES_hhdet_in_tes!P140=0,"",RES_hhdet_in_tes!P140/RES_hhdet_in_fec!P140)</f>
        <v>0.59922476173207428</v>
      </c>
      <c r="Q140" s="111">
        <f>IF(RES_hhdet_in_tes!Q140=0,"",RES_hhdet_in_tes!Q140/RES_hhdet_in_fec!Q140)</f>
        <v>0.59922476173207428</v>
      </c>
      <c r="R140" s="111">
        <f>IF(RES_hhdet_in_tes!R140=0,"",RES_hhdet_in_tes!R140/RES_hhdet_in_fec!R140)</f>
        <v>0.6008754035275029</v>
      </c>
      <c r="S140" s="111">
        <f>IF(RES_hhdet_in_tes!S140=0,"",RES_hhdet_in_tes!S140/RES_hhdet_in_fec!S140)</f>
        <v>0.60357457685601423</v>
      </c>
      <c r="T140" s="111">
        <f>IF(RES_hhdet_in_tes!T140=0,"",RES_hhdet_in_tes!T140/RES_hhdet_in_fec!T140)</f>
        <v>0.60672361240594175</v>
      </c>
      <c r="U140" s="111">
        <f>IF(RES_hhdet_in_tes!U140=0,"",RES_hhdet_in_tes!U140/RES_hhdet_in_fec!U140)</f>
        <v>0.60998511351122442</v>
      </c>
      <c r="V140" s="111">
        <f>IF(RES_hhdet_in_tes!V140=0,"",RES_hhdet_in_tes!V140/RES_hhdet_in_fec!V140)</f>
        <v>0.61302168350579789</v>
      </c>
      <c r="W140" s="111">
        <f>IF(RES_hhdet_in_tes!W140=0,"",RES_hhdet_in_tes!W140/RES_hhdet_in_fec!W140)</f>
        <v>0.61583332238966093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0.75419106769085431</v>
      </c>
      <c r="D141" s="45">
        <f>IF(RES_hhdet_in_tes!D141=0,"",RES_hhdet_in_tes!D141/RES_hhdet_in_fec!D141)</f>
        <v>0.755609746970197</v>
      </c>
      <c r="E141" s="45">
        <f>IF(RES_hhdet_in_tes!E141=0,"",RES_hhdet_in_tes!E141/RES_hhdet_in_fec!E141)</f>
        <v>0.7570808855706711</v>
      </c>
      <c r="F141" s="45">
        <f>IF(RES_hhdet_in_tes!F141=0,"",RES_hhdet_in_tes!F141/RES_hhdet_in_fec!F141)</f>
        <v>0.75855917771493586</v>
      </c>
      <c r="G141" s="45">
        <f>IF(RES_hhdet_in_tes!G141=0,"",RES_hhdet_in_tes!G141/RES_hhdet_in_fec!G141)</f>
        <v>0.7600857818083554</v>
      </c>
      <c r="H141" s="45">
        <f>IF(RES_hhdet_in_tes!H141=0,"",RES_hhdet_in_tes!H141/RES_hhdet_in_fec!H141)</f>
        <v>0.76165566058608913</v>
      </c>
      <c r="I141" s="45">
        <f>IF(RES_hhdet_in_tes!I141=0,"",RES_hhdet_in_tes!I141/RES_hhdet_in_fec!I141)</f>
        <v>0.76327895548042157</v>
      </c>
      <c r="J141" s="45">
        <f>IF(RES_hhdet_in_tes!J141=0,"",RES_hhdet_in_tes!J141/RES_hhdet_in_fec!J141)</f>
        <v>0.76499721235981855</v>
      </c>
      <c r="K141" s="45">
        <f>IF(RES_hhdet_in_tes!K141=0,"",RES_hhdet_in_tes!K141/RES_hhdet_in_fec!K141)</f>
        <v>0.76684575614033845</v>
      </c>
      <c r="L141" s="45">
        <f>IF(RES_hhdet_in_tes!L141=0,"",RES_hhdet_in_tes!L141/RES_hhdet_in_fec!L141)</f>
        <v>0.76883403768527514</v>
      </c>
      <c r="M141" s="45">
        <f>IF(RES_hhdet_in_tes!M141=0,"",RES_hhdet_in_tes!M141/RES_hhdet_in_fec!M141)</f>
        <v>0.77153915888901015</v>
      </c>
      <c r="N141" s="45">
        <f>IF(RES_hhdet_in_tes!N141=0,"",RES_hhdet_in_tes!N141/RES_hhdet_in_fec!N141)</f>
        <v>0.7751247591262449</v>
      </c>
      <c r="O141" s="45">
        <f>IF(RES_hhdet_in_tes!O141=0,"",RES_hhdet_in_tes!O141/RES_hhdet_in_fec!O141)</f>
        <v>0.77998872412861697</v>
      </c>
      <c r="P141" s="45">
        <f>IF(RES_hhdet_in_tes!P141=0,"",RES_hhdet_in_tes!P141/RES_hhdet_in_fec!P141)</f>
        <v>0.78634002707352346</v>
      </c>
      <c r="Q141" s="45">
        <f>IF(RES_hhdet_in_tes!Q141=0,"",RES_hhdet_in_tes!Q141/RES_hhdet_in_fec!Q141)</f>
        <v>0.79452601036692272</v>
      </c>
      <c r="R141" s="45">
        <f>IF(RES_hhdet_in_tes!R141=0,"",RES_hhdet_in_tes!R141/RES_hhdet_in_fec!R141)</f>
        <v>0.80566177840146713</v>
      </c>
      <c r="S141" s="45">
        <f>IF(RES_hhdet_in_tes!S141=0,"",RES_hhdet_in_tes!S141/RES_hhdet_in_fec!S141)</f>
        <v>0.81956025845563862</v>
      </c>
      <c r="T141" s="45">
        <f>IF(RES_hhdet_in_tes!T141=0,"",RES_hhdet_in_tes!T141/RES_hhdet_in_fec!T141)</f>
        <v>0.83450337860894708</v>
      </c>
      <c r="U141" s="45">
        <f>IF(RES_hhdet_in_tes!U141=0,"",RES_hhdet_in_tes!U141/RES_hhdet_in_fec!U141)</f>
        <v>0.84877306694094423</v>
      </c>
      <c r="V141" s="45">
        <f>IF(RES_hhdet_in_tes!V141=0,"",RES_hhdet_in_tes!V141/RES_hhdet_in_fec!V141)</f>
        <v>0.86065125153116318</v>
      </c>
      <c r="W141" s="45">
        <f>IF(RES_hhdet_in_tes!W141=0,"",RES_hhdet_in_tes!W141/RES_hhdet_in_fec!W141)</f>
        <v>0.86953442912471746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>
        <f>IF(RES_hhdet_in_tes!R143=0,"",RES_hhdet_in_tes!R143/RES_hhdet_in_fec!R143)</f>
        <v>1.5168977448484728</v>
      </c>
      <c r="S143" s="119">
        <f>IF(RES_hhdet_in_tes!S143=0,"",RES_hhdet_in_tes!S143/RES_hhdet_in_fec!S143)</f>
        <v>1.701251209916196</v>
      </c>
      <c r="T143" s="119">
        <f>IF(RES_hhdet_in_tes!T143=0,"",RES_hhdet_in_tes!T143/RES_hhdet_in_fec!T143)</f>
        <v>1.7403214363109121</v>
      </c>
      <c r="U143" s="119">
        <f>IF(RES_hhdet_in_tes!U143=0,"",RES_hhdet_in_tes!U143/RES_hhdet_in_fec!U143)</f>
        <v>1.8011398274668846</v>
      </c>
      <c r="V143" s="119">
        <f>IF(RES_hhdet_in_tes!V143=0,"",RES_hhdet_in_tes!V143/RES_hhdet_in_fec!V143)</f>
        <v>1.6817909252843157</v>
      </c>
      <c r="W143" s="119">
        <f>IF(RES_hhdet_in_tes!W143=0,"",RES_hhdet_in_tes!W143/RES_hhdet_in_fec!W143)</f>
        <v>1.6456116311483315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>
        <f>IF(RES_hhdet_in_tes!R144=0,"",RES_hhdet_in_tes!R144/RES_hhdet_in_fec!R144)</f>
        <v>3.0996471644410133</v>
      </c>
      <c r="S144" s="124">
        <f>IF(RES_hhdet_in_tes!S144=0,"",RES_hhdet_in_tes!S144/RES_hhdet_in_fec!S144)</f>
        <v>3.1330966445850428</v>
      </c>
      <c r="T144" s="124">
        <f>IF(RES_hhdet_in_tes!T144=0,"",RES_hhdet_in_tes!T144/RES_hhdet_in_fec!T144)</f>
        <v>3.1545500026937816</v>
      </c>
      <c r="U144" s="124">
        <f>IF(RES_hhdet_in_tes!U144=0,"",RES_hhdet_in_tes!U144/RES_hhdet_in_fec!U144)</f>
        <v>3.1716239332919556</v>
      </c>
      <c r="V144" s="124">
        <f>IF(RES_hhdet_in_tes!V144=0,"",RES_hhdet_in_tes!V144/RES_hhdet_in_fec!V144)</f>
        <v>3.1922343169302803</v>
      </c>
      <c r="W144" s="124">
        <f>IF(RES_hhdet_in_tes!W144=0,"",RES_hhdet_in_tes!W144/RES_hhdet_in_fec!W144)</f>
        <v>3.2157962005884819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>
        <f>IF(RES_hhdet_in_tes!R145=0,"",RES_hhdet_in_tes!R145/RES_hhdet_in_fec!R145)</f>
        <v>3.0996471644410133</v>
      </c>
      <c r="S145" s="111">
        <f>IF(RES_hhdet_in_tes!S145=0,"",RES_hhdet_in_tes!S145/RES_hhdet_in_fec!S145)</f>
        <v>3.1330966445850428</v>
      </c>
      <c r="T145" s="111">
        <f>IF(RES_hhdet_in_tes!T145=0,"",RES_hhdet_in_tes!T145/RES_hhdet_in_fec!T145)</f>
        <v>3.1545500026937816</v>
      </c>
      <c r="U145" s="111">
        <f>IF(RES_hhdet_in_tes!U145=0,"",RES_hhdet_in_tes!U145/RES_hhdet_in_fec!U145)</f>
        <v>3.1716239332919556</v>
      </c>
      <c r="V145" s="111">
        <f>IF(RES_hhdet_in_tes!V145=0,"",RES_hhdet_in_tes!V145/RES_hhdet_in_fec!V145)</f>
        <v>3.1922343169302803</v>
      </c>
      <c r="W145" s="111">
        <f>IF(RES_hhdet_in_tes!W145=0,"",RES_hhdet_in_tes!W145/RES_hhdet_in_fec!W145)</f>
        <v>3.2157962005884819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>
        <f>IF(RES_hhdet_in_tes!R146=0,"",RES_hhdet_in_tes!R146/RES_hhdet_in_fec!R146)</f>
        <v>4.5745598898059452</v>
      </c>
      <c r="S146" s="124">
        <f>IF(RES_hhdet_in_tes!S146=0,"",RES_hhdet_in_tes!S146/RES_hhdet_in_fec!S146)</f>
        <v>4.6626152161960519</v>
      </c>
      <c r="T146" s="124">
        <f>IF(RES_hhdet_in_tes!T146=0,"",RES_hhdet_in_tes!T146/RES_hhdet_in_fec!T146)</f>
        <v>4.736188793410232</v>
      </c>
      <c r="U146" s="124">
        <f>IF(RES_hhdet_in_tes!U146=0,"",RES_hhdet_in_tes!U146/RES_hhdet_in_fec!U146)</f>
        <v>4.8031680966130921</v>
      </c>
      <c r="V146" s="124">
        <f>IF(RES_hhdet_in_tes!V146=0,"",RES_hhdet_in_tes!V146/RES_hhdet_in_fec!V146)</f>
        <v>4.8714608232658643</v>
      </c>
      <c r="W146" s="124">
        <f>IF(RES_hhdet_in_tes!W146=0,"",RES_hhdet_in_tes!W146/RES_hhdet_in_fec!W146)</f>
        <v>4.93832035661024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>
        <f>IF(RES_hhdet_in_tes!R147=0,"",RES_hhdet_in_tes!R147/RES_hhdet_in_fec!R147)</f>
        <v>4.5745598898059452</v>
      </c>
      <c r="S147" s="111">
        <f>IF(RES_hhdet_in_tes!S147=0,"",RES_hhdet_in_tes!S147/RES_hhdet_in_fec!S147)</f>
        <v>4.6626152161960519</v>
      </c>
      <c r="T147" s="111">
        <f>IF(RES_hhdet_in_tes!T147=0,"",RES_hhdet_in_tes!T147/RES_hhdet_in_fec!T147)</f>
        <v>4.736188793410232</v>
      </c>
      <c r="U147" s="111">
        <f>IF(RES_hhdet_in_tes!U147=0,"",RES_hhdet_in_tes!U147/RES_hhdet_in_fec!U147)</f>
        <v>4.8031680966130921</v>
      </c>
      <c r="V147" s="111">
        <f>IF(RES_hhdet_in_tes!V147=0,"",RES_hhdet_in_tes!V147/RES_hhdet_in_fec!V147)</f>
        <v>4.8714608232658643</v>
      </c>
      <c r="W147" s="111">
        <f>IF(RES_hhdet_in_tes!W147=0,"",RES_hhdet_in_tes!W147/RES_hhdet_in_fec!W147)</f>
        <v>4.93832035661024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>
        <f>IF(RES_hhdet_in_tes!R148=0,"",RES_hhdet_in_tes!R148/RES_hhdet_in_fec!R148)</f>
        <v>0.74212414464137688</v>
      </c>
      <c r="S148" s="124">
        <f>IF(RES_hhdet_in_tes!S148=0,"",RES_hhdet_in_tes!S148/RES_hhdet_in_fec!S148)</f>
        <v>0.75857333786459391</v>
      </c>
      <c r="T148" s="124">
        <f>IF(RES_hhdet_in_tes!T148=0,"",RES_hhdet_in_tes!T148/RES_hhdet_in_fec!T148)</f>
        <v>0.7756341994483027</v>
      </c>
      <c r="U148" s="124">
        <f>IF(RES_hhdet_in_tes!U148=0,"",RES_hhdet_in_tes!U148/RES_hhdet_in_fec!U148)</f>
        <v>0.78184978260492433</v>
      </c>
      <c r="V148" s="124">
        <f>IF(RES_hhdet_in_tes!V148=0,"",RES_hhdet_in_tes!V148/RES_hhdet_in_fec!V148)</f>
        <v>0.79159905601213898</v>
      </c>
      <c r="W148" s="124">
        <f>IF(RES_hhdet_in_tes!W148=0,"",RES_hhdet_in_tes!W148/RES_hhdet_in_fec!W148)</f>
        <v>0.79780617205734761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>
        <f>IF(RES_hhdet_in_tes!S149=0,"",RES_hhdet_in_tes!S149/RES_hhdet_in_fec!S149)</f>
        <v>0.84411347994463415</v>
      </c>
      <c r="T149" s="111">
        <f>IF(RES_hhdet_in_tes!T149=0,"",RES_hhdet_in_tes!T149/RES_hhdet_in_fec!T149)</f>
        <v>0.86962609034083571</v>
      </c>
      <c r="U149" s="111">
        <f>IF(RES_hhdet_in_tes!U149=0,"",RES_hhdet_in_tes!U149/RES_hhdet_in_fec!U149)</f>
        <v>0.89088659900434219</v>
      </c>
      <c r="V149" s="111">
        <f>IF(RES_hhdet_in_tes!V149=0,"",RES_hhdet_in_tes!V149/RES_hhdet_in_fec!V149)</f>
        <v>0.90630046778538442</v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>
        <f>IF(RES_hhdet_in_tes!R153=0,"",RES_hhdet_in_tes!R153/RES_hhdet_in_fec!R153)</f>
        <v>0.74212414464137688</v>
      </c>
      <c r="S153" s="112">
        <f>IF(RES_hhdet_in_tes!S153=0,"",RES_hhdet_in_tes!S153/RES_hhdet_in_fec!S153)</f>
        <v>0.75499856959348022</v>
      </c>
      <c r="T153" s="112">
        <f>IF(RES_hhdet_in_tes!T153=0,"",RES_hhdet_in_tes!T153/RES_hhdet_in_fec!T153)</f>
        <v>0.7674748557716885</v>
      </c>
      <c r="U153" s="112">
        <f>IF(RES_hhdet_in_tes!U153=0,"",RES_hhdet_in_tes!U153/RES_hhdet_in_fec!U153)</f>
        <v>0.77919472578104454</v>
      </c>
      <c r="V153" s="112">
        <f>IF(RES_hhdet_in_tes!V153=0,"",RES_hhdet_in_tes!V153/RES_hhdet_in_fec!V153)</f>
        <v>0.78960851036323554</v>
      </c>
      <c r="W153" s="112">
        <f>IF(RES_hhdet_in_tes!W153=0,"",RES_hhdet_in_tes!W153/RES_hhdet_in_fec!W153)</f>
        <v>0.79780617205734761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>
        <f>IF(RES_hhdet_in_tes!R157=0,"",RES_hhdet_in_tes!R157/RES_hhdet_in_fec!R157)</f>
        <v>0.71442764771738465</v>
      </c>
      <c r="S157" s="124">
        <f>IF(RES_hhdet_in_tes!S157=0,"",RES_hhdet_in_tes!S157/RES_hhdet_in_fec!S157)</f>
        <v>0.69372892378637474</v>
      </c>
      <c r="T157" s="124">
        <f>IF(RES_hhdet_in_tes!T157=0,"",RES_hhdet_in_tes!T157/RES_hhdet_in_fec!T157)</f>
        <v>0.66067344123877847</v>
      </c>
      <c r="U157" s="124">
        <f>IF(RES_hhdet_in_tes!U157=0,"",RES_hhdet_in_tes!U157/RES_hhdet_in_fec!U157)</f>
        <v>0.72096848458511831</v>
      </c>
      <c r="V157" s="124">
        <f>IF(RES_hhdet_in_tes!V157=0,"",RES_hhdet_in_tes!V157/RES_hhdet_in_fec!V157)</f>
        <v>0.6853732104421274</v>
      </c>
      <c r="W157" s="124">
        <f>IF(RES_hhdet_in_tes!W157=0,"",RES_hhdet_in_tes!W157/RES_hhdet_in_fec!W157)</f>
        <v>0.73459299064201211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>
        <f>IF(RES_hhdet_in_tes!R158=0,"",RES_hhdet_in_tes!R158/RES_hhdet_in_fec!R158)</f>
        <v>0.6008754035275029</v>
      </c>
      <c r="S158" s="111">
        <f>IF(RES_hhdet_in_tes!S158=0,"",RES_hhdet_in_tes!S158/RES_hhdet_in_fec!S158)</f>
        <v>0.60357457685601423</v>
      </c>
      <c r="T158" s="111">
        <f>IF(RES_hhdet_in_tes!T158=0,"",RES_hhdet_in_tes!T158/RES_hhdet_in_fec!T158)</f>
        <v>0.60672361240594175</v>
      </c>
      <c r="U158" s="111">
        <f>IF(RES_hhdet_in_tes!U158=0,"",RES_hhdet_in_tes!U158/RES_hhdet_in_fec!U158)</f>
        <v>0.60998511351122442</v>
      </c>
      <c r="V158" s="111">
        <f>IF(RES_hhdet_in_tes!V158=0,"",RES_hhdet_in_tes!V158/RES_hhdet_in_fec!V158)</f>
        <v>0.61302168350579789</v>
      </c>
      <c r="W158" s="111">
        <f>IF(RES_hhdet_in_tes!W158=0,"",RES_hhdet_in_tes!W158/RES_hhdet_in_fec!W158)</f>
        <v>0.61583332238966093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>
        <f>IF(RES_hhdet_in_tes!R159=0,"",RES_hhdet_in_tes!R159/RES_hhdet_in_fec!R159)</f>
        <v>0.80566177840146702</v>
      </c>
      <c r="S159" s="45">
        <f>IF(RES_hhdet_in_tes!S159=0,"",RES_hhdet_in_tes!S159/RES_hhdet_in_fec!S159)</f>
        <v>0.81956025845563851</v>
      </c>
      <c r="T159" s="45">
        <f>IF(RES_hhdet_in_tes!T159=0,"",RES_hhdet_in_tes!T159/RES_hhdet_in_fec!T159)</f>
        <v>0.83450337860894708</v>
      </c>
      <c r="U159" s="45">
        <f>IF(RES_hhdet_in_tes!U159=0,"",RES_hhdet_in_tes!U159/RES_hhdet_in_fec!U159)</f>
        <v>0.84877306694094423</v>
      </c>
      <c r="V159" s="45">
        <f>IF(RES_hhdet_in_tes!V159=0,"",RES_hhdet_in_tes!V159/RES_hhdet_in_fec!V159)</f>
        <v>0.86065125153116318</v>
      </c>
      <c r="W159" s="45">
        <f>IF(RES_hhdet_in_tes!W159=0,"",RES_hhdet_in_tes!W159/RES_hhdet_in_fec!W159)</f>
        <v>0.86953442912471746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0.68785877086132308</v>
      </c>
      <c r="D161" s="119">
        <f>IF(RES_hhdet_in_tes!D161=0,"",RES_hhdet_in_tes!D161/RES_hhdet_in_fec!D161)</f>
        <v>0.69270967906229153</v>
      </c>
      <c r="E161" s="119">
        <f>IF(RES_hhdet_in_tes!E161=0,"",RES_hhdet_in_tes!E161/RES_hhdet_in_fec!E161)</f>
        <v>0.69777968052998574</v>
      </c>
      <c r="F161" s="119">
        <f>IF(RES_hhdet_in_tes!F161=0,"",RES_hhdet_in_tes!F161/RES_hhdet_in_fec!F161)</f>
        <v>0.7020777322854197</v>
      </c>
      <c r="G161" s="119">
        <f>IF(RES_hhdet_in_tes!G161=0,"",RES_hhdet_in_tes!G161/RES_hhdet_in_fec!G161)</f>
        <v>0.69999112390945295</v>
      </c>
      <c r="H161" s="119">
        <f>IF(RES_hhdet_in_tes!H161=0,"",RES_hhdet_in_tes!H161/RES_hhdet_in_fec!H161)</f>
        <v>0.70796745512582782</v>
      </c>
      <c r="I161" s="119">
        <f>IF(RES_hhdet_in_tes!I161=0,"",RES_hhdet_in_tes!I161/RES_hhdet_in_fec!I161)</f>
        <v>0.71791712949728526</v>
      </c>
      <c r="J161" s="119">
        <f>IF(RES_hhdet_in_tes!J161=0,"",RES_hhdet_in_tes!J161/RES_hhdet_in_fec!J161)</f>
        <v>0.71730447007292342</v>
      </c>
      <c r="K161" s="119">
        <f>IF(RES_hhdet_in_tes!K161=0,"",RES_hhdet_in_tes!K161/RES_hhdet_in_fec!K161)</f>
        <v>0.7222020041931001</v>
      </c>
      <c r="L161" s="119">
        <f>IF(RES_hhdet_in_tes!L161=0,"",RES_hhdet_in_tes!L161/RES_hhdet_in_fec!L161)</f>
        <v>0.71667741432775667</v>
      </c>
      <c r="M161" s="119">
        <f>IF(RES_hhdet_in_tes!M161=0,"",RES_hhdet_in_tes!M161/RES_hhdet_in_fec!M161)</f>
        <v>0.71456801761030275</v>
      </c>
      <c r="N161" s="119">
        <f>IF(RES_hhdet_in_tes!N161=0,"",RES_hhdet_in_tes!N161/RES_hhdet_in_fec!N161)</f>
        <v>0.74449242544761229</v>
      </c>
      <c r="O161" s="119">
        <f>IF(RES_hhdet_in_tes!O161=0,"",RES_hhdet_in_tes!O161/RES_hhdet_in_fec!O161)</f>
        <v>0.75056083374001459</v>
      </c>
      <c r="P161" s="119">
        <f>IF(RES_hhdet_in_tes!P161=0,"",RES_hhdet_in_tes!P161/RES_hhdet_in_fec!P161)</f>
        <v>0.7762749395919406</v>
      </c>
      <c r="Q161" s="119">
        <f>IF(RES_hhdet_in_tes!Q161=0,"",RES_hhdet_in_tes!Q161/RES_hhdet_in_fec!Q161)</f>
        <v>0.78795279863437251</v>
      </c>
      <c r="R161" s="119" t="str">
        <f>IF(RES_hhdet_in_tes!R161=0,"",RES_hhdet_in_tes!R161/RES_hhdet_in_fec!R161)</f>
        <v/>
      </c>
      <c r="S161" s="119">
        <f>IF(RES_hhdet_in_tes!S161=0,"",RES_hhdet_in_tes!S161/RES_hhdet_in_fec!S161)</f>
        <v>0.8147984886355254</v>
      </c>
      <c r="T161" s="119">
        <f>IF(RES_hhdet_in_tes!T161=0,"",RES_hhdet_in_tes!T161/RES_hhdet_in_fec!T161)</f>
        <v>0.82781794972534195</v>
      </c>
      <c r="U161" s="119">
        <f>IF(RES_hhdet_in_tes!U161=0,"",RES_hhdet_in_tes!U161/RES_hhdet_in_fec!U161)</f>
        <v>0.84493303516564711</v>
      </c>
      <c r="V161" s="119">
        <f>IF(RES_hhdet_in_tes!V161=0,"",RES_hhdet_in_tes!V161/RES_hhdet_in_fec!V161)</f>
        <v>0.85507069058607177</v>
      </c>
      <c r="W161" s="119">
        <f>IF(RES_hhdet_in_tes!W161=0,"",RES_hhdet_in_tes!W161/RES_hhdet_in_fec!W161)</f>
        <v>0.85975549445482391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0.70243642474449852</v>
      </c>
      <c r="D162" s="124">
        <f>IF(RES_hhdet_in_tes!D162=0,"",RES_hhdet_in_tes!D162/RES_hhdet_in_fec!D162)</f>
        <v>0.706767311888302</v>
      </c>
      <c r="E162" s="124">
        <f>IF(RES_hhdet_in_tes!E162=0,"",RES_hhdet_in_tes!E162/RES_hhdet_in_fec!E162)</f>
        <v>0.71120931059529069</v>
      </c>
      <c r="F162" s="124">
        <f>IF(RES_hhdet_in_tes!F162=0,"",RES_hhdet_in_tes!F162/RES_hhdet_in_fec!F162)</f>
        <v>0.7156663163634468</v>
      </c>
      <c r="G162" s="124">
        <f>IF(RES_hhdet_in_tes!G162=0,"",RES_hhdet_in_tes!G162/RES_hhdet_in_fec!G162)</f>
        <v>0.72022558012424809</v>
      </c>
      <c r="H162" s="124">
        <f>IF(RES_hhdet_in_tes!H162=0,"",RES_hhdet_in_tes!H162/RES_hhdet_in_fec!H162)</f>
        <v>0.72487636155137969</v>
      </c>
      <c r="I162" s="124">
        <f>IF(RES_hhdet_in_tes!I162=0,"",RES_hhdet_in_tes!I162/RES_hhdet_in_fec!I162)</f>
        <v>0.7296400701743827</v>
      </c>
      <c r="J162" s="124">
        <f>IF(RES_hhdet_in_tes!J162=0,"",RES_hhdet_in_tes!J162/RES_hhdet_in_fec!J162)</f>
        <v>0.73460456090417758</v>
      </c>
      <c r="K162" s="124">
        <f>IF(RES_hhdet_in_tes!K162=0,"",RES_hhdet_in_tes!K162/RES_hhdet_in_fec!K162)</f>
        <v>0.73984427670149133</v>
      </c>
      <c r="L162" s="124">
        <f>IF(RES_hhdet_in_tes!L162=0,"",RES_hhdet_in_tes!L162/RES_hhdet_in_fec!L162)</f>
        <v>0.7453786072504498</v>
      </c>
      <c r="M162" s="124">
        <f>IF(RES_hhdet_in_tes!M162=0,"",RES_hhdet_in_tes!M162/RES_hhdet_in_fec!M162)</f>
        <v>0.75273703316134866</v>
      </c>
      <c r="N162" s="124">
        <f>IF(RES_hhdet_in_tes!N162=0,"",RES_hhdet_in_tes!N162/RES_hhdet_in_fec!N162)</f>
        <v>0.76237348490030155</v>
      </c>
      <c r="O162" s="124">
        <f>IF(RES_hhdet_in_tes!O162=0,"",RES_hhdet_in_tes!O162/RES_hhdet_in_fec!O162)</f>
        <v>0.77488377400007158</v>
      </c>
      <c r="P162" s="124">
        <f>IF(RES_hhdet_in_tes!P162=0,"",RES_hhdet_in_tes!P162/RES_hhdet_in_fec!P162)</f>
        <v>0.78985249187754292</v>
      </c>
      <c r="Q162" s="124">
        <f>IF(RES_hhdet_in_tes!Q162=0,"",RES_hhdet_in_tes!Q162/RES_hhdet_in_fec!Q162)</f>
        <v>0.80576258402432066</v>
      </c>
      <c r="R162" s="124" t="str">
        <f>IF(RES_hhdet_in_tes!R162=0,"",RES_hhdet_in_tes!R162/RES_hhdet_in_fec!R162)</f>
        <v/>
      </c>
      <c r="S162" s="124">
        <f>IF(RES_hhdet_in_tes!S162=0,"",RES_hhdet_in_tes!S162/RES_hhdet_in_fec!S162)</f>
        <v>0.84277369901731958</v>
      </c>
      <c r="T162" s="124">
        <f>IF(RES_hhdet_in_tes!T162=0,"",RES_hhdet_in_tes!T162/RES_hhdet_in_fec!T162)</f>
        <v>0.86292136260646424</v>
      </c>
      <c r="U162" s="124">
        <f>IF(RES_hhdet_in_tes!U162=0,"",RES_hhdet_in_tes!U162/RES_hhdet_in_fec!U162)</f>
        <v>0.88073451633380095</v>
      </c>
      <c r="V162" s="124">
        <f>IF(RES_hhdet_in_tes!V162=0,"",RES_hhdet_in_tes!V162/RES_hhdet_in_fec!V162)</f>
        <v>0.89363570653911439</v>
      </c>
      <c r="W162" s="124">
        <f>IF(RES_hhdet_in_tes!W162=0,"",RES_hhdet_in_tes!W162/RES_hhdet_in_fec!W162)</f>
        <v>0.90011670361555751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0.70243642474449852</v>
      </c>
      <c r="D163" s="45">
        <f>IF(RES_hhdet_in_tes!D163=0,"",RES_hhdet_in_tes!D163/RES_hhdet_in_fec!D163)</f>
        <v>0.706767311888302</v>
      </c>
      <c r="E163" s="45">
        <f>IF(RES_hhdet_in_tes!E163=0,"",RES_hhdet_in_tes!E163/RES_hhdet_in_fec!E163)</f>
        <v>0.71120931059529069</v>
      </c>
      <c r="F163" s="45">
        <f>IF(RES_hhdet_in_tes!F163=0,"",RES_hhdet_in_tes!F163/RES_hhdet_in_fec!F163)</f>
        <v>0.7156663163634468</v>
      </c>
      <c r="G163" s="45">
        <f>IF(RES_hhdet_in_tes!G163=0,"",RES_hhdet_in_tes!G163/RES_hhdet_in_fec!G163)</f>
        <v>0.72022558012424809</v>
      </c>
      <c r="H163" s="45">
        <f>IF(RES_hhdet_in_tes!H163=0,"",RES_hhdet_in_tes!H163/RES_hhdet_in_fec!H163)</f>
        <v>0.72487636155137969</v>
      </c>
      <c r="I163" s="45">
        <f>IF(RES_hhdet_in_tes!I163=0,"",RES_hhdet_in_tes!I163/RES_hhdet_in_fec!I163)</f>
        <v>0.7296400701743827</v>
      </c>
      <c r="J163" s="45">
        <f>IF(RES_hhdet_in_tes!J163=0,"",RES_hhdet_in_tes!J163/RES_hhdet_in_fec!J163)</f>
        <v>0.73460456090417758</v>
      </c>
      <c r="K163" s="45">
        <f>IF(RES_hhdet_in_tes!K163=0,"",RES_hhdet_in_tes!K163/RES_hhdet_in_fec!K163)</f>
        <v>0.73984427670149133</v>
      </c>
      <c r="L163" s="45">
        <f>IF(RES_hhdet_in_tes!L163=0,"",RES_hhdet_in_tes!L163/RES_hhdet_in_fec!L163)</f>
        <v>0.7453786072504498</v>
      </c>
      <c r="M163" s="45">
        <f>IF(RES_hhdet_in_tes!M163=0,"",RES_hhdet_in_tes!M163/RES_hhdet_in_fec!M163)</f>
        <v>0.75273703316134866</v>
      </c>
      <c r="N163" s="45">
        <f>IF(RES_hhdet_in_tes!N163=0,"",RES_hhdet_in_tes!N163/RES_hhdet_in_fec!N163)</f>
        <v>0.76237348490030155</v>
      </c>
      <c r="O163" s="45">
        <f>IF(RES_hhdet_in_tes!O163=0,"",RES_hhdet_in_tes!O163/RES_hhdet_in_fec!O163)</f>
        <v>0.77488377400007158</v>
      </c>
      <c r="P163" s="45">
        <f>IF(RES_hhdet_in_tes!P163=0,"",RES_hhdet_in_tes!P163/RES_hhdet_in_fec!P163)</f>
        <v>0.78985249187754292</v>
      </c>
      <c r="Q163" s="45">
        <f>IF(RES_hhdet_in_tes!Q163=0,"",RES_hhdet_in_tes!Q163/RES_hhdet_in_fec!Q163)</f>
        <v>0.80576258402432066</v>
      </c>
      <c r="R163" s="45" t="str">
        <f>IF(RES_hhdet_in_tes!R163=0,"",RES_hhdet_in_tes!R163/RES_hhdet_in_fec!R163)</f>
        <v/>
      </c>
      <c r="S163" s="45">
        <f>IF(RES_hhdet_in_tes!S163=0,"",RES_hhdet_in_tes!S163/RES_hhdet_in_fec!S163)</f>
        <v>0.84277369901731958</v>
      </c>
      <c r="T163" s="45">
        <f>IF(RES_hhdet_in_tes!T163=0,"",RES_hhdet_in_tes!T163/RES_hhdet_in_fec!T163)</f>
        <v>0.86292136260646424</v>
      </c>
      <c r="U163" s="45">
        <f>IF(RES_hhdet_in_tes!U163=0,"",RES_hhdet_in_tes!U163/RES_hhdet_in_fec!U163)</f>
        <v>0.88073451633380095</v>
      </c>
      <c r="V163" s="45">
        <f>IF(RES_hhdet_in_tes!V163=0,"",RES_hhdet_in_tes!V163/RES_hhdet_in_fec!V163)</f>
        <v>0.89363570653911439</v>
      </c>
      <c r="W163" s="45">
        <f>IF(RES_hhdet_in_tes!W163=0,"",RES_hhdet_in_tes!W163/RES_hhdet_in_fec!W163)</f>
        <v>0.90011670361555751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 t="str">
        <f>IF(RES_hhdet_in_tes!H164=0,"",RES_hhdet_in_tes!H164/RES_hhdet_in_fec!H164)</f>
        <v/>
      </c>
      <c r="I164" s="124" t="str">
        <f>IF(RES_hhdet_in_tes!I164=0,"",RES_hhdet_in_tes!I164/RES_hhdet_in_fec!I164)</f>
        <v/>
      </c>
      <c r="J164" s="124" t="str">
        <f>IF(RES_hhdet_in_tes!J164=0,"",RES_hhdet_in_tes!J164/RES_hhdet_in_fec!J164)</f>
        <v/>
      </c>
      <c r="K164" s="124" t="str">
        <f>IF(RES_hhdet_in_tes!K164=0,"",RES_hhdet_in_tes!K164/RES_hhdet_in_fec!K164)</f>
        <v/>
      </c>
      <c r="L164" s="124">
        <f>IF(RES_hhdet_in_tes!L164=0,"",RES_hhdet_in_tes!L164/RES_hhdet_in_fec!L164)</f>
        <v>3.6037014413520763</v>
      </c>
      <c r="M164" s="124">
        <f>IF(RES_hhdet_in_tes!M164=0,"",RES_hhdet_in_tes!M164/RES_hhdet_in_fec!M164)</f>
        <v>3.7347395689265883</v>
      </c>
      <c r="N164" s="124">
        <f>IF(RES_hhdet_in_tes!N164=0,"",RES_hhdet_in_tes!N164/RES_hhdet_in_fec!N164)</f>
        <v>3.8931839040131195</v>
      </c>
      <c r="O164" s="124">
        <f>IF(RES_hhdet_in_tes!O164=0,"",RES_hhdet_in_tes!O164/RES_hhdet_in_fec!O164)</f>
        <v>4.0823946398225521</v>
      </c>
      <c r="P164" s="124">
        <f>IF(RES_hhdet_in_tes!P164=0,"",RES_hhdet_in_tes!P164/RES_hhdet_in_fec!P164)</f>
        <v>4.2875896085158125</v>
      </c>
      <c r="Q164" s="124">
        <f>IF(RES_hhdet_in_tes!Q164=0,"",RES_hhdet_in_tes!Q164/RES_hhdet_in_fec!Q164)</f>
        <v>4.4639307965741235</v>
      </c>
      <c r="R164" s="124" t="str">
        <f>IF(RES_hhdet_in_tes!R164=0,"",RES_hhdet_in_tes!R164/RES_hhdet_in_fec!R164)</f>
        <v/>
      </c>
      <c r="S164" s="124">
        <f>IF(RES_hhdet_in_tes!S164=0,"",RES_hhdet_in_tes!S164/RES_hhdet_in_fec!S164)</f>
        <v>4.6626152161960519</v>
      </c>
      <c r="T164" s="124">
        <f>IF(RES_hhdet_in_tes!T164=0,"",RES_hhdet_in_tes!T164/RES_hhdet_in_fec!T164)</f>
        <v>4.736188793410232</v>
      </c>
      <c r="U164" s="124">
        <f>IF(RES_hhdet_in_tes!U164=0,"",RES_hhdet_in_tes!U164/RES_hhdet_in_fec!U164)</f>
        <v>4.8031680966130921</v>
      </c>
      <c r="V164" s="124">
        <f>IF(RES_hhdet_in_tes!V164=0,"",RES_hhdet_in_tes!V164/RES_hhdet_in_fec!V164)</f>
        <v>4.8714608232658643</v>
      </c>
      <c r="W164" s="124">
        <f>IF(RES_hhdet_in_tes!W164=0,"",RES_hhdet_in_tes!W164/RES_hhdet_in_fec!W164)</f>
        <v>4.93832035661024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 t="str">
        <f>IF(RES_hhdet_in_tes!H165=0,"",RES_hhdet_in_tes!H165/RES_hhdet_in_fec!H165)</f>
        <v/>
      </c>
      <c r="I165" s="111" t="str">
        <f>IF(RES_hhdet_in_tes!I165=0,"",RES_hhdet_in_tes!I165/RES_hhdet_in_fec!I165)</f>
        <v/>
      </c>
      <c r="J165" s="111" t="str">
        <f>IF(RES_hhdet_in_tes!J165=0,"",RES_hhdet_in_tes!J165/RES_hhdet_in_fec!J165)</f>
        <v/>
      </c>
      <c r="K165" s="111" t="str">
        <f>IF(RES_hhdet_in_tes!K165=0,"",RES_hhdet_in_tes!K165/RES_hhdet_in_fec!K165)</f>
        <v/>
      </c>
      <c r="L165" s="111">
        <f>IF(RES_hhdet_in_tes!L165=0,"",RES_hhdet_in_tes!L165/RES_hhdet_in_fec!L165)</f>
        <v>3.6037014413520763</v>
      </c>
      <c r="M165" s="111">
        <f>IF(RES_hhdet_in_tes!M165=0,"",RES_hhdet_in_tes!M165/RES_hhdet_in_fec!M165)</f>
        <v>3.7347395689265883</v>
      </c>
      <c r="N165" s="111">
        <f>IF(RES_hhdet_in_tes!N165=0,"",RES_hhdet_in_tes!N165/RES_hhdet_in_fec!N165)</f>
        <v>3.8931839040131195</v>
      </c>
      <c r="O165" s="111">
        <f>IF(RES_hhdet_in_tes!O165=0,"",RES_hhdet_in_tes!O165/RES_hhdet_in_fec!O165)</f>
        <v>4.0823946398225521</v>
      </c>
      <c r="P165" s="111">
        <f>IF(RES_hhdet_in_tes!P165=0,"",RES_hhdet_in_tes!P165/RES_hhdet_in_fec!P165)</f>
        <v>4.2875896085158125</v>
      </c>
      <c r="Q165" s="111">
        <f>IF(RES_hhdet_in_tes!Q165=0,"",RES_hhdet_in_tes!Q165/RES_hhdet_in_fec!Q165)</f>
        <v>4.4639307965741235</v>
      </c>
      <c r="R165" s="111" t="str">
        <f>IF(RES_hhdet_in_tes!R165=0,"",RES_hhdet_in_tes!R165/RES_hhdet_in_fec!R165)</f>
        <v/>
      </c>
      <c r="S165" s="111">
        <f>IF(RES_hhdet_in_tes!S165=0,"",RES_hhdet_in_tes!S165/RES_hhdet_in_fec!S165)</f>
        <v>4.6626152161960519</v>
      </c>
      <c r="T165" s="111">
        <f>IF(RES_hhdet_in_tes!T165=0,"",RES_hhdet_in_tes!T165/RES_hhdet_in_fec!T165)</f>
        <v>4.736188793410232</v>
      </c>
      <c r="U165" s="111">
        <f>IF(RES_hhdet_in_tes!U165=0,"",RES_hhdet_in_tes!U165/RES_hhdet_in_fec!U165)</f>
        <v>4.8031680966130921</v>
      </c>
      <c r="V165" s="111">
        <f>IF(RES_hhdet_in_tes!V165=0,"",RES_hhdet_in_tes!V165/RES_hhdet_in_fec!V165)</f>
        <v>4.8714608232658643</v>
      </c>
      <c r="W165" s="111">
        <f>IF(RES_hhdet_in_tes!W165=0,"",RES_hhdet_in_tes!W165/RES_hhdet_in_fec!W165)</f>
        <v>4.93832035661024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0.64283128067466611</v>
      </c>
      <c r="D166" s="124">
        <f>IF(RES_hhdet_in_tes!D166=0,"",RES_hhdet_in_tes!D166/RES_hhdet_in_fec!D166)</f>
        <v>0.64454665573283088</v>
      </c>
      <c r="E166" s="124">
        <f>IF(RES_hhdet_in_tes!E166=0,"",RES_hhdet_in_tes!E166/RES_hhdet_in_fec!E166)</f>
        <v>0.64639396739221033</v>
      </c>
      <c r="F166" s="124">
        <f>IF(RES_hhdet_in_tes!F166=0,"",RES_hhdet_in_tes!F166/RES_hhdet_in_fec!F166)</f>
        <v>0.64825902416745551</v>
      </c>
      <c r="G166" s="124">
        <f>IF(RES_hhdet_in_tes!G166=0,"",RES_hhdet_in_tes!G166/RES_hhdet_in_fec!G166)</f>
        <v>0.65024664435766311</v>
      </c>
      <c r="H166" s="124">
        <f>IF(RES_hhdet_in_tes!H166=0,"",RES_hhdet_in_tes!H166/RES_hhdet_in_fec!H166)</f>
        <v>0.64998296623352947</v>
      </c>
      <c r="I166" s="124">
        <f>IF(RES_hhdet_in_tes!I166=0,"",RES_hhdet_in_tes!I166/RES_hhdet_in_fec!I166)</f>
        <v>0.6545816281092095</v>
      </c>
      <c r="J166" s="124">
        <f>IF(RES_hhdet_in_tes!J166=0,"",RES_hhdet_in_tes!J166/RES_hhdet_in_fec!J166)</f>
        <v>0.65706556567339103</v>
      </c>
      <c r="K166" s="124">
        <f>IF(RES_hhdet_in_tes!K166=0,"",RES_hhdet_in_tes!K166/RES_hhdet_in_fec!K166)</f>
        <v>0.65989373121422135</v>
      </c>
      <c r="L166" s="124">
        <f>IF(RES_hhdet_in_tes!L166=0,"",RES_hhdet_in_tes!L166/RES_hhdet_in_fec!L166)</f>
        <v>0.66063741203850046</v>
      </c>
      <c r="M166" s="124">
        <f>IF(RES_hhdet_in_tes!M166=0,"",RES_hhdet_in_tes!M166/RES_hhdet_in_fec!M166)</f>
        <v>0.66890609717780336</v>
      </c>
      <c r="N166" s="124">
        <f>IF(RES_hhdet_in_tes!N166=0,"",RES_hhdet_in_tes!N166/RES_hhdet_in_fec!N166)</f>
        <v>0.67749241566216345</v>
      </c>
      <c r="O166" s="124">
        <f>IF(RES_hhdet_in_tes!O166=0,"",RES_hhdet_in_tes!O166/RES_hhdet_in_fec!O166)</f>
        <v>0.69260408303451515</v>
      </c>
      <c r="P166" s="124">
        <f>IF(RES_hhdet_in_tes!P166=0,"",RES_hhdet_in_tes!P166/RES_hhdet_in_fec!P166)</f>
        <v>0.71197489306589301</v>
      </c>
      <c r="Q166" s="124">
        <f>IF(RES_hhdet_in_tes!Q166=0,"",RES_hhdet_in_tes!Q166/RES_hhdet_in_fec!Q166)</f>
        <v>0.72912153369145982</v>
      </c>
      <c r="R166" s="124" t="str">
        <f>IF(RES_hhdet_in_tes!R166=0,"",RES_hhdet_in_tes!R166/RES_hhdet_in_fec!R166)</f>
        <v/>
      </c>
      <c r="S166" s="124">
        <f>IF(RES_hhdet_in_tes!S166=0,"",RES_hhdet_in_tes!S166/RES_hhdet_in_fec!S166)</f>
        <v>0.75820410418628315</v>
      </c>
      <c r="T166" s="124">
        <f>IF(RES_hhdet_in_tes!T166=0,"",RES_hhdet_in_tes!T166/RES_hhdet_in_fec!T166)</f>
        <v>0.77730075285356814</v>
      </c>
      <c r="U166" s="124">
        <f>IF(RES_hhdet_in_tes!U166=0,"",RES_hhdet_in_tes!U166/RES_hhdet_in_fec!U166)</f>
        <v>0.78263688894333883</v>
      </c>
      <c r="V166" s="124">
        <f>IF(RES_hhdet_in_tes!V166=0,"",RES_hhdet_in_tes!V166/RES_hhdet_in_fec!V166)</f>
        <v>0.79218475857449944</v>
      </c>
      <c r="W166" s="124">
        <f>IF(RES_hhdet_in_tes!W166=0,"",RES_hhdet_in_tes!W166/RES_hhdet_in_fec!W166)</f>
        <v>0.8002235313406062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>
        <f>IF(RES_hhdet_in_tes!H167=0,"",RES_hhdet_in_tes!H167/RES_hhdet_in_fec!H167)</f>
        <v>0.59025025510154649</v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>
        <f>IF(RES_hhdet_in_tes!L167=0,"",RES_hhdet_in_tes!L167/RES_hhdet_in_fec!L167)</f>
        <v>0.61396847366217067</v>
      </c>
      <c r="M167" s="111" t="str">
        <f>IF(RES_hhdet_in_tes!M167=0,"",RES_hhdet_in_tes!M167/RES_hhdet_in_fec!M167)</f>
        <v/>
      </c>
      <c r="N167" s="111">
        <f>IF(RES_hhdet_in_tes!N167=0,"",RES_hhdet_in_tes!N167/RES_hhdet_in_fec!N167)</f>
        <v>0.65653186055162982</v>
      </c>
      <c r="O167" s="111">
        <f>IF(RES_hhdet_in_tes!O167=0,"",RES_hhdet_in_tes!O167/RES_hhdet_in_fec!O167)</f>
        <v>0.6956861187353085</v>
      </c>
      <c r="P167" s="111">
        <f>IF(RES_hhdet_in_tes!P167=0,"",RES_hhdet_in_tes!P167/RES_hhdet_in_fec!P167)</f>
        <v>0.74339381253303194</v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>
        <f>IF(RES_hhdet_in_tes!S167=0,"",RES_hhdet_in_tes!S167/RES_hhdet_in_fec!S167)</f>
        <v>0.84411347994463415</v>
      </c>
      <c r="T167" s="111">
        <f>IF(RES_hhdet_in_tes!T167=0,"",RES_hhdet_in_tes!T167/RES_hhdet_in_fec!T167)</f>
        <v>0.86962609034083582</v>
      </c>
      <c r="U167" s="111">
        <f>IF(RES_hhdet_in_tes!U167=0,"",RES_hhdet_in_tes!U167/RES_hhdet_in_fec!U167)</f>
        <v>0.89088659900434208</v>
      </c>
      <c r="V167" s="111">
        <f>IF(RES_hhdet_in_tes!V167=0,"",RES_hhdet_in_tes!V167/RES_hhdet_in_fec!V167)</f>
        <v>0.90630046778538442</v>
      </c>
      <c r="W167" s="111">
        <f>IF(RES_hhdet_in_tes!W167=0,"",RES_hhdet_in_tes!W167/RES_hhdet_in_fec!W167)</f>
        <v>0.91355096860986451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0.64283128067466611</v>
      </c>
      <c r="D171" s="112">
        <f>IF(RES_hhdet_in_tes!D171=0,"",RES_hhdet_in_tes!D171/RES_hhdet_in_fec!D171)</f>
        <v>0.64454665573283088</v>
      </c>
      <c r="E171" s="112">
        <f>IF(RES_hhdet_in_tes!E171=0,"",RES_hhdet_in_tes!E171/RES_hhdet_in_fec!E171)</f>
        <v>0.64639396739221033</v>
      </c>
      <c r="F171" s="112">
        <f>IF(RES_hhdet_in_tes!F171=0,"",RES_hhdet_in_tes!F171/RES_hhdet_in_fec!F171)</f>
        <v>0.64825902416745551</v>
      </c>
      <c r="G171" s="112">
        <f>IF(RES_hhdet_in_tes!G171=0,"",RES_hhdet_in_tes!G171/RES_hhdet_in_fec!G171)</f>
        <v>0.65024664435766311</v>
      </c>
      <c r="H171" s="112">
        <f>IF(RES_hhdet_in_tes!H171=0,"",RES_hhdet_in_tes!H171/RES_hhdet_in_fec!H171)</f>
        <v>0.65234507924078433</v>
      </c>
      <c r="I171" s="112">
        <f>IF(RES_hhdet_in_tes!I171=0,"",RES_hhdet_in_tes!I171/RES_hhdet_in_fec!I171)</f>
        <v>0.6545816281092095</v>
      </c>
      <c r="J171" s="112">
        <f>IF(RES_hhdet_in_tes!J171=0,"",RES_hhdet_in_tes!J171/RES_hhdet_in_fec!J171)</f>
        <v>0.65706556567339103</v>
      </c>
      <c r="K171" s="112">
        <f>IF(RES_hhdet_in_tes!K171=0,"",RES_hhdet_in_tes!K171/RES_hhdet_in_fec!K171)</f>
        <v>0.65989373121422135</v>
      </c>
      <c r="L171" s="112">
        <f>IF(RES_hhdet_in_tes!L171=0,"",RES_hhdet_in_tes!L171/RES_hhdet_in_fec!L171)</f>
        <v>0.66310001724550838</v>
      </c>
      <c r="M171" s="112">
        <f>IF(RES_hhdet_in_tes!M171=0,"",RES_hhdet_in_tes!M171/RES_hhdet_in_fec!M171)</f>
        <v>0.66890609717780336</v>
      </c>
      <c r="N171" s="112">
        <f>IF(RES_hhdet_in_tes!N171=0,"",RES_hhdet_in_tes!N171/RES_hhdet_in_fec!N171)</f>
        <v>0.67828814092880585</v>
      </c>
      <c r="O171" s="112">
        <f>IF(RES_hhdet_in_tes!O171=0,"",RES_hhdet_in_tes!O171/RES_hhdet_in_fec!O171)</f>
        <v>0.69249797253887868</v>
      </c>
      <c r="P171" s="112">
        <f>IF(RES_hhdet_in_tes!P171=0,"",RES_hhdet_in_tes!P171/RES_hhdet_in_fec!P171)</f>
        <v>0.71098313934266122</v>
      </c>
      <c r="Q171" s="112">
        <f>IF(RES_hhdet_in_tes!Q171=0,"",RES_hhdet_in_tes!Q171/RES_hhdet_in_fec!Q171)</f>
        <v>0.72912153369145982</v>
      </c>
      <c r="R171" s="112" t="str">
        <f>IF(RES_hhdet_in_tes!R171=0,"",RES_hhdet_in_tes!R171/RES_hhdet_in_fec!R171)</f>
        <v/>
      </c>
      <c r="S171" s="112">
        <f>IF(RES_hhdet_in_tes!S171=0,"",RES_hhdet_in_tes!S171/RES_hhdet_in_fec!S171)</f>
        <v>0.75499856959348022</v>
      </c>
      <c r="T171" s="112">
        <f>IF(RES_hhdet_in_tes!T171=0,"",RES_hhdet_in_tes!T171/RES_hhdet_in_fec!T171)</f>
        <v>0.7674748557716885</v>
      </c>
      <c r="U171" s="112">
        <f>IF(RES_hhdet_in_tes!U171=0,"",RES_hhdet_in_tes!U171/RES_hhdet_in_fec!U171)</f>
        <v>0.77919472578104454</v>
      </c>
      <c r="V171" s="112">
        <f>IF(RES_hhdet_in_tes!V171=0,"",RES_hhdet_in_tes!V171/RES_hhdet_in_fec!V171)</f>
        <v>0.78960851036323543</v>
      </c>
      <c r="W171" s="112">
        <f>IF(RES_hhdet_in_tes!W171=0,"",RES_hhdet_in_tes!W171/RES_hhdet_in_fec!W171)</f>
        <v>0.79780617205734761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0.59409267870349347</v>
      </c>
      <c r="D175" s="124">
        <f>IF(RES_hhdet_in_tes!D175=0,"",RES_hhdet_in_tes!D175/RES_hhdet_in_fec!D175)</f>
        <v>0.64132997842973483</v>
      </c>
      <c r="E175" s="124">
        <f>IF(RES_hhdet_in_tes!E175=0,"",RES_hhdet_in_tes!E175/RES_hhdet_in_fec!E175)</f>
        <v>0.65391988890868247</v>
      </c>
      <c r="F175" s="124">
        <f>IF(RES_hhdet_in_tes!F175=0,"",RES_hhdet_in_tes!F175/RES_hhdet_in_fec!F175)</f>
        <v>0.6402360981432792</v>
      </c>
      <c r="G175" s="124">
        <f>IF(RES_hhdet_in_tes!G175=0,"",RES_hhdet_in_tes!G175/RES_hhdet_in_fec!G175)</f>
        <v>0.63975910588026019</v>
      </c>
      <c r="H175" s="124">
        <f>IF(RES_hhdet_in_tes!H175=0,"",RES_hhdet_in_tes!H175/RES_hhdet_in_fec!H175)</f>
        <v>0.6575699423677841</v>
      </c>
      <c r="I175" s="124">
        <f>IF(RES_hhdet_in_tes!I175=0,"",RES_hhdet_in_tes!I175/RES_hhdet_in_fec!I175)</f>
        <v>0.69472560396925176</v>
      </c>
      <c r="J175" s="124">
        <f>IF(RES_hhdet_in_tes!J175=0,"",RES_hhdet_in_tes!J175/RES_hhdet_in_fec!J175)</f>
        <v>0.72081881124356806</v>
      </c>
      <c r="K175" s="124">
        <f>IF(RES_hhdet_in_tes!K175=0,"",RES_hhdet_in_tes!K175/RES_hhdet_in_fec!K175)</f>
        <v>0.67216669422851383</v>
      </c>
      <c r="L175" s="124">
        <f>IF(RES_hhdet_in_tes!L175=0,"",RES_hhdet_in_tes!L175/RES_hhdet_in_fec!L175)</f>
        <v>0.61562068737958409</v>
      </c>
      <c r="M175" s="124">
        <f>IF(RES_hhdet_in_tes!M175=0,"",RES_hhdet_in_tes!M175/RES_hhdet_in_fec!M175)</f>
        <v>0.65964946175110628</v>
      </c>
      <c r="N175" s="124">
        <f>IF(RES_hhdet_in_tes!N175=0,"",RES_hhdet_in_tes!N175/RES_hhdet_in_fec!N175)</f>
        <v>0.65355849503499719</v>
      </c>
      <c r="O175" s="124">
        <f>IF(RES_hhdet_in_tes!O175=0,"",RES_hhdet_in_tes!O175/RES_hhdet_in_fec!O175)</f>
        <v>0.66794769000363596</v>
      </c>
      <c r="P175" s="124">
        <f>IF(RES_hhdet_in_tes!P175=0,"",RES_hhdet_in_tes!P175/RES_hhdet_in_fec!P175)</f>
        <v>0.67590810327478656</v>
      </c>
      <c r="Q175" s="124">
        <f>IF(RES_hhdet_in_tes!Q175=0,"",RES_hhdet_in_tes!Q175/RES_hhdet_in_fec!Q175)</f>
        <v>0.72360630545969629</v>
      </c>
      <c r="R175" s="124" t="str">
        <f>IF(RES_hhdet_in_tes!R175=0,"",RES_hhdet_in_tes!R175/RES_hhdet_in_fec!R175)</f>
        <v/>
      </c>
      <c r="S175" s="124">
        <f>IF(RES_hhdet_in_tes!S175=0,"",RES_hhdet_in_tes!S175/RES_hhdet_in_fec!S175)</f>
        <v>0.69826161575322887</v>
      </c>
      <c r="T175" s="124">
        <f>IF(RES_hhdet_in_tes!T175=0,"",RES_hhdet_in_tes!T175/RES_hhdet_in_fec!T175)</f>
        <v>0.66252495190831351</v>
      </c>
      <c r="U175" s="124">
        <f>IF(RES_hhdet_in_tes!U175=0,"",RES_hhdet_in_tes!U175/RES_hhdet_in_fec!U175)</f>
        <v>0.7238997157898458</v>
      </c>
      <c r="V175" s="124">
        <f>IF(RES_hhdet_in_tes!V175=0,"",RES_hhdet_in_tes!V175/RES_hhdet_in_fec!V175)</f>
        <v>0.68775675185782015</v>
      </c>
      <c r="W175" s="124">
        <f>IF(RES_hhdet_in_tes!W175=0,"",RES_hhdet_in_tes!W175/RES_hhdet_in_fec!W175)</f>
        <v>0.73392477967068692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0.59409267870349347</v>
      </c>
      <c r="D176" s="111">
        <f>IF(RES_hhdet_in_tes!D176=0,"",RES_hhdet_in_tes!D176/RES_hhdet_in_fec!D176)</f>
        <v>0.59466598718710995</v>
      </c>
      <c r="E176" s="111">
        <f>IF(RES_hhdet_in_tes!E176=0,"",RES_hhdet_in_tes!E176/RES_hhdet_in_fec!E176)</f>
        <v>0.59523121027392256</v>
      </c>
      <c r="F176" s="111">
        <f>IF(RES_hhdet_in_tes!F176=0,"",RES_hhdet_in_tes!F176/RES_hhdet_in_fec!F176)</f>
        <v>0.59579533080662561</v>
      </c>
      <c r="G176" s="111">
        <f>IF(RES_hhdet_in_tes!G176=0,"",RES_hhdet_in_tes!G176/RES_hhdet_in_fec!G176)</f>
        <v>0.59635200516444764</v>
      </c>
      <c r="H176" s="111">
        <f>IF(RES_hhdet_in_tes!H176=0,"",RES_hhdet_in_tes!H176/RES_hhdet_in_fec!H176)</f>
        <v>0.59690200972581264</v>
      </c>
      <c r="I176" s="111">
        <f>IF(RES_hhdet_in_tes!I176=0,"",RES_hhdet_in_tes!I176/RES_hhdet_in_fec!I176)</f>
        <v>0.59744378142237697</v>
      </c>
      <c r="J176" s="111">
        <f>IF(RES_hhdet_in_tes!J176=0,"",RES_hhdet_in_tes!J176/RES_hhdet_in_fec!J176)</f>
        <v>0.59797091691485127</v>
      </c>
      <c r="K176" s="111">
        <f>IF(RES_hhdet_in_tes!K176=0,"",RES_hhdet_in_tes!K176/RES_hhdet_in_fec!K176)</f>
        <v>0.59847797168056094</v>
      </c>
      <c r="L176" s="111">
        <f>IF(RES_hhdet_in_tes!L176=0,"",RES_hhdet_in_tes!L176/RES_hhdet_in_fec!L176)</f>
        <v>0.59896348908647601</v>
      </c>
      <c r="M176" s="111">
        <f>IF(RES_hhdet_in_tes!M176=0,"",RES_hhdet_in_tes!M176/RES_hhdet_in_fec!M176)</f>
        <v>0.59922476173207428</v>
      </c>
      <c r="N176" s="111">
        <f>IF(RES_hhdet_in_tes!N176=0,"",RES_hhdet_in_tes!N176/RES_hhdet_in_fec!N176)</f>
        <v>0.59922476173207428</v>
      </c>
      <c r="O176" s="111">
        <f>IF(RES_hhdet_in_tes!O176=0,"",RES_hhdet_in_tes!O176/RES_hhdet_in_fec!O176)</f>
        <v>0.59922476173207428</v>
      </c>
      <c r="P176" s="111">
        <f>IF(RES_hhdet_in_tes!P176=0,"",RES_hhdet_in_tes!P176/RES_hhdet_in_fec!P176)</f>
        <v>0.59922476173207428</v>
      </c>
      <c r="Q176" s="111">
        <f>IF(RES_hhdet_in_tes!Q176=0,"",RES_hhdet_in_tes!Q176/RES_hhdet_in_fec!Q176)</f>
        <v>0.59922476173207428</v>
      </c>
      <c r="R176" s="111" t="str">
        <f>IF(RES_hhdet_in_tes!R176=0,"",RES_hhdet_in_tes!R176/RES_hhdet_in_fec!R176)</f>
        <v/>
      </c>
      <c r="S176" s="111">
        <f>IF(RES_hhdet_in_tes!S176=0,"",RES_hhdet_in_tes!S176/RES_hhdet_in_fec!S176)</f>
        <v>0.60357457685601423</v>
      </c>
      <c r="T176" s="111">
        <f>IF(RES_hhdet_in_tes!T176=0,"",RES_hhdet_in_tes!T176/RES_hhdet_in_fec!T176)</f>
        <v>0.60672361240594175</v>
      </c>
      <c r="U176" s="111">
        <f>IF(RES_hhdet_in_tes!U176=0,"",RES_hhdet_in_tes!U176/RES_hhdet_in_fec!U176)</f>
        <v>0.60998511351122442</v>
      </c>
      <c r="V176" s="111">
        <f>IF(RES_hhdet_in_tes!V176=0,"",RES_hhdet_in_tes!V176/RES_hhdet_in_fec!V176)</f>
        <v>0.61302168350579789</v>
      </c>
      <c r="W176" s="111">
        <f>IF(RES_hhdet_in_tes!W176=0,"",RES_hhdet_in_tes!W176/RES_hhdet_in_fec!W176)</f>
        <v>0.61583332238966093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>
        <f>IF(RES_hhdet_in_tes!D177=0,"",RES_hhdet_in_tes!D177/RES_hhdet_in_fec!D177)</f>
        <v>0.755609746970197</v>
      </c>
      <c r="E177" s="45">
        <f>IF(RES_hhdet_in_tes!E177=0,"",RES_hhdet_in_tes!E177/RES_hhdet_in_fec!E177)</f>
        <v>0.7570808855706711</v>
      </c>
      <c r="F177" s="45">
        <f>IF(RES_hhdet_in_tes!F177=0,"",RES_hhdet_in_tes!F177/RES_hhdet_in_fec!F177)</f>
        <v>0.75855917771493586</v>
      </c>
      <c r="G177" s="45">
        <f>IF(RES_hhdet_in_tes!G177=0,"",RES_hhdet_in_tes!G177/RES_hhdet_in_fec!G177)</f>
        <v>0.7600857818083554</v>
      </c>
      <c r="H177" s="45">
        <f>IF(RES_hhdet_in_tes!H177=0,"",RES_hhdet_in_tes!H177/RES_hhdet_in_fec!H177)</f>
        <v>0.76165566058608913</v>
      </c>
      <c r="I177" s="45">
        <f>IF(RES_hhdet_in_tes!I177=0,"",RES_hhdet_in_tes!I177/RES_hhdet_in_fec!I177)</f>
        <v>0.76327895548042157</v>
      </c>
      <c r="J177" s="45">
        <f>IF(RES_hhdet_in_tes!J177=0,"",RES_hhdet_in_tes!J177/RES_hhdet_in_fec!J177)</f>
        <v>0.76499721235981855</v>
      </c>
      <c r="K177" s="45">
        <f>IF(RES_hhdet_in_tes!K177=0,"",RES_hhdet_in_tes!K177/RES_hhdet_in_fec!K177)</f>
        <v>0.76684575614033845</v>
      </c>
      <c r="L177" s="45">
        <f>IF(RES_hhdet_in_tes!L177=0,"",RES_hhdet_in_tes!L177/RES_hhdet_in_fec!L177)</f>
        <v>0.76883403768527514</v>
      </c>
      <c r="M177" s="45">
        <f>IF(RES_hhdet_in_tes!M177=0,"",RES_hhdet_in_tes!M177/RES_hhdet_in_fec!M177)</f>
        <v>0.77153915888901015</v>
      </c>
      <c r="N177" s="45">
        <f>IF(RES_hhdet_in_tes!N177=0,"",RES_hhdet_in_tes!N177/RES_hhdet_in_fec!N177)</f>
        <v>0.7751247591262449</v>
      </c>
      <c r="O177" s="45">
        <f>IF(RES_hhdet_in_tes!O177=0,"",RES_hhdet_in_tes!O177/RES_hhdet_in_fec!O177)</f>
        <v>0.77998872412861697</v>
      </c>
      <c r="P177" s="45">
        <f>IF(RES_hhdet_in_tes!P177=0,"",RES_hhdet_in_tes!P177/RES_hhdet_in_fec!P177)</f>
        <v>0.78634002707352346</v>
      </c>
      <c r="Q177" s="45">
        <f>IF(RES_hhdet_in_tes!Q177=0,"",RES_hhdet_in_tes!Q177/RES_hhdet_in_fec!Q177)</f>
        <v>0.79452601036692272</v>
      </c>
      <c r="R177" s="45" t="str">
        <f>IF(RES_hhdet_in_tes!R177=0,"",RES_hhdet_in_tes!R177/RES_hhdet_in_fec!R177)</f>
        <v/>
      </c>
      <c r="S177" s="45">
        <f>IF(RES_hhdet_in_tes!S177=0,"",RES_hhdet_in_tes!S177/RES_hhdet_in_fec!S177)</f>
        <v>0.81956025845563862</v>
      </c>
      <c r="T177" s="45">
        <f>IF(RES_hhdet_in_tes!T177=0,"",RES_hhdet_in_tes!T177/RES_hhdet_in_fec!T177)</f>
        <v>0.83450337860894708</v>
      </c>
      <c r="U177" s="45">
        <f>IF(RES_hhdet_in_tes!U177=0,"",RES_hhdet_in_tes!U177/RES_hhdet_in_fec!U177)</f>
        <v>0.84877306694094423</v>
      </c>
      <c r="V177" s="45">
        <f>IF(RES_hhdet_in_tes!V177=0,"",RES_hhdet_in_tes!V177/RES_hhdet_in_fec!V177)</f>
        <v>0.86065125153116318</v>
      </c>
      <c r="W177" s="45">
        <f>IF(RES_hhdet_in_tes!W177=0,"",RES_hhdet_in_tes!W177/RES_hhdet_in_fec!W177)</f>
        <v>0.86953442912471735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1.6293340688264946</v>
      </c>
      <c r="D3" s="117">
        <f t="shared" si="0"/>
        <v>1.2550780860790083</v>
      </c>
      <c r="E3" s="117">
        <f t="shared" si="0"/>
        <v>0.66096597873712126</v>
      </c>
      <c r="F3" s="117">
        <f t="shared" si="0"/>
        <v>1.381668253072837</v>
      </c>
      <c r="G3" s="117">
        <f t="shared" si="0"/>
        <v>1.930245050931195</v>
      </c>
      <c r="H3" s="117">
        <f t="shared" si="0"/>
        <v>1.6846181610953628</v>
      </c>
      <c r="I3" s="117">
        <f t="shared" si="0"/>
        <v>1.696606386520833</v>
      </c>
      <c r="J3" s="117">
        <f t="shared" si="0"/>
        <v>2.4654881481731801</v>
      </c>
      <c r="K3" s="117">
        <f t="shared" si="0"/>
        <v>2.3773500059680002</v>
      </c>
      <c r="L3" s="117">
        <f t="shared" si="0"/>
        <v>2.3634440739157063</v>
      </c>
      <c r="M3" s="117">
        <f t="shared" si="0"/>
        <v>1.7463111901232389</v>
      </c>
      <c r="N3" s="117">
        <f t="shared" si="0"/>
        <v>0.64140763510409793</v>
      </c>
      <c r="O3" s="117">
        <f t="shared" si="0"/>
        <v>0</v>
      </c>
      <c r="P3" s="117">
        <f t="shared" si="0"/>
        <v>0</v>
      </c>
      <c r="Q3" s="117">
        <f t="shared" si="0"/>
        <v>0.51530748023521789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3.365802798752818E-3</v>
      </c>
      <c r="V3" s="117">
        <f t="shared" si="1"/>
        <v>1.375783601867994E-2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1.4595970719910147</v>
      </c>
      <c r="D4" s="122">
        <f t="shared" si="3"/>
        <v>1.1247620990242699</v>
      </c>
      <c r="E4" s="122">
        <f t="shared" si="3"/>
        <v>0.59169641464723466</v>
      </c>
      <c r="F4" s="122">
        <f t="shared" si="3"/>
        <v>1.232079299609772</v>
      </c>
      <c r="G4" s="122">
        <f t="shared" si="3"/>
        <v>1.7884616220199678</v>
      </c>
      <c r="H4" s="122">
        <f t="shared" si="3"/>
        <v>1.5676165328119163</v>
      </c>
      <c r="I4" s="122">
        <f t="shared" si="3"/>
        <v>1.5099936443141968</v>
      </c>
      <c r="J4" s="122">
        <f t="shared" si="3"/>
        <v>2.1614679299888273</v>
      </c>
      <c r="K4" s="122">
        <f t="shared" si="3"/>
        <v>1.9711690348089352</v>
      </c>
      <c r="L4" s="122">
        <f t="shared" si="3"/>
        <v>2.0646898977186385</v>
      </c>
      <c r="M4" s="122">
        <f t="shared" si="3"/>
        <v>1.628132511539043</v>
      </c>
      <c r="N4" s="122">
        <f t="shared" si="3"/>
        <v>0.58615473917609917</v>
      </c>
      <c r="O4" s="122">
        <f t="shared" si="3"/>
        <v>0</v>
      </c>
      <c r="P4" s="122">
        <f t="shared" si="3"/>
        <v>0</v>
      </c>
      <c r="Q4" s="122">
        <f t="shared" si="3"/>
        <v>0.48321191604290592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2.5999640409105893E-3</v>
      </c>
      <c r="V4" s="122">
        <f t="shared" si="4"/>
        <v>9.5378974110004872E-3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1.4595970719910147</v>
      </c>
      <c r="D5" s="98">
        <v>1.1247620990242699</v>
      </c>
      <c r="E5" s="98">
        <v>0.59169641464723466</v>
      </c>
      <c r="F5" s="98">
        <v>1.232079299609772</v>
      </c>
      <c r="G5" s="98">
        <v>1.7884616220199678</v>
      </c>
      <c r="H5" s="98">
        <v>1.5676165328119163</v>
      </c>
      <c r="I5" s="98">
        <v>1.5099936443141968</v>
      </c>
      <c r="J5" s="98">
        <v>2.1614679299888273</v>
      </c>
      <c r="K5" s="98">
        <v>1.9711690348089352</v>
      </c>
      <c r="L5" s="98">
        <v>2.0646898977186385</v>
      </c>
      <c r="M5" s="98">
        <v>1.628132511539043</v>
      </c>
      <c r="N5" s="98">
        <v>0.58615473917609917</v>
      </c>
      <c r="O5" s="98">
        <v>0</v>
      </c>
      <c r="P5" s="98">
        <v>0</v>
      </c>
      <c r="Q5" s="98">
        <v>0.48321191604290592</v>
      </c>
      <c r="R5" s="98">
        <v>0</v>
      </c>
      <c r="S5" s="98">
        <v>0</v>
      </c>
      <c r="T5" s="98">
        <v>0</v>
      </c>
      <c r="U5" s="98">
        <v>2.5999640409105893E-3</v>
      </c>
      <c r="V5" s="98">
        <v>9.5378974110004872E-3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0.14407905377875921</v>
      </c>
      <c r="D9" s="122">
        <v>0.10108508858001169</v>
      </c>
      <c r="E9" s="122">
        <v>5.1344025633112571E-2</v>
      </c>
      <c r="F9" s="122">
        <v>0.10592907663537168</v>
      </c>
      <c r="G9" s="122">
        <v>9.0015568081355635E-2</v>
      </c>
      <c r="H9" s="122">
        <v>7.0846398006270794E-2</v>
      </c>
      <c r="I9" s="122">
        <v>0.16246373841371911</v>
      </c>
      <c r="J9" s="122">
        <v>0.27431704535225199</v>
      </c>
      <c r="K9" s="122">
        <v>0.35641480145080523</v>
      </c>
      <c r="L9" s="122">
        <v>0.23158365733889233</v>
      </c>
      <c r="M9" s="122">
        <v>8.0167005885545053E-2</v>
      </c>
      <c r="N9" s="122">
        <v>3.1011229894889591E-2</v>
      </c>
      <c r="O9" s="122">
        <v>0</v>
      </c>
      <c r="P9" s="122">
        <v>0</v>
      </c>
      <c r="Q9" s="122">
        <v>2.2664510601712626E-2</v>
      </c>
      <c r="R9" s="122">
        <v>0</v>
      </c>
      <c r="S9" s="122">
        <v>0</v>
      </c>
      <c r="T9" s="122">
        <v>0</v>
      </c>
      <c r="U9" s="122">
        <v>7.6583875784222856E-4</v>
      </c>
      <c r="V9" s="122">
        <v>3.5177793911823044E-3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0.14043660150416154</v>
      </c>
      <c r="D10" s="98">
        <v>9.8998849066986513E-2</v>
      </c>
      <c r="E10" s="98">
        <v>5.0240954095694269E-2</v>
      </c>
      <c r="F10" s="98">
        <v>0.10263899799787207</v>
      </c>
      <c r="G10" s="98">
        <v>8.5278922121911224E-2</v>
      </c>
      <c r="H10" s="98">
        <v>6.5203709594941206E-2</v>
      </c>
      <c r="I10" s="98">
        <v>0.16128425618005324</v>
      </c>
      <c r="J10" s="98">
        <v>0.27367254504232741</v>
      </c>
      <c r="K10" s="98">
        <v>0.35641480145080523</v>
      </c>
      <c r="L10" s="98">
        <v>0.22615049282198355</v>
      </c>
      <c r="M10" s="98">
        <v>8.0167005885545053E-2</v>
      </c>
      <c r="N10" s="98">
        <v>2.8031501663039134E-2</v>
      </c>
      <c r="O10" s="98">
        <v>0</v>
      </c>
      <c r="P10" s="98">
        <v>0</v>
      </c>
      <c r="Q10" s="98">
        <v>2.2214447324405688E-2</v>
      </c>
      <c r="R10" s="98">
        <v>0</v>
      </c>
      <c r="S10" s="98">
        <v>0</v>
      </c>
      <c r="T10" s="98">
        <v>0</v>
      </c>
      <c r="U10" s="98">
        <v>7.6583875784222856E-4</v>
      </c>
      <c r="V10" s="98">
        <v>3.5177793911823044E-3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3.6424522745976771E-3</v>
      </c>
      <c r="D11" s="98">
        <v>2.086239513025175E-3</v>
      </c>
      <c r="E11" s="98">
        <v>1.1030715374183025E-3</v>
      </c>
      <c r="F11" s="98">
        <v>3.2900786374996036E-3</v>
      </c>
      <c r="G11" s="98">
        <v>4.7366459594444061E-3</v>
      </c>
      <c r="H11" s="98">
        <v>5.6426884113295857E-3</v>
      </c>
      <c r="I11" s="98">
        <v>1.1794822336658641E-3</v>
      </c>
      <c r="J11" s="98">
        <v>6.4450030992455509E-4</v>
      </c>
      <c r="K11" s="98">
        <v>0</v>
      </c>
      <c r="L11" s="98">
        <v>5.4331645169087917E-3</v>
      </c>
      <c r="M11" s="98">
        <v>0</v>
      </c>
      <c r="N11" s="98">
        <v>2.979728231850456E-3</v>
      </c>
      <c r="O11" s="98">
        <v>0</v>
      </c>
      <c r="P11" s="98">
        <v>0</v>
      </c>
      <c r="Q11" s="98">
        <v>4.5006327730693729E-4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2.5657943056720471E-2</v>
      </c>
      <c r="D19" s="122">
        <v>2.9230898474726791E-2</v>
      </c>
      <c r="E19" s="122">
        <v>1.7925538456774057E-2</v>
      </c>
      <c r="F19" s="122">
        <v>4.365987682769315E-2</v>
      </c>
      <c r="G19" s="122">
        <v>5.1767860829871427E-2</v>
      </c>
      <c r="H19" s="122">
        <v>4.6155230277175698E-2</v>
      </c>
      <c r="I19" s="122">
        <v>2.4149003792917151E-2</v>
      </c>
      <c r="J19" s="122">
        <v>2.9703172832100489E-2</v>
      </c>
      <c r="K19" s="122">
        <v>4.9766169708259825E-2</v>
      </c>
      <c r="L19" s="122">
        <v>6.7170518858175543E-2</v>
      </c>
      <c r="M19" s="122">
        <v>3.8011672698650759E-2</v>
      </c>
      <c r="N19" s="122">
        <v>2.4241666033109156E-2</v>
      </c>
      <c r="O19" s="122">
        <v>0</v>
      </c>
      <c r="P19" s="122">
        <v>0</v>
      </c>
      <c r="Q19" s="122">
        <v>9.4310535905994183E-3</v>
      </c>
      <c r="R19" s="122">
        <v>0</v>
      </c>
      <c r="S19" s="122">
        <v>0</v>
      </c>
      <c r="T19" s="122">
        <v>0</v>
      </c>
      <c r="U19" s="122">
        <v>0</v>
      </c>
      <c r="V19" s="122">
        <v>7.0215921649714914E-4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3.229288981064553E-4</v>
      </c>
      <c r="K20" s="98">
        <v>3.3466148320350801E-4</v>
      </c>
      <c r="L20" s="98">
        <v>5.4222803553051751E-4</v>
      </c>
      <c r="M20" s="98">
        <v>4.954189505414553E-4</v>
      </c>
      <c r="N20" s="98">
        <v>3.2424958718468616E-4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2.5657943056720471E-2</v>
      </c>
      <c r="D21" s="98">
        <v>2.9230898474726791E-2</v>
      </c>
      <c r="E21" s="98">
        <v>1.7925538456774057E-2</v>
      </c>
      <c r="F21" s="98">
        <v>4.365987682769315E-2</v>
      </c>
      <c r="G21" s="98">
        <v>5.1767860829871427E-2</v>
      </c>
      <c r="H21" s="98">
        <v>4.6155230277175698E-2</v>
      </c>
      <c r="I21" s="98">
        <v>2.4149003792917151E-2</v>
      </c>
      <c r="J21" s="98">
        <v>2.9380243933994035E-2</v>
      </c>
      <c r="K21" s="98">
        <v>4.943150822505632E-2</v>
      </c>
      <c r="L21" s="98">
        <v>6.6628290822645028E-2</v>
      </c>
      <c r="M21" s="98">
        <v>3.7516253748109303E-2</v>
      </c>
      <c r="N21" s="98">
        <v>2.3917416445924471E-2</v>
      </c>
      <c r="O21" s="98">
        <v>0</v>
      </c>
      <c r="P21" s="98">
        <v>0</v>
      </c>
      <c r="Q21" s="98">
        <v>9.4310535905994183E-3</v>
      </c>
      <c r="R21" s="98">
        <v>0</v>
      </c>
      <c r="S21" s="98">
        <v>0</v>
      </c>
      <c r="T21" s="98">
        <v>0</v>
      </c>
      <c r="U21" s="98">
        <v>0</v>
      </c>
      <c r="V21" s="98">
        <v>7.0215921649714914E-4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0.13512195351269329</v>
      </c>
      <c r="D24" s="117">
        <f t="shared" si="7"/>
        <v>0.15827736428747127</v>
      </c>
      <c r="E24" s="117">
        <f t="shared" si="7"/>
        <v>0.15412179808697049</v>
      </c>
      <c r="F24" s="117">
        <f t="shared" si="7"/>
        <v>0.16799804629051143</v>
      </c>
      <c r="G24" s="117">
        <f t="shared" si="7"/>
        <v>0.19584054902742384</v>
      </c>
      <c r="H24" s="117">
        <f t="shared" si="7"/>
        <v>0.15477396674492339</v>
      </c>
      <c r="I24" s="117">
        <f t="shared" si="7"/>
        <v>8.755269714328065E-2</v>
      </c>
      <c r="J24" s="117">
        <f t="shared" si="7"/>
        <v>3.7084574745803719E-2</v>
      </c>
      <c r="K24" s="117">
        <f t="shared" si="7"/>
        <v>0</v>
      </c>
      <c r="L24" s="117">
        <f t="shared" si="7"/>
        <v>6.260893542352855E-2</v>
      </c>
      <c r="M24" s="117">
        <f t="shared" si="7"/>
        <v>0.11374495979803474</v>
      </c>
      <c r="N24" s="117">
        <f t="shared" si="7"/>
        <v>0.15383000567392566</v>
      </c>
      <c r="O24" s="117">
        <f t="shared" si="7"/>
        <v>0.14147240431122365</v>
      </c>
      <c r="P24" s="117">
        <f t="shared" si="7"/>
        <v>0.11122708480168879</v>
      </c>
      <c r="Q24" s="117">
        <f t="shared" si="7"/>
        <v>0.11720014664547562</v>
      </c>
      <c r="R24" s="117">
        <f t="shared" ref="R24:V24" si="8">R25+R28+R30+R39</f>
        <v>5.3792658464317085E-2</v>
      </c>
      <c r="S24" s="117">
        <f t="shared" si="8"/>
        <v>2.5219278599553908E-2</v>
      </c>
      <c r="T24" s="117">
        <f t="shared" si="8"/>
        <v>1.9350719483060424E-2</v>
      </c>
      <c r="U24" s="117">
        <f t="shared" si="8"/>
        <v>4.1715714224342323E-2</v>
      </c>
      <c r="V24" s="117">
        <f t="shared" si="8"/>
        <v>8.8564446912853104E-2</v>
      </c>
      <c r="W24" s="117">
        <f t="shared" ref="W24" si="9">W25+W28+W30+W39</f>
        <v>5.4279373173011042E-2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0.12925587853506026</v>
      </c>
      <c r="D25" s="122">
        <f t="shared" si="10"/>
        <v>0.15235646647439283</v>
      </c>
      <c r="E25" s="122">
        <f t="shared" si="10"/>
        <v>0.14717344227016932</v>
      </c>
      <c r="F25" s="122">
        <f t="shared" si="10"/>
        <v>0.15955473952206961</v>
      </c>
      <c r="G25" s="122">
        <f t="shared" si="10"/>
        <v>0.18697895055008179</v>
      </c>
      <c r="H25" s="122">
        <f t="shared" si="10"/>
        <v>0.14889170286898062</v>
      </c>
      <c r="I25" s="122">
        <f t="shared" si="10"/>
        <v>8.5662775107313224E-2</v>
      </c>
      <c r="J25" s="122">
        <f t="shared" si="10"/>
        <v>3.6431680436159408E-2</v>
      </c>
      <c r="K25" s="122">
        <f t="shared" si="10"/>
        <v>0</v>
      </c>
      <c r="L25" s="122">
        <f t="shared" si="10"/>
        <v>5.8243642796627797E-2</v>
      </c>
      <c r="M25" s="122">
        <f t="shared" si="10"/>
        <v>0.10886996637313918</v>
      </c>
      <c r="N25" s="122">
        <f t="shared" si="10"/>
        <v>0.1453774701029584</v>
      </c>
      <c r="O25" s="122">
        <f t="shared" si="10"/>
        <v>0.13429672764273401</v>
      </c>
      <c r="P25" s="122">
        <f t="shared" si="10"/>
        <v>0.10634730291750985</v>
      </c>
      <c r="Q25" s="122">
        <f t="shared" si="10"/>
        <v>0.11357281834139893</v>
      </c>
      <c r="R25" s="122">
        <f t="shared" ref="R25:V25" si="11">SUM(R26:R27)</f>
        <v>5.1723010575654614E-2</v>
      </c>
      <c r="S25" s="122">
        <f t="shared" si="11"/>
        <v>2.4150985808040554E-2</v>
      </c>
      <c r="T25" s="122">
        <f t="shared" si="11"/>
        <v>1.7650291792984801E-2</v>
      </c>
      <c r="U25" s="122">
        <f t="shared" si="11"/>
        <v>3.9625198941428533E-2</v>
      </c>
      <c r="V25" s="122">
        <f t="shared" si="11"/>
        <v>8.232597050479605E-2</v>
      </c>
      <c r="W25" s="122">
        <f t="shared" ref="W25" si="12">SUM(W26:W27)</f>
        <v>5.0721092898382593E-2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0.12925587853506026</v>
      </c>
      <c r="D26" s="98">
        <v>0.15235646647439283</v>
      </c>
      <c r="E26" s="98">
        <v>0.14717344227016932</v>
      </c>
      <c r="F26" s="98">
        <v>0.15955473952206961</v>
      </c>
      <c r="G26" s="98">
        <v>0.18697895055008179</v>
      </c>
      <c r="H26" s="98">
        <v>0.14889170286898062</v>
      </c>
      <c r="I26" s="98">
        <v>8.5662775107313224E-2</v>
      </c>
      <c r="J26" s="98">
        <v>3.6431680436159408E-2</v>
      </c>
      <c r="K26" s="98">
        <v>0</v>
      </c>
      <c r="L26" s="98">
        <v>5.8243642796627797E-2</v>
      </c>
      <c r="M26" s="98">
        <v>0.10886996637313918</v>
      </c>
      <c r="N26" s="98">
        <v>0.1453774701029584</v>
      </c>
      <c r="O26" s="98">
        <v>0.13429672764273401</v>
      </c>
      <c r="P26" s="98">
        <v>0.10634730291750985</v>
      </c>
      <c r="Q26" s="98">
        <v>0.11357281834139893</v>
      </c>
      <c r="R26" s="98">
        <v>5.1723010575654614E-2</v>
      </c>
      <c r="S26" s="98">
        <v>2.4150985808040554E-2</v>
      </c>
      <c r="T26" s="98">
        <v>1.7650291792984801E-2</v>
      </c>
      <c r="U26" s="98">
        <v>3.9625198941428533E-2</v>
      </c>
      <c r="V26" s="98">
        <v>8.232597050479605E-2</v>
      </c>
      <c r="W26" s="98">
        <v>5.0721092898382593E-2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1.5610509748275761E-3</v>
      </c>
      <c r="D30" s="122">
        <v>5.2155987825629375E-4</v>
      </c>
      <c r="E30" s="122">
        <v>1.1030715374183025E-3</v>
      </c>
      <c r="F30" s="122">
        <v>1.0966928791665345E-3</v>
      </c>
      <c r="G30" s="122">
        <v>1.1841614898611015E-3</v>
      </c>
      <c r="H30" s="122">
        <v>6.2696537903662061E-4</v>
      </c>
      <c r="I30" s="122">
        <v>0</v>
      </c>
      <c r="J30" s="122">
        <v>0</v>
      </c>
      <c r="K30" s="122">
        <v>0</v>
      </c>
      <c r="L30" s="122">
        <v>4.9392404699170835E-4</v>
      </c>
      <c r="M30" s="122">
        <v>0</v>
      </c>
      <c r="N30" s="122">
        <v>1.1918912927401822E-3</v>
      </c>
      <c r="O30" s="122">
        <v>1.1232120297614318E-3</v>
      </c>
      <c r="P30" s="122">
        <v>5.7822897432818104E-4</v>
      </c>
      <c r="Q30" s="122">
        <v>0</v>
      </c>
      <c r="R30" s="122">
        <v>0</v>
      </c>
      <c r="S30" s="122">
        <v>0</v>
      </c>
      <c r="T30" s="122">
        <v>4.3809567107823676E-4</v>
      </c>
      <c r="U30" s="122">
        <v>4.0992341551223879E-4</v>
      </c>
      <c r="V30" s="122">
        <v>4.4566287195558092E-4</v>
      </c>
      <c r="W30" s="122">
        <v>4.6935830684861408E-4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1.5610509748275761E-3</v>
      </c>
      <c r="D31" s="98">
        <v>5.2155987825629375E-4</v>
      </c>
      <c r="E31" s="98">
        <v>1.1030715374183025E-3</v>
      </c>
      <c r="F31" s="98">
        <v>1.0966928791665345E-3</v>
      </c>
      <c r="G31" s="98">
        <v>1.1841614898611015E-3</v>
      </c>
      <c r="H31" s="98">
        <v>6.2696537903662061E-4</v>
      </c>
      <c r="I31" s="98">
        <v>0</v>
      </c>
      <c r="J31" s="98">
        <v>0</v>
      </c>
      <c r="K31" s="98">
        <v>0</v>
      </c>
      <c r="L31" s="98">
        <v>4.9392404699170835E-4</v>
      </c>
      <c r="M31" s="98">
        <v>0</v>
      </c>
      <c r="N31" s="98">
        <v>1.1918912927401822E-3</v>
      </c>
      <c r="O31" s="98">
        <v>1.1232120297614318E-3</v>
      </c>
      <c r="P31" s="98">
        <v>5.7822897432818104E-4</v>
      </c>
      <c r="Q31" s="98">
        <v>0</v>
      </c>
      <c r="R31" s="98">
        <v>0</v>
      </c>
      <c r="S31" s="98">
        <v>0</v>
      </c>
      <c r="T31" s="98">
        <v>4.3809567107823676E-4</v>
      </c>
      <c r="U31" s="98">
        <v>4.0992341551223879E-4</v>
      </c>
      <c r="V31" s="98">
        <v>4.4566287195558092E-4</v>
      </c>
      <c r="W31" s="98">
        <v>4.6935830684861408E-4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4.3050240028054479E-3</v>
      </c>
      <c r="D39" s="122">
        <v>5.3993379348221456E-3</v>
      </c>
      <c r="E39" s="122">
        <v>5.8452842793828442E-3</v>
      </c>
      <c r="F39" s="122">
        <v>7.3466138892752898E-3</v>
      </c>
      <c r="G39" s="122">
        <v>7.6774369874809322E-3</v>
      </c>
      <c r="H39" s="122">
        <v>5.2552984969061432E-3</v>
      </c>
      <c r="I39" s="122">
        <v>1.8899220359674292E-3</v>
      </c>
      <c r="J39" s="122">
        <v>6.5289430964431193E-4</v>
      </c>
      <c r="K39" s="122">
        <v>0</v>
      </c>
      <c r="L39" s="122">
        <v>3.8713685799090388E-3</v>
      </c>
      <c r="M39" s="122">
        <v>4.8749934248955582E-3</v>
      </c>
      <c r="N39" s="122">
        <v>7.26064427822707E-3</v>
      </c>
      <c r="O39" s="122">
        <v>6.0524646387282071E-3</v>
      </c>
      <c r="P39" s="122">
        <v>4.3015529098507522E-3</v>
      </c>
      <c r="Q39" s="122">
        <v>3.6273283040766991E-3</v>
      </c>
      <c r="R39" s="122">
        <v>2.06964788866247E-3</v>
      </c>
      <c r="S39" s="122">
        <v>1.0682927915133522E-3</v>
      </c>
      <c r="T39" s="122">
        <v>1.2623320189973843E-3</v>
      </c>
      <c r="U39" s="122">
        <v>1.6805918674015453E-3</v>
      </c>
      <c r="V39" s="122">
        <v>5.79281353610148E-3</v>
      </c>
      <c r="W39" s="122">
        <v>3.0889219677798386E-3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4.3050240028054479E-3</v>
      </c>
      <c r="D40" s="98">
        <v>5.3993379348221456E-3</v>
      </c>
      <c r="E40" s="98">
        <v>5.8452842793828442E-3</v>
      </c>
      <c r="F40" s="98">
        <v>7.3466138892752898E-3</v>
      </c>
      <c r="G40" s="98">
        <v>7.6774369874809322E-3</v>
      </c>
      <c r="H40" s="98">
        <v>5.2552984969061432E-3</v>
      </c>
      <c r="I40" s="98">
        <v>1.8899220359674292E-3</v>
      </c>
      <c r="J40" s="98">
        <v>6.5289430964431193E-4</v>
      </c>
      <c r="K40" s="98">
        <v>0</v>
      </c>
      <c r="L40" s="98">
        <v>3.8713685799090388E-3</v>
      </c>
      <c r="M40" s="98">
        <v>4.8749934248955582E-3</v>
      </c>
      <c r="N40" s="98">
        <v>7.26064427822707E-3</v>
      </c>
      <c r="O40" s="98">
        <v>6.0524646387282071E-3</v>
      </c>
      <c r="P40" s="98">
        <v>4.3015529098507522E-3</v>
      </c>
      <c r="Q40" s="98">
        <v>3.6273283040766991E-3</v>
      </c>
      <c r="R40" s="98">
        <v>2.06964788866247E-3</v>
      </c>
      <c r="S40" s="98">
        <v>1.0682927915133522E-3</v>
      </c>
      <c r="T40" s="98">
        <v>1.2623320189973843E-3</v>
      </c>
      <c r="U40" s="98">
        <v>1.6805918674015453E-3</v>
      </c>
      <c r="V40" s="98">
        <v>5.79281353610148E-3</v>
      </c>
      <c r="W40" s="98">
        <v>3.0889219677798386E-3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0.5987211460084827</v>
      </c>
      <c r="D43" s="117">
        <f t="shared" si="14"/>
        <v>0.22243230427923993</v>
      </c>
      <c r="E43" s="117">
        <f t="shared" si="14"/>
        <v>0.27196033147655363</v>
      </c>
      <c r="F43" s="117">
        <f t="shared" si="14"/>
        <v>0.71673116284568239</v>
      </c>
      <c r="G43" s="117">
        <f t="shared" si="14"/>
        <v>1.3396233807497455</v>
      </c>
      <c r="H43" s="117">
        <f t="shared" si="14"/>
        <v>1.617198213717191</v>
      </c>
      <c r="I43" s="117">
        <f t="shared" si="14"/>
        <v>2.0108614740154072</v>
      </c>
      <c r="J43" s="117">
        <f t="shared" si="14"/>
        <v>2.4575328477148108</v>
      </c>
      <c r="K43" s="117">
        <f t="shared" si="14"/>
        <v>10.580889874424823</v>
      </c>
      <c r="L43" s="117">
        <f t="shared" si="14"/>
        <v>6.5008355343827988</v>
      </c>
      <c r="M43" s="117">
        <f t="shared" si="14"/>
        <v>2.7314843326173279</v>
      </c>
      <c r="N43" s="117">
        <f t="shared" si="14"/>
        <v>0.91364350570198427</v>
      </c>
      <c r="O43" s="117">
        <f t="shared" si="14"/>
        <v>1.1603602498542378</v>
      </c>
      <c r="P43" s="117">
        <f t="shared" si="14"/>
        <v>2.2097978833140353</v>
      </c>
      <c r="Q43" s="117">
        <f t="shared" si="14"/>
        <v>3.133229410616849</v>
      </c>
      <c r="R43" s="117">
        <f t="shared" ref="R43:V43" si="15">R44+R47+R49+R58</f>
        <v>1.8244310360234086</v>
      </c>
      <c r="S43" s="117">
        <f t="shared" si="15"/>
        <v>2.6470792512452812</v>
      </c>
      <c r="T43" s="117">
        <f t="shared" si="15"/>
        <v>2.5946108822330385</v>
      </c>
      <c r="U43" s="117">
        <f t="shared" si="15"/>
        <v>1.9946228557984271</v>
      </c>
      <c r="V43" s="117">
        <f t="shared" si="15"/>
        <v>1.8864416716029646</v>
      </c>
      <c r="W43" s="117">
        <f t="shared" ref="W43" si="16">W44+W47+W49+W58</f>
        <v>1.1380180914875555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0.50398287079085635</v>
      </c>
      <c r="D44" s="122">
        <f t="shared" si="17"/>
        <v>0.18831537679042451</v>
      </c>
      <c r="E44" s="122">
        <f t="shared" si="17"/>
        <v>0.22915208496086284</v>
      </c>
      <c r="F44" s="122">
        <f t="shared" si="17"/>
        <v>0.60036105718825494</v>
      </c>
      <c r="G44" s="122">
        <f t="shared" si="17"/>
        <v>1.1188984493372141</v>
      </c>
      <c r="H44" s="122">
        <f t="shared" si="17"/>
        <v>1.3482203978477212</v>
      </c>
      <c r="I44" s="122">
        <f t="shared" si="17"/>
        <v>1.6796695329700009</v>
      </c>
      <c r="J44" s="122">
        <f t="shared" si="17"/>
        <v>2.0595496271803602</v>
      </c>
      <c r="K44" s="122">
        <f t="shared" si="17"/>
        <v>8.7343606958322351</v>
      </c>
      <c r="L44" s="122">
        <f t="shared" si="17"/>
        <v>5.1667583437322611</v>
      </c>
      <c r="M44" s="122">
        <f t="shared" si="17"/>
        <v>2.1796291381803719</v>
      </c>
      <c r="N44" s="122">
        <f t="shared" si="17"/>
        <v>0.72424327463715177</v>
      </c>
      <c r="O44" s="122">
        <f t="shared" si="17"/>
        <v>0.91305619332137122</v>
      </c>
      <c r="P44" s="122">
        <f t="shared" si="17"/>
        <v>1.7636876137940478</v>
      </c>
      <c r="Q44" s="122">
        <f t="shared" si="17"/>
        <v>2.5037176420831853</v>
      </c>
      <c r="R44" s="122">
        <f t="shared" ref="R44:V44" si="18">SUM(R45:R46)</f>
        <v>1.4548110621153001</v>
      </c>
      <c r="S44" s="122">
        <f t="shared" si="18"/>
        <v>2.0857468794980143</v>
      </c>
      <c r="T44" s="122">
        <f t="shared" si="18"/>
        <v>2.0228151639794336</v>
      </c>
      <c r="U44" s="122">
        <f t="shared" si="18"/>
        <v>1.6351805451449435</v>
      </c>
      <c r="V44" s="122">
        <f t="shared" si="18"/>
        <v>1.4236055519906476</v>
      </c>
      <c r="W44" s="122">
        <f t="shared" ref="W44" si="19">SUM(W45:W46)</f>
        <v>0.81425632840070317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0.50398287079085635</v>
      </c>
      <c r="D45" s="98">
        <v>0.18831537679042451</v>
      </c>
      <c r="E45" s="98">
        <v>0.22915208496086284</v>
      </c>
      <c r="F45" s="98">
        <v>0.60036105718825494</v>
      </c>
      <c r="G45" s="98">
        <v>1.1188984493372141</v>
      </c>
      <c r="H45" s="98">
        <v>1.3482203978477212</v>
      </c>
      <c r="I45" s="98">
        <v>1.6796695329700009</v>
      </c>
      <c r="J45" s="98">
        <v>2.0595496271803602</v>
      </c>
      <c r="K45" s="98">
        <v>8.7343606958322351</v>
      </c>
      <c r="L45" s="98">
        <v>5.1667583437322611</v>
      </c>
      <c r="M45" s="98">
        <v>2.1796291381803719</v>
      </c>
      <c r="N45" s="98">
        <v>0.72424327463715177</v>
      </c>
      <c r="O45" s="98">
        <v>0.91305619332137122</v>
      </c>
      <c r="P45" s="98">
        <v>1.7636876137940478</v>
      </c>
      <c r="Q45" s="98">
        <v>2.5037176420831853</v>
      </c>
      <c r="R45" s="98">
        <v>1.4548110621153001</v>
      </c>
      <c r="S45" s="98">
        <v>2.0857468794980143</v>
      </c>
      <c r="T45" s="98">
        <v>2.0228151639794336</v>
      </c>
      <c r="U45" s="98">
        <v>1.6351805451449435</v>
      </c>
      <c r="V45" s="98">
        <v>1.4236055519906476</v>
      </c>
      <c r="W45" s="98">
        <v>0.81425632840070317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8.1478801288985506E-2</v>
      </c>
      <c r="D49" s="122">
        <v>2.9462325820865311E-2</v>
      </c>
      <c r="E49" s="122">
        <v>3.5404219761805848E-2</v>
      </c>
      <c r="F49" s="122">
        <v>9.2441134703787911E-2</v>
      </c>
      <c r="G49" s="122">
        <v>0.18299581250262517</v>
      </c>
      <c r="H49" s="122">
        <v>0.22853486656719207</v>
      </c>
      <c r="I49" s="122">
        <v>0.2969633530606629</v>
      </c>
      <c r="J49" s="122">
        <v>0.34901614731112701</v>
      </c>
      <c r="K49" s="122">
        <v>1.645966911613876</v>
      </c>
      <c r="L49" s="122">
        <v>1.1115753754262916</v>
      </c>
      <c r="M49" s="122">
        <v>0.47873029306352277</v>
      </c>
      <c r="N49" s="122">
        <v>0.16121184739642144</v>
      </c>
      <c r="O49" s="122">
        <v>0.21265891411807747</v>
      </c>
      <c r="P49" s="122">
        <v>0.37887020561337303</v>
      </c>
      <c r="Q49" s="122">
        <v>0.56440122547548666</v>
      </c>
      <c r="R49" s="122">
        <v>0.32032472419632957</v>
      </c>
      <c r="S49" s="122">
        <v>0.48505626643321365</v>
      </c>
      <c r="T49" s="122">
        <v>0.46810415955024842</v>
      </c>
      <c r="U49" s="122">
        <v>0.30717590357729557</v>
      </c>
      <c r="V49" s="122">
        <v>0.38226334951926916</v>
      </c>
      <c r="W49" s="122">
        <v>0.28287897233682496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8.1478801288985506E-2</v>
      </c>
      <c r="D50" s="98">
        <v>2.9462325820865311E-2</v>
      </c>
      <c r="E50" s="98">
        <v>3.5404219761805848E-2</v>
      </c>
      <c r="F50" s="98">
        <v>9.2441134703787911E-2</v>
      </c>
      <c r="G50" s="98">
        <v>0.18299581250262517</v>
      </c>
      <c r="H50" s="98">
        <v>0.22853486656719207</v>
      </c>
      <c r="I50" s="98">
        <v>0.2969633530606629</v>
      </c>
      <c r="J50" s="98">
        <v>0.34901614731112701</v>
      </c>
      <c r="K50" s="98">
        <v>1.645966911613876</v>
      </c>
      <c r="L50" s="98">
        <v>1.1115753754262916</v>
      </c>
      <c r="M50" s="98">
        <v>0.47873029306352277</v>
      </c>
      <c r="N50" s="98">
        <v>0.16121184739642144</v>
      </c>
      <c r="O50" s="98">
        <v>0.21265891411807747</v>
      </c>
      <c r="P50" s="98">
        <v>0.37887020561337303</v>
      </c>
      <c r="Q50" s="98">
        <v>0.56440122547548666</v>
      </c>
      <c r="R50" s="98">
        <v>0.32032472419632957</v>
      </c>
      <c r="S50" s="98">
        <v>0.48505626643321365</v>
      </c>
      <c r="T50" s="98">
        <v>0.46810415955024842</v>
      </c>
      <c r="U50" s="98">
        <v>0.30717590357729557</v>
      </c>
      <c r="V50" s="98">
        <v>0.38226334951926916</v>
      </c>
      <c r="W50" s="98">
        <v>0.28287897233682496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1.325947392864078E-2</v>
      </c>
      <c r="D58" s="122">
        <v>4.6546016679501253E-3</v>
      </c>
      <c r="E58" s="122">
        <v>7.4040267538849373E-3</v>
      </c>
      <c r="F58" s="122">
        <v>2.3928970953639515E-2</v>
      </c>
      <c r="G58" s="122">
        <v>3.7729118909906302E-2</v>
      </c>
      <c r="H58" s="122">
        <v>4.0442949302277709E-2</v>
      </c>
      <c r="I58" s="122">
        <v>3.4228587984743437E-2</v>
      </c>
      <c r="J58" s="122">
        <v>4.8967073223323387E-2</v>
      </c>
      <c r="K58" s="122">
        <v>0.2005622669787121</v>
      </c>
      <c r="L58" s="122">
        <v>0.22250181522424578</v>
      </c>
      <c r="M58" s="122">
        <v>7.3124901373433374E-2</v>
      </c>
      <c r="N58" s="122">
        <v>2.8188383668410977E-2</v>
      </c>
      <c r="O58" s="122">
        <v>3.4645142414789054E-2</v>
      </c>
      <c r="P58" s="122">
        <v>6.7240063906614397E-2</v>
      </c>
      <c r="Q58" s="122">
        <v>6.5110543058176748E-2</v>
      </c>
      <c r="R58" s="122">
        <v>4.9295249711778837E-2</v>
      </c>
      <c r="S58" s="122">
        <v>7.6276105314053336E-2</v>
      </c>
      <c r="T58" s="122">
        <v>0.10369155870335658</v>
      </c>
      <c r="U58" s="122">
        <v>5.226640707618805E-2</v>
      </c>
      <c r="V58" s="122">
        <v>8.0572770093047863E-2</v>
      </c>
      <c r="W58" s="122">
        <v>4.0882790750027279E-2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1.325947392864078E-2</v>
      </c>
      <c r="D59" s="98">
        <v>4.6546016679501253E-3</v>
      </c>
      <c r="E59" s="98">
        <v>7.4040267538849373E-3</v>
      </c>
      <c r="F59" s="98">
        <v>2.3928970953639515E-2</v>
      </c>
      <c r="G59" s="98">
        <v>3.7729118909906302E-2</v>
      </c>
      <c r="H59" s="98">
        <v>4.0442949302277709E-2</v>
      </c>
      <c r="I59" s="98">
        <v>3.4228587984743437E-2</v>
      </c>
      <c r="J59" s="98">
        <v>4.8967073223323387E-2</v>
      </c>
      <c r="K59" s="98">
        <v>0.2005622669787121</v>
      </c>
      <c r="L59" s="98">
        <v>0.22250181522424578</v>
      </c>
      <c r="M59" s="98">
        <v>7.3124901373433374E-2</v>
      </c>
      <c r="N59" s="98">
        <v>2.8188383668410977E-2</v>
      </c>
      <c r="O59" s="98">
        <v>3.4645142414789054E-2</v>
      </c>
      <c r="P59" s="98">
        <v>6.7240063906614397E-2</v>
      </c>
      <c r="Q59" s="98">
        <v>6.5110543058176748E-2</v>
      </c>
      <c r="R59" s="98">
        <v>4.9295249711778837E-2</v>
      </c>
      <c r="S59" s="98">
        <v>7.6276105314053336E-2</v>
      </c>
      <c r="T59" s="98">
        <v>0.10369155870335658</v>
      </c>
      <c r="U59" s="98">
        <v>5.226640707618805E-2</v>
      </c>
      <c r="V59" s="98">
        <v>8.0572770093047863E-2</v>
      </c>
      <c r="W59" s="98">
        <v>4.0882790750027279E-2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5.1803996358711615</v>
      </c>
      <c r="D62" s="117">
        <f t="shared" si="21"/>
        <v>7.6893248218514607</v>
      </c>
      <c r="E62" s="117">
        <f t="shared" si="21"/>
        <v>8.5343623649688798</v>
      </c>
      <c r="F62" s="117">
        <f t="shared" si="21"/>
        <v>8.8499545412516216</v>
      </c>
      <c r="G62" s="117">
        <f t="shared" si="21"/>
        <v>7.3739405254624826</v>
      </c>
      <c r="H62" s="117">
        <f t="shared" si="21"/>
        <v>8.336438830068488</v>
      </c>
      <c r="I62" s="117">
        <f t="shared" si="21"/>
        <v>6.1090210893899091</v>
      </c>
      <c r="J62" s="117">
        <f t="shared" si="21"/>
        <v>6.1455081846559461</v>
      </c>
      <c r="K62" s="117">
        <f t="shared" si="21"/>
        <v>6.0854866558654539</v>
      </c>
      <c r="L62" s="117">
        <f t="shared" si="21"/>
        <v>6.0585562669768311</v>
      </c>
      <c r="M62" s="117">
        <f t="shared" si="21"/>
        <v>3.5365909364133139</v>
      </c>
      <c r="N62" s="117">
        <f t="shared" si="21"/>
        <v>3.8735479002301312</v>
      </c>
      <c r="O62" s="117">
        <f t="shared" si="21"/>
        <v>3.7806036392675821</v>
      </c>
      <c r="P62" s="117">
        <f t="shared" si="21"/>
        <v>8.0351982380364628</v>
      </c>
      <c r="Q62" s="117">
        <f t="shared" si="21"/>
        <v>11.19667753853107</v>
      </c>
      <c r="R62" s="117">
        <f t="shared" ref="R62:V62" si="22">R63+R66+R68+R77</f>
        <v>7.7327405040582011</v>
      </c>
      <c r="S62" s="117">
        <f t="shared" si="22"/>
        <v>8.648644822181442</v>
      </c>
      <c r="T62" s="117">
        <f t="shared" si="22"/>
        <v>7.4660174083854844</v>
      </c>
      <c r="U62" s="117">
        <f t="shared" si="22"/>
        <v>4.8216347217954585</v>
      </c>
      <c r="V62" s="117">
        <f t="shared" si="22"/>
        <v>5.2792371030776577</v>
      </c>
      <c r="W62" s="117">
        <f t="shared" ref="W62" si="23">W63+W66+W68+W77</f>
        <v>2.8678399796599088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4.2240081199477428</v>
      </c>
      <c r="D63" s="122">
        <f t="shared" si="24"/>
        <v>6.2651788106405171</v>
      </c>
      <c r="E63" s="122">
        <f t="shared" si="24"/>
        <v>6.999573415418026</v>
      </c>
      <c r="F63" s="122">
        <f t="shared" si="24"/>
        <v>7.2543668675618322</v>
      </c>
      <c r="G63" s="122">
        <f t="shared" si="24"/>
        <v>5.9847182024668655</v>
      </c>
      <c r="H63" s="122">
        <f t="shared" si="24"/>
        <v>6.7168133714475102</v>
      </c>
      <c r="I63" s="122">
        <f t="shared" si="24"/>
        <v>4.9069305548221092</v>
      </c>
      <c r="J63" s="122">
        <f t="shared" si="24"/>
        <v>4.9261362506028377</v>
      </c>
      <c r="K63" s="122">
        <f t="shared" si="24"/>
        <v>4.9636127843967133</v>
      </c>
      <c r="L63" s="122">
        <f t="shared" si="24"/>
        <v>4.7079580689489822</v>
      </c>
      <c r="M63" s="122">
        <f t="shared" si="24"/>
        <v>2.7004997217999116</v>
      </c>
      <c r="N63" s="122">
        <f t="shared" si="24"/>
        <v>3.0200058468678952</v>
      </c>
      <c r="O63" s="122">
        <f t="shared" si="24"/>
        <v>2.8568794687334575</v>
      </c>
      <c r="P63" s="122">
        <f t="shared" si="24"/>
        <v>6.1189998577539475</v>
      </c>
      <c r="Q63" s="122">
        <f t="shared" si="24"/>
        <v>8.3761834069842447</v>
      </c>
      <c r="R63" s="122">
        <f t="shared" ref="R63:V63" si="25">SUM(R64:R65)</f>
        <v>5.7637462639549808</v>
      </c>
      <c r="S63" s="122">
        <f t="shared" si="25"/>
        <v>6.5076287522662888</v>
      </c>
      <c r="T63" s="122">
        <f t="shared" si="25"/>
        <v>5.5629413995253492</v>
      </c>
      <c r="U63" s="122">
        <f t="shared" si="25"/>
        <v>3.5616125117317621</v>
      </c>
      <c r="V63" s="122">
        <f t="shared" si="25"/>
        <v>3.8259647734264348</v>
      </c>
      <c r="W63" s="122">
        <f t="shared" ref="W63" si="26">SUM(W64:W65)</f>
        <v>1.9634658731189567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4.2240081199477428</v>
      </c>
      <c r="D64" s="98">
        <v>6.2651788106405171</v>
      </c>
      <c r="E64" s="98">
        <v>6.999573415418026</v>
      </c>
      <c r="F64" s="98">
        <v>7.2543668675618322</v>
      </c>
      <c r="G64" s="98">
        <v>5.9847182024668655</v>
      </c>
      <c r="H64" s="98">
        <v>6.7168133714475102</v>
      </c>
      <c r="I64" s="98">
        <v>4.9069305548221092</v>
      </c>
      <c r="J64" s="98">
        <v>4.9261362506028377</v>
      </c>
      <c r="K64" s="98">
        <v>4.9636127843967133</v>
      </c>
      <c r="L64" s="98">
        <v>4.7079580689489822</v>
      </c>
      <c r="M64" s="98">
        <v>2.7004997217999116</v>
      </c>
      <c r="N64" s="98">
        <v>3.0200058468678952</v>
      </c>
      <c r="O64" s="98">
        <v>2.8568794687334575</v>
      </c>
      <c r="P64" s="98">
        <v>6.1189998577539475</v>
      </c>
      <c r="Q64" s="98">
        <v>8.3761834069842447</v>
      </c>
      <c r="R64" s="98">
        <v>5.7637462639549808</v>
      </c>
      <c r="S64" s="98">
        <v>6.5076287522662888</v>
      </c>
      <c r="T64" s="98">
        <v>5.5629413995253492</v>
      </c>
      <c r="U64" s="98">
        <v>3.5616125117317621</v>
      </c>
      <c r="V64" s="98">
        <v>3.8259647734264348</v>
      </c>
      <c r="W64" s="98">
        <v>1.9634658731189567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0.72111415954688596</v>
      </c>
      <c r="D68" s="122">
        <v>1.0833297991945026</v>
      </c>
      <c r="E68" s="122">
        <v>1.161802931535842</v>
      </c>
      <c r="F68" s="122">
        <v>1.1744974859726554</v>
      </c>
      <c r="G68" s="122">
        <v>1.0084462698620198</v>
      </c>
      <c r="H68" s="122">
        <v>1.1695314943553008</v>
      </c>
      <c r="I68" s="122">
        <v>0.88249702761131432</v>
      </c>
      <c r="J68" s="122">
        <v>0.87614748854102831</v>
      </c>
      <c r="K68" s="122">
        <v>0.80585217312387769</v>
      </c>
      <c r="L68" s="122">
        <v>0.98025925579290252</v>
      </c>
      <c r="M68" s="122">
        <v>0.61499192484138865</v>
      </c>
      <c r="N68" s="122">
        <v>0.64557485649024948</v>
      </c>
      <c r="O68" s="122">
        <v>0.67758183335748223</v>
      </c>
      <c r="P68" s="122">
        <v>1.3683679296218305</v>
      </c>
      <c r="Q68" s="122">
        <v>2.021218116031442</v>
      </c>
      <c r="R68" s="122">
        <v>1.4129449342157894</v>
      </c>
      <c r="S68" s="122">
        <v>1.5382488392954268</v>
      </c>
      <c r="T68" s="122">
        <v>1.3850799741556361</v>
      </c>
      <c r="U68" s="122">
        <v>0.91016384557559915</v>
      </c>
      <c r="V68" s="122">
        <v>1.0840829821608671</v>
      </c>
      <c r="W68" s="122">
        <v>0.66453237165349233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0.72111415954688596</v>
      </c>
      <c r="D69" s="98">
        <v>1.0833297991945026</v>
      </c>
      <c r="E69" s="98">
        <v>1.161802931535842</v>
      </c>
      <c r="F69" s="98">
        <v>1.1744974859726554</v>
      </c>
      <c r="G69" s="98">
        <v>1.0084462698620198</v>
      </c>
      <c r="H69" s="98">
        <v>1.1695314943553008</v>
      </c>
      <c r="I69" s="98">
        <v>0.88249702761131432</v>
      </c>
      <c r="J69" s="98">
        <v>0.87614748854102831</v>
      </c>
      <c r="K69" s="98">
        <v>0.80585217312387769</v>
      </c>
      <c r="L69" s="98">
        <v>0.98025925579290252</v>
      </c>
      <c r="M69" s="98">
        <v>0.61499192484138865</v>
      </c>
      <c r="N69" s="98">
        <v>0.64557485649024948</v>
      </c>
      <c r="O69" s="98">
        <v>0.67758183335748223</v>
      </c>
      <c r="P69" s="98">
        <v>1.3683679296218305</v>
      </c>
      <c r="Q69" s="98">
        <v>2.021218116031442</v>
      </c>
      <c r="R69" s="98">
        <v>1.4129449342157894</v>
      </c>
      <c r="S69" s="98">
        <v>1.5382488392954268</v>
      </c>
      <c r="T69" s="98">
        <v>1.3850799741556361</v>
      </c>
      <c r="U69" s="98">
        <v>0.91016384557559915</v>
      </c>
      <c r="V69" s="98">
        <v>1.0840829821608671</v>
      </c>
      <c r="W69" s="98">
        <v>0.66453237165349233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0.23527735637653258</v>
      </c>
      <c r="D77" s="122">
        <v>0.3408162120164408</v>
      </c>
      <c r="E77" s="122">
        <v>0.37298601801501019</v>
      </c>
      <c r="F77" s="122">
        <v>0.42109018771713441</v>
      </c>
      <c r="G77" s="122">
        <v>0.38077605313359714</v>
      </c>
      <c r="H77" s="122">
        <v>0.45009396426567733</v>
      </c>
      <c r="I77" s="122">
        <v>0.31959350695648614</v>
      </c>
      <c r="J77" s="122">
        <v>0.34322444551207998</v>
      </c>
      <c r="K77" s="122">
        <v>0.31602169834486316</v>
      </c>
      <c r="L77" s="122">
        <v>0.37033894223494673</v>
      </c>
      <c r="M77" s="122">
        <v>0.22109928977201349</v>
      </c>
      <c r="N77" s="122">
        <v>0.20796719687198675</v>
      </c>
      <c r="O77" s="122">
        <v>0.2461423371766425</v>
      </c>
      <c r="P77" s="122">
        <v>0.54783045066068514</v>
      </c>
      <c r="Q77" s="122">
        <v>0.79927601551538341</v>
      </c>
      <c r="R77" s="122">
        <v>0.55604930588743084</v>
      </c>
      <c r="S77" s="122">
        <v>0.6027672306197257</v>
      </c>
      <c r="T77" s="122">
        <v>0.51799603470449873</v>
      </c>
      <c r="U77" s="122">
        <v>0.34985836448809732</v>
      </c>
      <c r="V77" s="122">
        <v>0.36918934749035637</v>
      </c>
      <c r="W77" s="122">
        <v>0.2398417348874593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0.23527735637653258</v>
      </c>
      <c r="D78" s="98">
        <v>0.3408162120164408</v>
      </c>
      <c r="E78" s="98">
        <v>0.37298601801501019</v>
      </c>
      <c r="F78" s="98">
        <v>0.42109018771713441</v>
      </c>
      <c r="G78" s="98">
        <v>0.38077605313359714</v>
      </c>
      <c r="H78" s="98">
        <v>0.45009396426567733</v>
      </c>
      <c r="I78" s="98">
        <v>0.31959350695648614</v>
      </c>
      <c r="J78" s="98">
        <v>0.34322444551207998</v>
      </c>
      <c r="K78" s="98">
        <v>0.31602169834486316</v>
      </c>
      <c r="L78" s="98">
        <v>0.37033894223494673</v>
      </c>
      <c r="M78" s="98">
        <v>0.22109928977201349</v>
      </c>
      <c r="N78" s="98">
        <v>0.20796719687198675</v>
      </c>
      <c r="O78" s="98">
        <v>0.2461423371766425</v>
      </c>
      <c r="P78" s="98">
        <v>0.54783045066068514</v>
      </c>
      <c r="Q78" s="98">
        <v>0.79927601551538341</v>
      </c>
      <c r="R78" s="98">
        <v>0.55604930588743084</v>
      </c>
      <c r="S78" s="98">
        <v>0.6027672306197257</v>
      </c>
      <c r="T78" s="98">
        <v>0.51799603470449873</v>
      </c>
      <c r="U78" s="98">
        <v>0.34985836448809732</v>
      </c>
      <c r="V78" s="98">
        <v>0.36918934749035637</v>
      </c>
      <c r="W78" s="98">
        <v>0.2398417348874593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0.2264489174509618</v>
      </c>
      <c r="D81" s="117">
        <f t="shared" si="28"/>
        <v>0.18830453503345335</v>
      </c>
      <c r="E81" s="117">
        <f t="shared" si="28"/>
        <v>0.29783868798627011</v>
      </c>
      <c r="F81" s="117">
        <f t="shared" si="28"/>
        <v>0.84527556805981419</v>
      </c>
      <c r="G81" s="117">
        <f t="shared" si="28"/>
        <v>1.0085494080598207</v>
      </c>
      <c r="H81" s="117">
        <f t="shared" si="28"/>
        <v>0.86984587532699342</v>
      </c>
      <c r="I81" s="117">
        <f t="shared" si="28"/>
        <v>0.36017825379182894</v>
      </c>
      <c r="J81" s="117">
        <f t="shared" si="28"/>
        <v>2.2884264280264369E-2</v>
      </c>
      <c r="K81" s="117">
        <f t="shared" si="28"/>
        <v>9.2258893846434514E-2</v>
      </c>
      <c r="L81" s="117">
        <f t="shared" si="28"/>
        <v>0.21150471361369694</v>
      </c>
      <c r="M81" s="117">
        <f t="shared" si="28"/>
        <v>4.9356130696993829E-2</v>
      </c>
      <c r="N81" s="117">
        <f t="shared" si="28"/>
        <v>0.36470542856421989</v>
      </c>
      <c r="O81" s="117">
        <f t="shared" si="28"/>
        <v>0.59904194474309036</v>
      </c>
      <c r="P81" s="117">
        <f t="shared" si="28"/>
        <v>0.46985097555629857</v>
      </c>
      <c r="Q81" s="117">
        <f t="shared" si="28"/>
        <v>0.28039279524238958</v>
      </c>
      <c r="R81" s="117">
        <f t="shared" ref="R81:V81" si="29">R82+R85+R87+R100</f>
        <v>4.5034926294586025E-2</v>
      </c>
      <c r="S81" s="117">
        <f t="shared" si="29"/>
        <v>0.45135043050598012</v>
      </c>
      <c r="T81" s="117">
        <f t="shared" si="29"/>
        <v>0.25993012977324254</v>
      </c>
      <c r="U81" s="117">
        <f t="shared" si="29"/>
        <v>0.21614292097114421</v>
      </c>
      <c r="V81" s="117">
        <f t="shared" si="29"/>
        <v>8.1323847472624916E-2</v>
      </c>
      <c r="W81" s="117">
        <f t="shared" ref="W81" si="30">W82+W85+W87+W100</f>
        <v>7.3934018032881438E-2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0.12020092506172335</v>
      </c>
      <c r="D87" s="122">
        <v>7.5104622468906299E-2</v>
      </c>
      <c r="E87" s="122">
        <v>0.1152709756602126</v>
      </c>
      <c r="F87" s="122">
        <v>0.15847212103956423</v>
      </c>
      <c r="G87" s="122">
        <v>0.15394099368194317</v>
      </c>
      <c r="H87" s="122">
        <v>0.16426492930759462</v>
      </c>
      <c r="I87" s="122">
        <v>4.246136041197112E-2</v>
      </c>
      <c r="J87" s="122">
        <v>1.4179006818340211E-2</v>
      </c>
      <c r="K87" s="122">
        <v>5.8224084904592466E-2</v>
      </c>
      <c r="L87" s="122">
        <v>0.10718151819720073</v>
      </c>
      <c r="M87" s="122">
        <v>6.0619644803824608E-4</v>
      </c>
      <c r="N87" s="122">
        <v>7.4493205796261383E-2</v>
      </c>
      <c r="O87" s="122">
        <v>7.5816812008896631E-2</v>
      </c>
      <c r="P87" s="122">
        <v>8.3843201277586252E-2</v>
      </c>
      <c r="Q87" s="122">
        <v>2.4303416974574617E-2</v>
      </c>
      <c r="R87" s="122">
        <v>3.3181488386791878E-2</v>
      </c>
      <c r="S87" s="122">
        <v>7.9157221942728256E-2</v>
      </c>
      <c r="T87" s="122">
        <v>5.6514341569092533E-2</v>
      </c>
      <c r="U87" s="122">
        <v>4.3041958628785078E-2</v>
      </c>
      <c r="V87" s="122">
        <v>6.0610150585959012E-2</v>
      </c>
      <c r="W87" s="122">
        <v>4.1772889309526648E-2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0.12020092506172335</v>
      </c>
      <c r="D92" s="101">
        <v>7.5104622468906299E-2</v>
      </c>
      <c r="E92" s="101">
        <v>0.1152709756602126</v>
      </c>
      <c r="F92" s="101">
        <v>0.15847212103956423</v>
      </c>
      <c r="G92" s="101">
        <v>0.15394099368194317</v>
      </c>
      <c r="H92" s="101">
        <v>0.16426492930759462</v>
      </c>
      <c r="I92" s="101">
        <v>4.246136041197112E-2</v>
      </c>
      <c r="J92" s="101">
        <v>1.4179006818340211E-2</v>
      </c>
      <c r="K92" s="101">
        <v>5.8224084904592466E-2</v>
      </c>
      <c r="L92" s="101">
        <v>0.10718151819720073</v>
      </c>
      <c r="M92" s="101">
        <v>6.0619644803824608E-4</v>
      </c>
      <c r="N92" s="101">
        <v>7.4493205796261383E-2</v>
      </c>
      <c r="O92" s="101">
        <v>7.5816812008896631E-2</v>
      </c>
      <c r="P92" s="101">
        <v>8.3843201277586252E-2</v>
      </c>
      <c r="Q92" s="101">
        <v>2.4303416974574617E-2</v>
      </c>
      <c r="R92" s="101">
        <v>3.3181488386791878E-2</v>
      </c>
      <c r="S92" s="101">
        <v>7.9157221942728256E-2</v>
      </c>
      <c r="T92" s="101">
        <v>5.6514341569092533E-2</v>
      </c>
      <c r="U92" s="101">
        <v>4.3041958628785078E-2</v>
      </c>
      <c r="V92" s="101">
        <v>6.0610150585959012E-2</v>
      </c>
      <c r="W92" s="101">
        <v>4.1772889309526648E-2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0.10624799238923845</v>
      </c>
      <c r="D100" s="122">
        <v>0.11319991256454706</v>
      </c>
      <c r="E100" s="122">
        <v>0.18256771232605754</v>
      </c>
      <c r="F100" s="122">
        <v>0.68680344702024998</v>
      </c>
      <c r="G100" s="122">
        <v>0.85460841437787749</v>
      </c>
      <c r="H100" s="122">
        <v>0.7055809460193988</v>
      </c>
      <c r="I100" s="122">
        <v>0.31771689337985781</v>
      </c>
      <c r="J100" s="122">
        <v>8.7052574619241579E-3</v>
      </c>
      <c r="K100" s="122">
        <v>3.4034808941842055E-2</v>
      </c>
      <c r="L100" s="122">
        <v>0.10432319541649621</v>
      </c>
      <c r="M100" s="122">
        <v>4.874993424895558E-2</v>
      </c>
      <c r="N100" s="122">
        <v>0.29021222276795849</v>
      </c>
      <c r="O100" s="122">
        <v>0.52322513273419369</v>
      </c>
      <c r="P100" s="122">
        <v>0.3860077742787123</v>
      </c>
      <c r="Q100" s="122">
        <v>0.25608937826781497</v>
      </c>
      <c r="R100" s="122">
        <v>1.1853437907794145E-2</v>
      </c>
      <c r="S100" s="122">
        <v>0.37219320856325189</v>
      </c>
      <c r="T100" s="122">
        <v>0.20341578820414999</v>
      </c>
      <c r="U100" s="122">
        <v>0.17310096234235914</v>
      </c>
      <c r="V100" s="122">
        <v>2.0713696886665897E-2</v>
      </c>
      <c r="W100" s="122">
        <v>3.216112872335479E-2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0.10624799238923845</v>
      </c>
      <c r="D102" s="98">
        <v>0.11319991256454706</v>
      </c>
      <c r="E102" s="98">
        <v>0.18256771232605754</v>
      </c>
      <c r="F102" s="98">
        <v>0.68680344702024998</v>
      </c>
      <c r="G102" s="98">
        <v>0.85460841437787749</v>
      </c>
      <c r="H102" s="98">
        <v>0.7055809460193988</v>
      </c>
      <c r="I102" s="98">
        <v>0.31771689337985781</v>
      </c>
      <c r="J102" s="98">
        <v>8.7052574619241579E-3</v>
      </c>
      <c r="K102" s="98">
        <v>3.4034808941842055E-2</v>
      </c>
      <c r="L102" s="98">
        <v>0.10432319541649621</v>
      </c>
      <c r="M102" s="98">
        <v>4.874993424895558E-2</v>
      </c>
      <c r="N102" s="98">
        <v>0.29021222276795849</v>
      </c>
      <c r="O102" s="98">
        <v>0.52322513273419369</v>
      </c>
      <c r="P102" s="98">
        <v>0.3860077742787123</v>
      </c>
      <c r="Q102" s="98">
        <v>0.25608937826781497</v>
      </c>
      <c r="R102" s="98">
        <v>1.1853437907794145E-2</v>
      </c>
      <c r="S102" s="98">
        <v>0.37219320856325189</v>
      </c>
      <c r="T102" s="98">
        <v>0.20341578820414999</v>
      </c>
      <c r="U102" s="98">
        <v>0.17310096234235914</v>
      </c>
      <c r="V102" s="98">
        <v>2.0713696886665897E-2</v>
      </c>
      <c r="W102" s="98">
        <v>3.216112872335479E-2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0.96501418046886911</v>
      </c>
      <c r="D124" s="117">
        <f t="shared" si="42"/>
        <v>0.6803165797875903</v>
      </c>
      <c r="E124" s="117">
        <f t="shared" si="42"/>
        <v>0.93485579908262961</v>
      </c>
      <c r="F124" s="117">
        <f t="shared" si="42"/>
        <v>0.84947846885420275</v>
      </c>
      <c r="G124" s="117">
        <f t="shared" si="42"/>
        <v>0.97525385275257792</v>
      </c>
      <c r="H124" s="117">
        <f t="shared" si="42"/>
        <v>1.0293530316766164</v>
      </c>
      <c r="I124" s="117">
        <f t="shared" si="42"/>
        <v>0.4737404570158355</v>
      </c>
      <c r="J124" s="117">
        <f t="shared" si="42"/>
        <v>0.55691884612659814</v>
      </c>
      <c r="K124" s="117">
        <f t="shared" si="42"/>
        <v>1.6227310691913981</v>
      </c>
      <c r="L124" s="117">
        <f t="shared" si="42"/>
        <v>1.4136608003899427</v>
      </c>
      <c r="M124" s="117">
        <f t="shared" si="42"/>
        <v>1.2539330913774838</v>
      </c>
      <c r="N124" s="117">
        <f t="shared" si="42"/>
        <v>1.1085295425963744</v>
      </c>
      <c r="O124" s="117">
        <f t="shared" si="42"/>
        <v>1.0664860104793499</v>
      </c>
      <c r="P124" s="117">
        <f t="shared" si="42"/>
        <v>0.96784940471641934</v>
      </c>
      <c r="Q124" s="117">
        <f t="shared" si="42"/>
        <v>0.24647695826201174</v>
      </c>
      <c r="R124" s="117">
        <f t="shared" ref="R124:V124" si="43">R125+R128+R130+R139</f>
        <v>0.57009391842248047</v>
      </c>
      <c r="S124" s="117">
        <f t="shared" si="43"/>
        <v>1.3558772109887465</v>
      </c>
      <c r="T124" s="117">
        <f t="shared" si="43"/>
        <v>1.2729716745860771</v>
      </c>
      <c r="U124" s="117">
        <f t="shared" si="43"/>
        <v>0.85525320132064642</v>
      </c>
      <c r="V124" s="117">
        <f t="shared" si="43"/>
        <v>0.90560984947719803</v>
      </c>
      <c r="W124" s="117">
        <f t="shared" ref="W124" si="44">W125+W128+W130+W139</f>
        <v>0.89633247453282017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0.96501418046886911</v>
      </c>
      <c r="D139" s="122">
        <v>0.6803165797875903</v>
      </c>
      <c r="E139" s="122">
        <v>0.93485579908262961</v>
      </c>
      <c r="F139" s="122">
        <v>0.84947846885420275</v>
      </c>
      <c r="G139" s="122">
        <v>0.97525385275257792</v>
      </c>
      <c r="H139" s="122">
        <v>1.0293530316766164</v>
      </c>
      <c r="I139" s="122">
        <v>0.4737404570158355</v>
      </c>
      <c r="J139" s="122">
        <v>0.55691884612659814</v>
      </c>
      <c r="K139" s="122">
        <v>1.6227310691913981</v>
      </c>
      <c r="L139" s="122">
        <v>1.4136608003899427</v>
      </c>
      <c r="M139" s="122">
        <v>1.2539330913774838</v>
      </c>
      <c r="N139" s="122">
        <v>1.1085295425963744</v>
      </c>
      <c r="O139" s="122">
        <v>1.0664860104793499</v>
      </c>
      <c r="P139" s="122">
        <v>0.96784940471641934</v>
      </c>
      <c r="Q139" s="122">
        <v>0.24647695826201174</v>
      </c>
      <c r="R139" s="122">
        <v>0.57009391842248047</v>
      </c>
      <c r="S139" s="122">
        <v>1.3558772109887465</v>
      </c>
      <c r="T139" s="122">
        <v>1.2729716745860771</v>
      </c>
      <c r="U139" s="122">
        <v>0.85525320132064642</v>
      </c>
      <c r="V139" s="122">
        <v>0.90560984947719803</v>
      </c>
      <c r="W139" s="122">
        <v>0.89633247453282017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0.96501418046886911</v>
      </c>
      <c r="D140" s="98">
        <v>0.6803165797875903</v>
      </c>
      <c r="E140" s="98">
        <v>0.93485579908262961</v>
      </c>
      <c r="F140" s="98">
        <v>0.84947846885420275</v>
      </c>
      <c r="G140" s="98">
        <v>0.97525385275257792</v>
      </c>
      <c r="H140" s="98">
        <v>1.0293530316766164</v>
      </c>
      <c r="I140" s="98">
        <v>0.4737404570158355</v>
      </c>
      <c r="J140" s="98">
        <v>0.55691884612659814</v>
      </c>
      <c r="K140" s="98">
        <v>1.6227310691913981</v>
      </c>
      <c r="L140" s="98">
        <v>1.4136608003899427</v>
      </c>
      <c r="M140" s="98">
        <v>1.2539330913774838</v>
      </c>
      <c r="N140" s="98">
        <v>1.1085295425963744</v>
      </c>
      <c r="O140" s="98">
        <v>1.0664860104793499</v>
      </c>
      <c r="P140" s="98">
        <v>0.96784940471641934</v>
      </c>
      <c r="Q140" s="98">
        <v>0.24647695826201174</v>
      </c>
      <c r="R140" s="98">
        <v>0.57009391842248047</v>
      </c>
      <c r="S140" s="98">
        <v>1.3558772109887465</v>
      </c>
      <c r="T140" s="98">
        <v>1.2729716745860771</v>
      </c>
      <c r="U140" s="98">
        <v>0.85525320132064642</v>
      </c>
      <c r="V140" s="98">
        <v>0.90560984947719803</v>
      </c>
      <c r="W140" s="98">
        <v>0.89633247453282017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1.8814980806022455E-3</v>
      </c>
      <c r="S143" s="117">
        <f t="shared" si="50"/>
        <v>2.8358712698123702E-3</v>
      </c>
      <c r="T143" s="117">
        <f t="shared" si="50"/>
        <v>5.4619493613689736E-3</v>
      </c>
      <c r="U143" s="117">
        <f t="shared" si="50"/>
        <v>3.0988704033547108E-3</v>
      </c>
      <c r="V143" s="117">
        <f t="shared" si="50"/>
        <v>6.0629366039327741E-3</v>
      </c>
      <c r="W143" s="117">
        <f t="shared" ref="W143" si="51">W144+W146+W148+W157</f>
        <v>1.4536103377787474E-3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4.8562712848299543E-4</v>
      </c>
      <c r="T148" s="122">
        <v>1.3142870132347099E-3</v>
      </c>
      <c r="U148" s="122">
        <v>4.0992341551223879E-4</v>
      </c>
      <c r="V148" s="122">
        <v>4.4566287195558092E-4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4.8562712848299543E-4</v>
      </c>
      <c r="T149" s="98">
        <v>1.3142870132347099E-3</v>
      </c>
      <c r="U149" s="98">
        <v>4.0992341551223879E-4</v>
      </c>
      <c r="V149" s="98">
        <v>4.4566287195558092E-4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1.8814980806022455E-3</v>
      </c>
      <c r="S157" s="122">
        <v>2.3502441413293749E-3</v>
      </c>
      <c r="T157" s="122">
        <v>4.1476623481342635E-3</v>
      </c>
      <c r="U157" s="122">
        <v>2.6889469878424721E-3</v>
      </c>
      <c r="V157" s="122">
        <v>5.6172737319771932E-3</v>
      </c>
      <c r="W157" s="122">
        <v>1.4536103377787474E-3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1.8814980806022455E-3</v>
      </c>
      <c r="S158" s="98">
        <v>2.3502441413293749E-3</v>
      </c>
      <c r="T158" s="98">
        <v>4.1476623481342635E-3</v>
      </c>
      <c r="U158" s="98">
        <v>2.6889469878424721E-3</v>
      </c>
      <c r="V158" s="98">
        <v>5.6172737319771932E-3</v>
      </c>
      <c r="W158" s="98">
        <v>1.4536103377787474E-3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1.722009601122179E-4</v>
      </c>
      <c r="D161" s="117">
        <f t="shared" si="54"/>
        <v>3.7236813343601011E-4</v>
      </c>
      <c r="E161" s="117">
        <f t="shared" si="54"/>
        <v>5.8452842793828438E-4</v>
      </c>
      <c r="F161" s="117">
        <f t="shared" si="54"/>
        <v>1.2594195238757641E-3</v>
      </c>
      <c r="G161" s="117">
        <f t="shared" si="54"/>
        <v>2.1935534249945521E-3</v>
      </c>
      <c r="H161" s="117">
        <f t="shared" si="54"/>
        <v>4.5113164419672488E-3</v>
      </c>
      <c r="I161" s="117">
        <f t="shared" si="54"/>
        <v>2.0999133732971433E-3</v>
      </c>
      <c r="J161" s="117">
        <f t="shared" si="54"/>
        <v>8.7052574619241572E-4</v>
      </c>
      <c r="K161" s="117">
        <f t="shared" si="54"/>
        <v>1.6207051877067645E-3</v>
      </c>
      <c r="L161" s="117">
        <f t="shared" si="54"/>
        <v>1.3793558168741792E-2</v>
      </c>
      <c r="M161" s="117">
        <f t="shared" si="54"/>
        <v>1.186954920844136E-2</v>
      </c>
      <c r="N161" s="117">
        <f t="shared" si="54"/>
        <v>3.7226916061858219E-2</v>
      </c>
      <c r="O161" s="117">
        <f t="shared" si="54"/>
        <v>2.3822792454641688E-2</v>
      </c>
      <c r="P161" s="117">
        <f t="shared" si="54"/>
        <v>4.6533843626078413E-3</v>
      </c>
      <c r="Q161" s="117">
        <f t="shared" si="54"/>
        <v>1.6322977368345148E-3</v>
      </c>
      <c r="R161" s="117">
        <f t="shared" ref="R161:V161" si="55">R162+R164+R166+R175</f>
        <v>0</v>
      </c>
      <c r="S161" s="117">
        <f t="shared" si="55"/>
        <v>8.9349309260424517E-3</v>
      </c>
      <c r="T161" s="117">
        <f t="shared" si="55"/>
        <v>1.1001328102674072E-2</v>
      </c>
      <c r="U161" s="117">
        <f t="shared" si="55"/>
        <v>7.2799009691822793E-3</v>
      </c>
      <c r="V161" s="117">
        <f t="shared" si="55"/>
        <v>1.4151394316939712E-2</v>
      </c>
      <c r="W161" s="117">
        <f t="shared" ref="W161" si="56">W162+W164+W166+W175</f>
        <v>7.84336571814628E-3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6.2696537903662061E-4</v>
      </c>
      <c r="I166" s="122">
        <v>0</v>
      </c>
      <c r="J166" s="122">
        <v>0</v>
      </c>
      <c r="K166" s="122">
        <v>0</v>
      </c>
      <c r="L166" s="122">
        <v>1.9756961879668334E-3</v>
      </c>
      <c r="M166" s="122">
        <v>0</v>
      </c>
      <c r="N166" s="122">
        <v>4.7675651709607287E-3</v>
      </c>
      <c r="O166" s="122">
        <v>3.3696360892842944E-3</v>
      </c>
      <c r="P166" s="122">
        <v>5.7822897432818104E-4</v>
      </c>
      <c r="Q166" s="122">
        <v>0</v>
      </c>
      <c r="R166" s="122">
        <v>0</v>
      </c>
      <c r="S166" s="122">
        <v>1.4568813854489865E-3</v>
      </c>
      <c r="T166" s="122">
        <v>3.0666696975476565E-3</v>
      </c>
      <c r="U166" s="122">
        <v>1.2297702465367164E-3</v>
      </c>
      <c r="V166" s="122">
        <v>1.3369886158667429E-3</v>
      </c>
      <c r="W166" s="122">
        <v>9.3871661369722816E-4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6.2696537903662061E-4</v>
      </c>
      <c r="I167" s="98">
        <v>0</v>
      </c>
      <c r="J167" s="98">
        <v>0</v>
      </c>
      <c r="K167" s="98">
        <v>0</v>
      </c>
      <c r="L167" s="98">
        <v>1.9756961879668334E-3</v>
      </c>
      <c r="M167" s="98">
        <v>0</v>
      </c>
      <c r="N167" s="98">
        <v>4.7675651709607287E-3</v>
      </c>
      <c r="O167" s="98">
        <v>3.3696360892842944E-3</v>
      </c>
      <c r="P167" s="98">
        <v>5.7822897432818104E-4</v>
      </c>
      <c r="Q167" s="98">
        <v>0</v>
      </c>
      <c r="R167" s="98">
        <v>0</v>
      </c>
      <c r="S167" s="98">
        <v>1.4568813854489865E-3</v>
      </c>
      <c r="T167" s="98">
        <v>3.0666696975476565E-3</v>
      </c>
      <c r="U167" s="98">
        <v>1.2297702465367164E-3</v>
      </c>
      <c r="V167" s="98">
        <v>1.3369886158667429E-3</v>
      </c>
      <c r="W167" s="98">
        <v>9.3871661369722816E-4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1.722009601122179E-4</v>
      </c>
      <c r="D175" s="122">
        <v>3.7236813343601011E-4</v>
      </c>
      <c r="E175" s="122">
        <v>5.8452842793828438E-4</v>
      </c>
      <c r="F175" s="122">
        <v>1.2594195238757641E-3</v>
      </c>
      <c r="G175" s="122">
        <v>2.1935534249945521E-3</v>
      </c>
      <c r="H175" s="122">
        <v>3.8843510629306285E-3</v>
      </c>
      <c r="I175" s="122">
        <v>2.0999133732971433E-3</v>
      </c>
      <c r="J175" s="122">
        <v>8.7052574619241572E-4</v>
      </c>
      <c r="K175" s="122">
        <v>1.6207051877067645E-3</v>
      </c>
      <c r="L175" s="122">
        <v>1.1817861980774958E-2</v>
      </c>
      <c r="M175" s="122">
        <v>1.186954920844136E-2</v>
      </c>
      <c r="N175" s="122">
        <v>3.2459350890897493E-2</v>
      </c>
      <c r="O175" s="122">
        <v>2.0453156365357394E-2</v>
      </c>
      <c r="P175" s="122">
        <v>4.0751553882796606E-3</v>
      </c>
      <c r="Q175" s="122">
        <v>1.6322977368345148E-3</v>
      </c>
      <c r="R175" s="122">
        <v>0</v>
      </c>
      <c r="S175" s="122">
        <v>7.4780495405934646E-3</v>
      </c>
      <c r="T175" s="122">
        <v>7.9346584051264157E-3</v>
      </c>
      <c r="U175" s="122">
        <v>6.0501307226455631E-3</v>
      </c>
      <c r="V175" s="122">
        <v>1.281440570107297E-2</v>
      </c>
      <c r="W175" s="122">
        <v>6.9046491044490515E-3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1.722009601122179E-4</v>
      </c>
      <c r="D176" s="98">
        <v>3.7236813343601011E-4</v>
      </c>
      <c r="E176" s="98">
        <v>5.8452842793828438E-4</v>
      </c>
      <c r="F176" s="98">
        <v>1.2594195238757641E-3</v>
      </c>
      <c r="G176" s="98">
        <v>2.1935534249945521E-3</v>
      </c>
      <c r="H176" s="98">
        <v>3.8843510629306285E-3</v>
      </c>
      <c r="I176" s="98">
        <v>2.0999133732971433E-3</v>
      </c>
      <c r="J176" s="98">
        <v>8.7052574619241572E-4</v>
      </c>
      <c r="K176" s="98">
        <v>1.6207051877067645E-3</v>
      </c>
      <c r="L176" s="98">
        <v>1.1817861980774958E-2</v>
      </c>
      <c r="M176" s="98">
        <v>1.186954920844136E-2</v>
      </c>
      <c r="N176" s="98">
        <v>3.2459350890897493E-2</v>
      </c>
      <c r="O176" s="98">
        <v>2.0453156365357394E-2</v>
      </c>
      <c r="P176" s="98">
        <v>4.0751553882796606E-3</v>
      </c>
      <c r="Q176" s="98">
        <v>1.6322977368345148E-3</v>
      </c>
      <c r="R176" s="98">
        <v>0</v>
      </c>
      <c r="S176" s="98">
        <v>7.4780495405934646E-3</v>
      </c>
      <c r="T176" s="98">
        <v>7.9346584051264157E-3</v>
      </c>
      <c r="U176" s="98">
        <v>6.0501307226455631E-3</v>
      </c>
      <c r="V176" s="98">
        <v>1.281440570107297E-2</v>
      </c>
      <c r="W176" s="98">
        <v>6.9046491044490515E-3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22387.867219603329</v>
      </c>
      <c r="D3" s="117">
        <f t="shared" si="0"/>
        <v>15450.034209446858</v>
      </c>
      <c r="E3" s="117">
        <f t="shared" si="0"/>
        <v>15201.933796506986</v>
      </c>
      <c r="F3" s="117">
        <f t="shared" si="0"/>
        <v>15452.486189728128</v>
      </c>
      <c r="G3" s="117">
        <f t="shared" si="0"/>
        <v>18132.170290270948</v>
      </c>
      <c r="H3" s="117">
        <f t="shared" si="0"/>
        <v>16322.036263384096</v>
      </c>
      <c r="I3" s="117">
        <f t="shared" si="0"/>
        <v>16251.881621494289</v>
      </c>
      <c r="J3" s="117">
        <f t="shared" si="0"/>
        <v>16373.554101217913</v>
      </c>
      <c r="K3" s="117">
        <f t="shared" si="0"/>
        <v>15994.9794318967</v>
      </c>
      <c r="L3" s="117">
        <f t="shared" si="0"/>
        <v>20744.350323394785</v>
      </c>
      <c r="M3" s="117">
        <f t="shared" si="0"/>
        <v>19072.61505717193</v>
      </c>
      <c r="N3" s="117">
        <f t="shared" si="0"/>
        <v>12833.014188081195</v>
      </c>
      <c r="O3" s="117">
        <f t="shared" si="0"/>
        <v>0</v>
      </c>
      <c r="P3" s="117">
        <f t="shared" si="0"/>
        <v>0</v>
      </c>
      <c r="Q3" s="117">
        <f t="shared" si="0"/>
        <v>12684.898160898028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10185.259489080077</v>
      </c>
      <c r="V3" s="117">
        <f t="shared" si="1"/>
        <v>6068.8230379683546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18927.746837853032</v>
      </c>
      <c r="D4" s="122">
        <f t="shared" si="3"/>
        <v>12507.89703927847</v>
      </c>
      <c r="E4" s="122">
        <f t="shared" si="3"/>
        <v>12190.26737500031</v>
      </c>
      <c r="F4" s="122">
        <f t="shared" si="3"/>
        <v>12473.915862759148</v>
      </c>
      <c r="G4" s="122">
        <f t="shared" si="3"/>
        <v>14986.320815498326</v>
      </c>
      <c r="H4" s="122">
        <f t="shared" si="3"/>
        <v>13024.628950624307</v>
      </c>
      <c r="I4" s="122">
        <f t="shared" si="3"/>
        <v>13057.056111301545</v>
      </c>
      <c r="J4" s="122">
        <f t="shared" si="3"/>
        <v>12694.75669315402</v>
      </c>
      <c r="K4" s="122">
        <f t="shared" si="3"/>
        <v>12737.487158010183</v>
      </c>
      <c r="L4" s="122">
        <f t="shared" si="3"/>
        <v>16781.621951420024</v>
      </c>
      <c r="M4" s="122">
        <f t="shared" si="3"/>
        <v>15822.204084266456</v>
      </c>
      <c r="N4" s="122">
        <f t="shared" si="3"/>
        <v>9657.4852150006536</v>
      </c>
      <c r="O4" s="122">
        <f t="shared" si="3"/>
        <v>0</v>
      </c>
      <c r="P4" s="122">
        <f t="shared" si="3"/>
        <v>0</v>
      </c>
      <c r="Q4" s="122">
        <f t="shared" si="3"/>
        <v>9371.9178234857554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7516.0740599156816</v>
      </c>
      <c r="V4" s="122">
        <f t="shared" si="4"/>
        <v>3939.30697090681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18821.367788407671</v>
      </c>
      <c r="D5" s="98">
        <v>12439.306558551978</v>
      </c>
      <c r="E5" s="98">
        <v>12124.144238772598</v>
      </c>
      <c r="F5" s="98">
        <v>12407.540156946034</v>
      </c>
      <c r="G5" s="98">
        <v>14907.026106077346</v>
      </c>
      <c r="H5" s="98">
        <v>12956.457292233727</v>
      </c>
      <c r="I5" s="98">
        <v>12989.596125055765</v>
      </c>
      <c r="J5" s="98">
        <v>12629.090254013599</v>
      </c>
      <c r="K5" s="98">
        <v>12671.435914542304</v>
      </c>
      <c r="L5" s="98">
        <v>16697.883484273079</v>
      </c>
      <c r="M5" s="98">
        <v>15741.924766176613</v>
      </c>
      <c r="N5" s="98">
        <v>9608.4741135341555</v>
      </c>
      <c r="O5" s="98">
        <v>0</v>
      </c>
      <c r="P5" s="98">
        <v>0</v>
      </c>
      <c r="Q5" s="98">
        <v>9324.3969392978815</v>
      </c>
      <c r="R5" s="98">
        <v>0</v>
      </c>
      <c r="S5" s="98">
        <v>0</v>
      </c>
      <c r="T5" s="98">
        <v>0</v>
      </c>
      <c r="U5" s="98">
        <v>7475.4394399839184</v>
      </c>
      <c r="V5" s="98">
        <v>3917.6351979601141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106.37904944535939</v>
      </c>
      <c r="D6" s="98">
        <v>68.590480726491492</v>
      </c>
      <c r="E6" s="98">
        <v>66.123136227712379</v>
      </c>
      <c r="F6" s="98">
        <v>66.375705813113242</v>
      </c>
      <c r="G6" s="98">
        <v>79.294709420979544</v>
      </c>
      <c r="H6" s="98">
        <v>68.171658390579822</v>
      </c>
      <c r="I6" s="98">
        <v>67.459986245780442</v>
      </c>
      <c r="J6" s="98">
        <v>65.66643914042028</v>
      </c>
      <c r="K6" s="98">
        <v>66.051243467878976</v>
      </c>
      <c r="L6" s="98">
        <v>83.738467146946022</v>
      </c>
      <c r="M6" s="98">
        <v>80.279318089842803</v>
      </c>
      <c r="N6" s="98">
        <v>49.011101466497863</v>
      </c>
      <c r="O6" s="98">
        <v>0</v>
      </c>
      <c r="P6" s="98">
        <v>0</v>
      </c>
      <c r="Q6" s="98">
        <v>47.520884187873577</v>
      </c>
      <c r="R6" s="98">
        <v>0</v>
      </c>
      <c r="S6" s="98">
        <v>0</v>
      </c>
      <c r="T6" s="98">
        <v>0</v>
      </c>
      <c r="U6" s="98">
        <v>40.63461993176319</v>
      </c>
      <c r="V6" s="98">
        <v>21.671772946695736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0.17446261711449343</v>
      </c>
      <c r="G7" s="122">
        <f t="shared" si="6"/>
        <v>0.14433948753382445</v>
      </c>
      <c r="H7" s="122">
        <f t="shared" si="6"/>
        <v>0.40201489436366145</v>
      </c>
      <c r="I7" s="122">
        <f t="shared" si="6"/>
        <v>0.6036080509693923</v>
      </c>
      <c r="J7" s="122">
        <f t="shared" si="6"/>
        <v>0.79158610292615195</v>
      </c>
      <c r="K7" s="122">
        <f t="shared" si="6"/>
        <v>0.74306467053449465</v>
      </c>
      <c r="L7" s="122">
        <f t="shared" si="6"/>
        <v>2.4241447591633065</v>
      </c>
      <c r="M7" s="122">
        <f t="shared" si="6"/>
        <v>1.3457738834891229</v>
      </c>
      <c r="N7" s="122">
        <f t="shared" si="6"/>
        <v>1.1247640143865061</v>
      </c>
      <c r="O7" s="122">
        <f t="shared" si="6"/>
        <v>0</v>
      </c>
      <c r="P7" s="122">
        <f t="shared" si="6"/>
        <v>0</v>
      </c>
      <c r="Q7" s="122">
        <f t="shared" si="6"/>
        <v>0.77373092405136068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0.17446261711449343</v>
      </c>
      <c r="G8" s="98">
        <f>IF(RES_hhdet_in_fec!G8=0,0,RES_hhdet_in_fec!G8*1000*11630/RES_hhdet_in_new!G5)</f>
        <v>0.14433948753382445</v>
      </c>
      <c r="H8" s="98">
        <f>IF(RES_hhdet_in_fec!H8=0,0,RES_hhdet_in_fec!H8*1000*11630/RES_hhdet_in_new!H5)</f>
        <v>0.40201489436366145</v>
      </c>
      <c r="I8" s="98">
        <f>IF(RES_hhdet_in_fec!I8=0,0,RES_hhdet_in_fec!I8*1000*11630/RES_hhdet_in_new!I5)</f>
        <v>0.6036080509693923</v>
      </c>
      <c r="J8" s="98">
        <f>IF(RES_hhdet_in_fec!J8=0,0,RES_hhdet_in_fec!J8*1000*11630/RES_hhdet_in_new!J5)</f>
        <v>0.79158610292615195</v>
      </c>
      <c r="K8" s="98">
        <f>IF(RES_hhdet_in_fec!K8=0,0,RES_hhdet_in_fec!K8*1000*11630/RES_hhdet_in_new!K5)</f>
        <v>0.74306467053449465</v>
      </c>
      <c r="L8" s="98">
        <f>IF(RES_hhdet_in_fec!L8=0,0,RES_hhdet_in_fec!L8*1000*11630/RES_hhdet_in_new!L5)</f>
        <v>2.4241447591633065</v>
      </c>
      <c r="M8" s="98">
        <f>IF(RES_hhdet_in_fec!M8=0,0,RES_hhdet_in_fec!M8*1000*11630/RES_hhdet_in_new!M5)</f>
        <v>1.3457738834891229</v>
      </c>
      <c r="N8" s="98">
        <f>IF(RES_hhdet_in_fec!N8=0,0,RES_hhdet_in_fec!N8*1000*11630/RES_hhdet_in_new!N5)</f>
        <v>1.1247640143865061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0.77373092405136068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2762.377637810991</v>
      </c>
      <c r="D9" s="122">
        <v>2186.6856657619692</v>
      </c>
      <c r="E9" s="122">
        <v>2199.3538398151522</v>
      </c>
      <c r="F9" s="122">
        <v>2121.0638276815803</v>
      </c>
      <c r="G9" s="122">
        <v>2269.7104784016228</v>
      </c>
      <c r="H9" s="122">
        <v>2394.9929147131361</v>
      </c>
      <c r="I9" s="122">
        <v>2425.3410816034734</v>
      </c>
      <c r="J9" s="122">
        <v>2771.1304137854117</v>
      </c>
      <c r="K9" s="122">
        <v>2410.6623273437685</v>
      </c>
      <c r="L9" s="122">
        <v>3056.8910255087267</v>
      </c>
      <c r="M9" s="122">
        <v>2408.6164468058619</v>
      </c>
      <c r="N9" s="122">
        <v>2322.9195135769496</v>
      </c>
      <c r="O9" s="122">
        <v>0</v>
      </c>
      <c r="P9" s="122">
        <v>0</v>
      </c>
      <c r="Q9" s="122">
        <v>2577.772547523437</v>
      </c>
      <c r="R9" s="122">
        <v>0</v>
      </c>
      <c r="S9" s="122">
        <v>0</v>
      </c>
      <c r="T9" s="122">
        <v>0</v>
      </c>
      <c r="U9" s="122">
        <v>2201.9463211641264</v>
      </c>
      <c r="V9" s="122">
        <v>1444.9071705950428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3298.9570473141066</v>
      </c>
      <c r="D10" s="98">
        <v>2205.8567082661875</v>
      </c>
      <c r="E10" s="98">
        <v>2058.9226470567969</v>
      </c>
      <c r="F10" s="98">
        <v>2163.2116681072607</v>
      </c>
      <c r="G10" s="98">
        <v>2594.0874765124081</v>
      </c>
      <c r="H10" s="98">
        <v>2317.9756046540151</v>
      </c>
      <c r="I10" s="98">
        <v>2428.0104586835851</v>
      </c>
      <c r="J10" s="98">
        <v>2477.0129650126692</v>
      </c>
      <c r="K10" s="98">
        <v>2390.1089810661592</v>
      </c>
      <c r="L10" s="98">
        <v>3345.4337904499293</v>
      </c>
      <c r="M10" s="98">
        <v>2677.6552402306088</v>
      </c>
      <c r="N10" s="98">
        <v>2176.5939415880052</v>
      </c>
      <c r="O10" s="98">
        <v>0</v>
      </c>
      <c r="P10" s="98">
        <v>0</v>
      </c>
      <c r="Q10" s="98">
        <v>2456.5836156148575</v>
      </c>
      <c r="R10" s="98">
        <v>0</v>
      </c>
      <c r="S10" s="98">
        <v>0</v>
      </c>
      <c r="T10" s="98">
        <v>0</v>
      </c>
      <c r="U10" s="98">
        <v>2201.9463211641264</v>
      </c>
      <c r="V10" s="98">
        <v>1444.9071705950428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2290.6776058396072</v>
      </c>
      <c r="D11" s="98">
        <v>2296.0022814592958</v>
      </c>
      <c r="E11" s="98">
        <v>2427.9616512993093</v>
      </c>
      <c r="F11" s="98">
        <v>2413.9216392994681</v>
      </c>
      <c r="G11" s="98">
        <v>2606.448075940089</v>
      </c>
      <c r="H11" s="98">
        <v>2760.0166360125927</v>
      </c>
      <c r="I11" s="98">
        <v>2596.1486037723721</v>
      </c>
      <c r="J11" s="98">
        <v>2837.2086191431367</v>
      </c>
      <c r="K11" s="98">
        <v>0</v>
      </c>
      <c r="L11" s="98">
        <v>2174.3442815271537</v>
      </c>
      <c r="M11" s="98">
        <v>0</v>
      </c>
      <c r="N11" s="98">
        <v>2623.4620812206863</v>
      </c>
      <c r="O11" s="98">
        <v>0</v>
      </c>
      <c r="P11" s="98">
        <v>0</v>
      </c>
      <c r="Q11" s="98">
        <v>1981.2611256688556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2096.5509347594539</v>
      </c>
      <c r="D15" s="101">
        <v>2163.965305736871</v>
      </c>
      <c r="E15" s="101">
        <v>2337.2657006099139</v>
      </c>
      <c r="F15" s="101">
        <v>2068.9696472101346</v>
      </c>
      <c r="G15" s="101">
        <v>2132.5278695781126</v>
      </c>
      <c r="H15" s="101">
        <v>2406.7182854422376</v>
      </c>
      <c r="I15" s="101">
        <v>2419.376854348026</v>
      </c>
      <c r="J15" s="101">
        <v>3309.4237289233697</v>
      </c>
      <c r="K15" s="101">
        <v>2886.6345569305226</v>
      </c>
      <c r="L15" s="101">
        <v>2747.072869408064</v>
      </c>
      <c r="M15" s="101">
        <v>2299.0080494846684</v>
      </c>
      <c r="N15" s="101">
        <v>2352.5374617328712</v>
      </c>
      <c r="O15" s="101">
        <v>0</v>
      </c>
      <c r="P15" s="101">
        <v>0</v>
      </c>
      <c r="Q15" s="101">
        <v>2608.4891348306301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697.74274393930625</v>
      </c>
      <c r="D19" s="122">
        <v>755.45150440641646</v>
      </c>
      <c r="E19" s="122">
        <v>812.31258169152375</v>
      </c>
      <c r="F19" s="122">
        <v>857.33203667028522</v>
      </c>
      <c r="G19" s="122">
        <v>875.99465688346902</v>
      </c>
      <c r="H19" s="122">
        <v>902.01238315229136</v>
      </c>
      <c r="I19" s="122">
        <v>768.88082053830169</v>
      </c>
      <c r="J19" s="122">
        <v>906.87540817555418</v>
      </c>
      <c r="K19" s="122">
        <v>846.08688187221355</v>
      </c>
      <c r="L19" s="122">
        <v>903.41320170686788</v>
      </c>
      <c r="M19" s="122">
        <v>840.44875221612313</v>
      </c>
      <c r="N19" s="122">
        <v>851.48469548920502</v>
      </c>
      <c r="O19" s="122">
        <v>0</v>
      </c>
      <c r="P19" s="122">
        <v>0</v>
      </c>
      <c r="Q19" s="122">
        <v>734.434058964786</v>
      </c>
      <c r="R19" s="122">
        <v>0</v>
      </c>
      <c r="S19" s="122">
        <v>0</v>
      </c>
      <c r="T19" s="122">
        <v>0</v>
      </c>
      <c r="U19" s="122">
        <v>467.23910800026829</v>
      </c>
      <c r="V19" s="122">
        <v>684.60889646650196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952.84346454194963</v>
      </c>
      <c r="K20" s="98">
        <v>987.4619737477243</v>
      </c>
      <c r="L20" s="98">
        <v>1596.209700637593</v>
      </c>
      <c r="M20" s="98">
        <v>1456.1773865052644</v>
      </c>
      <c r="N20" s="98">
        <v>956.74032841589576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758.06022236405124</v>
      </c>
      <c r="D21" s="98">
        <v>819.61642330518134</v>
      </c>
      <c r="E21" s="98">
        <v>857.73379693943241</v>
      </c>
      <c r="F21" s="98">
        <v>924.03263769719115</v>
      </c>
      <c r="G21" s="98">
        <v>965.64246566057034</v>
      </c>
      <c r="H21" s="98">
        <v>1005.8603583197713</v>
      </c>
      <c r="I21" s="98">
        <v>924.42039676753973</v>
      </c>
      <c r="J21" s="98">
        <v>958.05351535527359</v>
      </c>
      <c r="K21" s="98">
        <v>891.83020101842544</v>
      </c>
      <c r="L21" s="98">
        <v>896.97235890052877</v>
      </c>
      <c r="M21" s="98">
        <v>933.07024064546704</v>
      </c>
      <c r="N21" s="98">
        <v>940.07906816484228</v>
      </c>
      <c r="O21" s="98">
        <v>0</v>
      </c>
      <c r="P21" s="98">
        <v>0</v>
      </c>
      <c r="Q21" s="98">
        <v>798.40823738261554</v>
      </c>
      <c r="R21" s="98">
        <v>0</v>
      </c>
      <c r="S21" s="98">
        <v>0</v>
      </c>
      <c r="T21" s="98">
        <v>0</v>
      </c>
      <c r="U21" s="98">
        <v>0</v>
      </c>
      <c r="V21" s="98">
        <v>772.7584263263218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593.23920573829469</v>
      </c>
      <c r="D22" s="33">
        <v>669.34986109781744</v>
      </c>
      <c r="E22" s="33">
        <v>731.95197009907019</v>
      </c>
      <c r="F22" s="33">
        <v>694.11174239268007</v>
      </c>
      <c r="G22" s="33">
        <v>696.69903932926627</v>
      </c>
      <c r="H22" s="33">
        <v>766.67502196628539</v>
      </c>
      <c r="I22" s="33">
        <v>690.42884129987044</v>
      </c>
      <c r="J22" s="33">
        <v>888.02713574837674</v>
      </c>
      <c r="K22" s="33">
        <v>793.27031662197419</v>
      </c>
      <c r="L22" s="33">
        <v>942.67317667193004</v>
      </c>
      <c r="M22" s="33">
        <v>705.45087851546452</v>
      </c>
      <c r="N22" s="33">
        <v>701.81566007729339</v>
      </c>
      <c r="O22" s="33">
        <v>0</v>
      </c>
      <c r="P22" s="33">
        <v>0</v>
      </c>
      <c r="Q22" s="33">
        <v>700.13862311192884</v>
      </c>
      <c r="R22" s="33">
        <v>0</v>
      </c>
      <c r="S22" s="33">
        <v>0</v>
      </c>
      <c r="T22" s="33">
        <v>0</v>
      </c>
      <c r="U22" s="33">
        <v>467.23910800026829</v>
      </c>
      <c r="V22" s="33">
        <v>567.07618998674218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17210.726336723714</v>
      </c>
      <c r="D24" s="117">
        <f t="shared" si="7"/>
        <v>16233.662267029888</v>
      </c>
      <c r="E24" s="117">
        <f t="shared" si="7"/>
        <v>17411.170420700077</v>
      </c>
      <c r="F24" s="117">
        <f t="shared" si="7"/>
        <v>17154.008681471365</v>
      </c>
      <c r="G24" s="117">
        <f t="shared" si="7"/>
        <v>18740.950711484882</v>
      </c>
      <c r="H24" s="117">
        <f t="shared" si="7"/>
        <v>19492.504501504085</v>
      </c>
      <c r="I24" s="117">
        <f t="shared" si="7"/>
        <v>17318.78002651452</v>
      </c>
      <c r="J24" s="117">
        <f t="shared" si="7"/>
        <v>18968.687907934564</v>
      </c>
      <c r="K24" s="117">
        <f t="shared" si="7"/>
        <v>0</v>
      </c>
      <c r="L24" s="117">
        <f t="shared" si="7"/>
        <v>15971.007865770725</v>
      </c>
      <c r="M24" s="117">
        <f t="shared" si="7"/>
        <v>15574.386815092299</v>
      </c>
      <c r="N24" s="117">
        <f t="shared" si="7"/>
        <v>15210.303452791139</v>
      </c>
      <c r="O24" s="117">
        <f t="shared" si="7"/>
        <v>14925.904166928274</v>
      </c>
      <c r="P24" s="117">
        <f t="shared" si="7"/>
        <v>14845.476516119297</v>
      </c>
      <c r="Q24" s="117">
        <f t="shared" si="7"/>
        <v>12077.51807793829</v>
      </c>
      <c r="R24" s="117">
        <f t="shared" ref="R24:V24" si="8">R25+R28+R30+R39</f>
        <v>12149.09153680808</v>
      </c>
      <c r="S24" s="117">
        <f t="shared" si="8"/>
        <v>11704.135425142002</v>
      </c>
      <c r="T24" s="117">
        <f t="shared" si="8"/>
        <v>10711.849770350716</v>
      </c>
      <c r="U24" s="117">
        <f t="shared" si="8"/>
        <v>9643.820882264883</v>
      </c>
      <c r="V24" s="117">
        <f t="shared" si="8"/>
        <v>9927.9108996302857</v>
      </c>
      <c r="W24" s="117">
        <f t="shared" ref="W24" si="9">W25+W28+W30+W39</f>
        <v>9116.1873892030126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14403.363560503856</v>
      </c>
      <c r="D25" s="122">
        <f t="shared" si="10"/>
        <v>13312.312447651357</v>
      </c>
      <c r="E25" s="122">
        <f t="shared" si="10"/>
        <v>14255.97782158697</v>
      </c>
      <c r="F25" s="122">
        <f t="shared" si="10"/>
        <v>14216.184585471818</v>
      </c>
      <c r="G25" s="122">
        <f t="shared" si="10"/>
        <v>15716.235871741284</v>
      </c>
      <c r="H25" s="122">
        <f t="shared" si="10"/>
        <v>16176.317021249208</v>
      </c>
      <c r="I25" s="122">
        <f t="shared" si="10"/>
        <v>14130.977145710734</v>
      </c>
      <c r="J25" s="122">
        <f t="shared" si="10"/>
        <v>14752.138939733662</v>
      </c>
      <c r="K25" s="122">
        <f t="shared" si="10"/>
        <v>0</v>
      </c>
      <c r="L25" s="122">
        <f t="shared" si="10"/>
        <v>12349.882968525852</v>
      </c>
      <c r="M25" s="122">
        <f t="shared" si="10"/>
        <v>12434.379560513637</v>
      </c>
      <c r="N25" s="122">
        <f t="shared" si="10"/>
        <v>11994.961081080981</v>
      </c>
      <c r="O25" s="122">
        <f t="shared" si="10"/>
        <v>11511.18466498694</v>
      </c>
      <c r="P25" s="122">
        <f t="shared" si="10"/>
        <v>11855.075000465235</v>
      </c>
      <c r="Q25" s="122">
        <f t="shared" si="10"/>
        <v>8734.3416834214495</v>
      </c>
      <c r="R25" s="122">
        <f t="shared" ref="R25:V25" si="11">SUM(R26:R27)</f>
        <v>8545.5416932912049</v>
      </c>
      <c r="S25" s="122">
        <f t="shared" si="11"/>
        <v>8977.7364606345764</v>
      </c>
      <c r="T25" s="122">
        <f t="shared" si="11"/>
        <v>7873.771084181989</v>
      </c>
      <c r="U25" s="122">
        <f t="shared" si="11"/>
        <v>7071.1439531108599</v>
      </c>
      <c r="V25" s="122">
        <f t="shared" si="11"/>
        <v>6930.2495279030982</v>
      </c>
      <c r="W25" s="122">
        <f t="shared" ref="W25" si="12">SUM(W26:W27)</f>
        <v>6115.9526225973177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14225.202339216881</v>
      </c>
      <c r="D26" s="98">
        <v>13151.002357705273</v>
      </c>
      <c r="E26" s="98">
        <v>14084.445580415384</v>
      </c>
      <c r="F26" s="98">
        <v>14047.784779192603</v>
      </c>
      <c r="G26" s="98">
        <v>15530.483920408669</v>
      </c>
      <c r="H26" s="98">
        <v>15986.551100651157</v>
      </c>
      <c r="I26" s="98">
        <v>13966.787173555793</v>
      </c>
      <c r="J26" s="98">
        <v>14579.903806751909</v>
      </c>
      <c r="K26" s="98">
        <v>0</v>
      </c>
      <c r="L26" s="98">
        <v>12209.485824262274</v>
      </c>
      <c r="M26" s="98">
        <v>12288.860711882642</v>
      </c>
      <c r="N26" s="98">
        <v>11851.449957197601</v>
      </c>
      <c r="O26" s="98">
        <v>11369.208389438652</v>
      </c>
      <c r="P26" s="98">
        <v>11704.008509146619</v>
      </c>
      <c r="Q26" s="98">
        <v>8620.1445693297537</v>
      </c>
      <c r="R26" s="98">
        <v>8433.1178832434325</v>
      </c>
      <c r="S26" s="98">
        <v>8859.7559018755328</v>
      </c>
      <c r="T26" s="98">
        <v>7769.9823001341774</v>
      </c>
      <c r="U26" s="98">
        <v>6977.495851633832</v>
      </c>
      <c r="V26" s="98">
        <v>6838.0005203543697</v>
      </c>
      <c r="W26" s="98">
        <v>6034.6907404689846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178.16122128697529</v>
      </c>
      <c r="D27" s="98">
        <v>161.31008994608359</v>
      </c>
      <c r="E27" s="98">
        <v>171.53224117158538</v>
      </c>
      <c r="F27" s="98">
        <v>168.39980627921423</v>
      </c>
      <c r="G27" s="98">
        <v>185.75195133261468</v>
      </c>
      <c r="H27" s="98">
        <v>189.76592059805023</v>
      </c>
      <c r="I27" s="98">
        <v>164.1899721549417</v>
      </c>
      <c r="J27" s="98">
        <v>172.23513298175371</v>
      </c>
      <c r="K27" s="98">
        <v>0</v>
      </c>
      <c r="L27" s="98">
        <v>140.39714426357807</v>
      </c>
      <c r="M27" s="98">
        <v>145.51884863099477</v>
      </c>
      <c r="N27" s="98">
        <v>143.51112388338029</v>
      </c>
      <c r="O27" s="98">
        <v>141.97627554828745</v>
      </c>
      <c r="P27" s="98">
        <v>151.06649131861619</v>
      </c>
      <c r="Q27" s="98">
        <v>114.19711409169666</v>
      </c>
      <c r="R27" s="98">
        <v>112.42381004777201</v>
      </c>
      <c r="S27" s="98">
        <v>117.98055875904269</v>
      </c>
      <c r="T27" s="98">
        <v>103.78878404781119</v>
      </c>
      <c r="U27" s="98">
        <v>93.648101477027595</v>
      </c>
      <c r="V27" s="98">
        <v>92.24900754872894</v>
      </c>
      <c r="W27" s="98">
        <v>81.26188212833317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1.3112668608355555</v>
      </c>
      <c r="N28" s="122">
        <f t="shared" si="13"/>
        <v>0.93730334532208837</v>
      </c>
      <c r="O28" s="122">
        <f t="shared" si="13"/>
        <v>0.81009103902919566</v>
      </c>
      <c r="P28" s="122">
        <f t="shared" si="13"/>
        <v>1.3621076317204115</v>
      </c>
      <c r="Q28" s="122">
        <f t="shared" si="13"/>
        <v>0.66256268783708483</v>
      </c>
      <c r="R28" s="122">
        <f t="shared" si="13"/>
        <v>1.4134129207798807</v>
      </c>
      <c r="S28" s="122">
        <f t="shared" si="13"/>
        <v>0</v>
      </c>
      <c r="T28" s="122">
        <f t="shared" si="13"/>
        <v>0</v>
      </c>
      <c r="U28" s="122">
        <f t="shared" si="13"/>
        <v>1.3953767114942752</v>
      </c>
      <c r="V28" s="122">
        <f t="shared" si="13"/>
        <v>1.8868503298707191</v>
      </c>
      <c r="W28" s="122">
        <f t="shared" si="13"/>
        <v>1.4507624881491026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1.3112668608355555</v>
      </c>
      <c r="N29" s="98">
        <f>IF(RES_hhdet_in_fec!N29=0,0,RES_hhdet_in_fec!N29*1000*11630/RES_hhdet_in_new!N26)</f>
        <v>0.93730334532208837</v>
      </c>
      <c r="O29" s="98">
        <f>IF(RES_hhdet_in_fec!O29=0,0,RES_hhdet_in_fec!O29*1000*11630/RES_hhdet_in_new!O26)</f>
        <v>0.81009103902919566</v>
      </c>
      <c r="P29" s="98">
        <f>IF(RES_hhdet_in_fec!P29=0,0,RES_hhdet_in_fec!P29*1000*11630/RES_hhdet_in_new!P26)</f>
        <v>1.3621076317204115</v>
      </c>
      <c r="Q29" s="98">
        <f>IF(RES_hhdet_in_fec!Q29=0,0,RES_hhdet_in_fec!Q29*1000*11630/RES_hhdet_in_new!Q26)</f>
        <v>0.66256268783708483</v>
      </c>
      <c r="R29" s="98">
        <f>IF(RES_hhdet_in_fec!R29=0,0,RES_hhdet_in_fec!R29*1000*11630/RES_hhdet_in_new!R26)</f>
        <v>1.4134129207798807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1.3953767114942752</v>
      </c>
      <c r="V29" s="98">
        <f>IF(RES_hhdet_in_fec!V29=0,0,RES_hhdet_in_fec!V29*1000*11630/RES_hhdet_in_new!V26)</f>
        <v>1.8868503298707191</v>
      </c>
      <c r="W29" s="98">
        <f>IF(RES_hhdet_in_fec!W29=0,0,RES_hhdet_in_fec!W29*1000*11630/RES_hhdet_in_new!W26)</f>
        <v>1.4507624881491026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2111.1104350904652</v>
      </c>
      <c r="D30" s="122">
        <v>2166.5542660451542</v>
      </c>
      <c r="E30" s="122">
        <v>2341.2090028138005</v>
      </c>
      <c r="F30" s="122">
        <v>2082.7677268937077</v>
      </c>
      <c r="G30" s="122">
        <v>2150.4116509502628</v>
      </c>
      <c r="H30" s="122">
        <v>2415.3353183829786</v>
      </c>
      <c r="I30" s="122">
        <v>2419.376854348026</v>
      </c>
      <c r="J30" s="122">
        <v>3309.4237289233697</v>
      </c>
      <c r="K30" s="122">
        <v>0</v>
      </c>
      <c r="L30" s="122">
        <v>2719.8000795089729</v>
      </c>
      <c r="M30" s="122">
        <v>2299.0080494846688</v>
      </c>
      <c r="N30" s="122">
        <v>2362.5717068990866</v>
      </c>
      <c r="O30" s="122">
        <v>2575.824771645181</v>
      </c>
      <c r="P30" s="122">
        <v>2188.6335831107567</v>
      </c>
      <c r="Q30" s="122">
        <v>2608.4891348306296</v>
      </c>
      <c r="R30" s="122">
        <v>2828.3395842079026</v>
      </c>
      <c r="S30" s="122">
        <v>2046.2238562685179</v>
      </c>
      <c r="T30" s="122">
        <v>2127.8281826094535</v>
      </c>
      <c r="U30" s="122">
        <v>1995.0071372282891</v>
      </c>
      <c r="V30" s="122">
        <v>2300.6320333123472</v>
      </c>
      <c r="W30" s="122">
        <v>2326.8540499928304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2290.6776058396076</v>
      </c>
      <c r="D31" s="98">
        <v>2296.0022814592958</v>
      </c>
      <c r="E31" s="98">
        <v>2427.9616512993093</v>
      </c>
      <c r="F31" s="98">
        <v>2413.9216392994676</v>
      </c>
      <c r="G31" s="98">
        <v>2606.448075940089</v>
      </c>
      <c r="H31" s="98">
        <v>2760.0166360125922</v>
      </c>
      <c r="I31" s="98">
        <v>0</v>
      </c>
      <c r="J31" s="98">
        <v>0</v>
      </c>
      <c r="K31" s="98">
        <v>0</v>
      </c>
      <c r="L31" s="98">
        <v>2174.3442815271542</v>
      </c>
      <c r="M31" s="98">
        <v>0</v>
      </c>
      <c r="N31" s="98">
        <v>2623.4620812206863</v>
      </c>
      <c r="O31" s="98">
        <v>2472.2927226655916</v>
      </c>
      <c r="P31" s="98">
        <v>2545.4700401839273</v>
      </c>
      <c r="Q31" s="98">
        <v>0</v>
      </c>
      <c r="R31" s="98">
        <v>0</v>
      </c>
      <c r="S31" s="98">
        <v>0</v>
      </c>
      <c r="T31" s="98">
        <v>1928.5775271977313</v>
      </c>
      <c r="U31" s="98">
        <v>1804.5580890660272</v>
      </c>
      <c r="V31" s="98">
        <v>1961.8897339125765</v>
      </c>
      <c r="W31" s="98">
        <v>2066.2013860213683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2096.5509347594534</v>
      </c>
      <c r="D35" s="101">
        <v>2163.9653057368714</v>
      </c>
      <c r="E35" s="101">
        <v>2337.2657006099139</v>
      </c>
      <c r="F35" s="101">
        <v>2068.9696472101346</v>
      </c>
      <c r="G35" s="101">
        <v>2132.527869578113</v>
      </c>
      <c r="H35" s="101">
        <v>2406.7182854422376</v>
      </c>
      <c r="I35" s="101">
        <v>2419.376854348026</v>
      </c>
      <c r="J35" s="101">
        <v>3309.4237289233697</v>
      </c>
      <c r="K35" s="101">
        <v>0</v>
      </c>
      <c r="L35" s="101">
        <v>2747.072869408064</v>
      </c>
      <c r="M35" s="101">
        <v>2299.0080494846688</v>
      </c>
      <c r="N35" s="101">
        <v>2352.5374617328712</v>
      </c>
      <c r="O35" s="101">
        <v>2579.9660536043648</v>
      </c>
      <c r="P35" s="101">
        <v>2179.4839303652916</v>
      </c>
      <c r="Q35" s="101">
        <v>2608.4891348306296</v>
      </c>
      <c r="R35" s="101">
        <v>2828.3395842079026</v>
      </c>
      <c r="S35" s="101">
        <v>2046.2238562685179</v>
      </c>
      <c r="T35" s="101">
        <v>2149.9671443218667</v>
      </c>
      <c r="U35" s="101">
        <v>2002.9425142350501</v>
      </c>
      <c r="V35" s="101">
        <v>2307.1463083008048</v>
      </c>
      <c r="W35" s="101">
        <v>2334.0944017698157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696.25234112939256</v>
      </c>
      <c r="D39" s="122">
        <v>754.79555333337737</v>
      </c>
      <c r="E39" s="122">
        <v>813.98359629930644</v>
      </c>
      <c r="F39" s="122">
        <v>855.05636910583792</v>
      </c>
      <c r="G39" s="122">
        <v>874.30318879333481</v>
      </c>
      <c r="H39" s="122">
        <v>900.85216187189928</v>
      </c>
      <c r="I39" s="122">
        <v>768.42602645576028</v>
      </c>
      <c r="J39" s="122">
        <v>907.12523927753034</v>
      </c>
      <c r="K39" s="122">
        <v>0</v>
      </c>
      <c r="L39" s="122">
        <v>901.3248177359003</v>
      </c>
      <c r="M39" s="122">
        <v>839.68793823315832</v>
      </c>
      <c r="N39" s="122">
        <v>851.83336146575004</v>
      </c>
      <c r="O39" s="122">
        <v>838.08463925712442</v>
      </c>
      <c r="P39" s="122">
        <v>800.40582491158409</v>
      </c>
      <c r="Q39" s="122">
        <v>734.02469699837252</v>
      </c>
      <c r="R39" s="122">
        <v>773.79684638819299</v>
      </c>
      <c r="S39" s="122">
        <v>680.17510823890689</v>
      </c>
      <c r="T39" s="122">
        <v>710.25050355927226</v>
      </c>
      <c r="U39" s="122">
        <v>576.27441521423816</v>
      </c>
      <c r="V39" s="122">
        <v>695.14248808497086</v>
      </c>
      <c r="W39" s="122">
        <v>671.92995412471737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758.06022236405124</v>
      </c>
      <c r="D40" s="98">
        <v>819.61642330518134</v>
      </c>
      <c r="E40" s="98">
        <v>857.7337969394323</v>
      </c>
      <c r="F40" s="98">
        <v>924.03263769719115</v>
      </c>
      <c r="G40" s="98">
        <v>965.64246566057034</v>
      </c>
      <c r="H40" s="98">
        <v>1005.8603583197713</v>
      </c>
      <c r="I40" s="98">
        <v>924.42039676753973</v>
      </c>
      <c r="J40" s="98">
        <v>958.05351535527359</v>
      </c>
      <c r="K40" s="98">
        <v>0</v>
      </c>
      <c r="L40" s="98">
        <v>896.97235890052889</v>
      </c>
      <c r="M40" s="98">
        <v>933.07024064546681</v>
      </c>
      <c r="N40" s="98">
        <v>940.07906816484228</v>
      </c>
      <c r="O40" s="98">
        <v>918.76068496885171</v>
      </c>
      <c r="P40" s="98">
        <v>996.64343005411229</v>
      </c>
      <c r="Q40" s="98">
        <v>798.40823738261554</v>
      </c>
      <c r="R40" s="98">
        <v>828.26997737376541</v>
      </c>
      <c r="S40" s="98">
        <v>940.5641763632259</v>
      </c>
      <c r="T40" s="98">
        <v>793.85959487169782</v>
      </c>
      <c r="U40" s="98">
        <v>739.8273760351932</v>
      </c>
      <c r="V40" s="98">
        <v>772.75842632632168</v>
      </c>
      <c r="W40" s="98">
        <v>799.88242746233232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593.23920573829457</v>
      </c>
      <c r="D41" s="33">
        <v>669.34986109781755</v>
      </c>
      <c r="E41" s="33">
        <v>731.95197009907019</v>
      </c>
      <c r="F41" s="33">
        <v>694.11174239268007</v>
      </c>
      <c r="G41" s="33">
        <v>696.69903932926604</v>
      </c>
      <c r="H41" s="33">
        <v>766.67502196628527</v>
      </c>
      <c r="I41" s="33">
        <v>690.42884129987044</v>
      </c>
      <c r="J41" s="33">
        <v>888.02713574837662</v>
      </c>
      <c r="K41" s="33">
        <v>0</v>
      </c>
      <c r="L41" s="33">
        <v>942.67317667193004</v>
      </c>
      <c r="M41" s="33">
        <v>705.45087851546464</v>
      </c>
      <c r="N41" s="33">
        <v>701.8156600772935</v>
      </c>
      <c r="O41" s="33">
        <v>736.3626685771203</v>
      </c>
      <c r="P41" s="33">
        <v>622.85751549691565</v>
      </c>
      <c r="Q41" s="33">
        <v>700.13862311192895</v>
      </c>
      <c r="R41" s="33">
        <v>736.34656883561195</v>
      </c>
      <c r="S41" s="33">
        <v>494.18291672153617</v>
      </c>
      <c r="T41" s="33">
        <v>515.16262383027902</v>
      </c>
      <c r="U41" s="33">
        <v>467.23910800026823</v>
      </c>
      <c r="V41" s="33">
        <v>567.07618998674218</v>
      </c>
      <c r="W41" s="33">
        <v>563.17035178774472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19668.008987630434</v>
      </c>
      <c r="D43" s="117">
        <f t="shared" si="14"/>
        <v>20684.509783609727</v>
      </c>
      <c r="E43" s="117">
        <f t="shared" si="14"/>
        <v>18519.455387280199</v>
      </c>
      <c r="F43" s="117">
        <f t="shared" si="14"/>
        <v>17797.690835647205</v>
      </c>
      <c r="G43" s="117">
        <f t="shared" si="14"/>
        <v>20868.404667238257</v>
      </c>
      <c r="H43" s="117">
        <f t="shared" si="14"/>
        <v>21011.76226535585</v>
      </c>
      <c r="I43" s="117">
        <f t="shared" si="14"/>
        <v>16898.939474197974</v>
      </c>
      <c r="J43" s="117">
        <f t="shared" si="14"/>
        <v>12956.288130385336</v>
      </c>
      <c r="K43" s="117">
        <f t="shared" si="14"/>
        <v>22346.071269243002</v>
      </c>
      <c r="L43" s="117">
        <f t="shared" si="14"/>
        <v>20803.400063291137</v>
      </c>
      <c r="M43" s="117">
        <f t="shared" si="14"/>
        <v>18131.204454108305</v>
      </c>
      <c r="N43" s="117">
        <f t="shared" si="14"/>
        <v>16934.755907258514</v>
      </c>
      <c r="O43" s="117">
        <f t="shared" si="14"/>
        <v>15527.296329718396</v>
      </c>
      <c r="P43" s="117">
        <f t="shared" si="14"/>
        <v>14007.684967057401</v>
      </c>
      <c r="Q43" s="117">
        <f t="shared" si="14"/>
        <v>12349.983857634834</v>
      </c>
      <c r="R43" s="117">
        <f t="shared" ref="R43:V43" si="15">R44+R47+R49+R58</f>
        <v>12231.946383294246</v>
      </c>
      <c r="S43" s="117">
        <f t="shared" si="15"/>
        <v>11949.895159666057</v>
      </c>
      <c r="T43" s="117">
        <f t="shared" si="15"/>
        <v>11874.478874395152</v>
      </c>
      <c r="U43" s="117">
        <f t="shared" si="15"/>
        <v>10911.620925812151</v>
      </c>
      <c r="V43" s="117">
        <f t="shared" si="15"/>
        <v>10424.525664898647</v>
      </c>
      <c r="W43" s="117">
        <f t="shared" ref="W43" si="16">W44+W47+W49+W58</f>
        <v>9066.8478966725434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16250.745810480163</v>
      </c>
      <c r="D44" s="122">
        <f t="shared" si="17"/>
        <v>17083.15458710221</v>
      </c>
      <c r="E44" s="122">
        <f t="shared" si="17"/>
        <v>15221.921850603885</v>
      </c>
      <c r="F44" s="122">
        <f t="shared" si="17"/>
        <v>14612.271212974392</v>
      </c>
      <c r="G44" s="122">
        <f t="shared" si="17"/>
        <v>17136.978454065091</v>
      </c>
      <c r="H44" s="122">
        <f t="shared" si="17"/>
        <v>17121.973741020622</v>
      </c>
      <c r="I44" s="122">
        <f t="shared" si="17"/>
        <v>13664.869029380339</v>
      </c>
      <c r="J44" s="122">
        <f t="shared" si="17"/>
        <v>9714.8122534616323</v>
      </c>
      <c r="K44" s="122">
        <f t="shared" si="17"/>
        <v>18121.362701463073</v>
      </c>
      <c r="L44" s="122">
        <f t="shared" si="17"/>
        <v>16346.761011157439</v>
      </c>
      <c r="M44" s="122">
        <f t="shared" si="17"/>
        <v>14182.56687822723</v>
      </c>
      <c r="N44" s="122">
        <f t="shared" si="17"/>
        <v>13181.155053298571</v>
      </c>
      <c r="O44" s="122">
        <f t="shared" si="17"/>
        <v>11931.087550820826</v>
      </c>
      <c r="P44" s="122">
        <f t="shared" si="17"/>
        <v>10794.186989693611</v>
      </c>
      <c r="Q44" s="122">
        <f t="shared" si="17"/>
        <v>9275.3852798871212</v>
      </c>
      <c r="R44" s="122">
        <f t="shared" ref="R44:V44" si="18">SUM(R45:R46)</f>
        <v>9044.1901723361789</v>
      </c>
      <c r="S44" s="122">
        <f t="shared" si="18"/>
        <v>9125.7260520512846</v>
      </c>
      <c r="T44" s="122">
        <f t="shared" si="18"/>
        <v>8998.4150398854272</v>
      </c>
      <c r="U44" s="122">
        <f t="shared" si="18"/>
        <v>8252.2201999092795</v>
      </c>
      <c r="V44" s="122">
        <f t="shared" si="18"/>
        <v>7501.9787884278721</v>
      </c>
      <c r="W44" s="122">
        <f t="shared" ref="W44" si="19">SUM(W45:W46)</f>
        <v>6247.2849537883967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16068.86428163729</v>
      </c>
      <c r="D45" s="98">
        <v>16895.541092595369</v>
      </c>
      <c r="E45" s="98">
        <v>15055.638986821979</v>
      </c>
      <c r="F45" s="98">
        <v>14454.864623852005</v>
      </c>
      <c r="G45" s="98">
        <v>16952.478311037681</v>
      </c>
      <c r="H45" s="98">
        <v>16938.699797394846</v>
      </c>
      <c r="I45" s="98">
        <v>13519.749821172813</v>
      </c>
      <c r="J45" s="98">
        <v>9610.9594927266699</v>
      </c>
      <c r="K45" s="98">
        <v>17925.97532717494</v>
      </c>
      <c r="L45" s="98">
        <v>16175.95452498178</v>
      </c>
      <c r="M45" s="98">
        <v>14029.531295268496</v>
      </c>
      <c r="N45" s="98">
        <v>13035.106518539389</v>
      </c>
      <c r="O45" s="98">
        <v>11794.044035394218</v>
      </c>
      <c r="P45" s="98">
        <v>10665.337176431496</v>
      </c>
      <c r="Q45" s="98">
        <v>9161.274699989679</v>
      </c>
      <c r="R45" s="98">
        <v>8931.9977270192394</v>
      </c>
      <c r="S45" s="98">
        <v>9012.4775938619823</v>
      </c>
      <c r="T45" s="98">
        <v>8886.2832121196479</v>
      </c>
      <c r="U45" s="98">
        <v>8148.8170572036597</v>
      </c>
      <c r="V45" s="98">
        <v>7407.4368089256332</v>
      </c>
      <c r="W45" s="98">
        <v>6168.6728516984113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181.88152884287263</v>
      </c>
      <c r="D46" s="98">
        <v>187.61349450684168</v>
      </c>
      <c r="E46" s="98">
        <v>166.28286378190521</v>
      </c>
      <c r="F46" s="98">
        <v>157.40658912238698</v>
      </c>
      <c r="G46" s="98">
        <v>184.50014302741013</v>
      </c>
      <c r="H46" s="98">
        <v>183.27394362577738</v>
      </c>
      <c r="I46" s="98">
        <v>145.11920820752638</v>
      </c>
      <c r="J46" s="98">
        <v>103.85276073496262</v>
      </c>
      <c r="K46" s="98">
        <v>195.38737428813189</v>
      </c>
      <c r="L46" s="98">
        <v>170.80648617565998</v>
      </c>
      <c r="M46" s="98">
        <v>153.03558295873347</v>
      </c>
      <c r="N46" s="98">
        <v>146.04853475918202</v>
      </c>
      <c r="O46" s="98">
        <v>137.04351542660899</v>
      </c>
      <c r="P46" s="98">
        <v>128.84981326211565</v>
      </c>
      <c r="Q46" s="98">
        <v>114.11057989744235</v>
      </c>
      <c r="R46" s="98">
        <v>112.19244531693893</v>
      </c>
      <c r="S46" s="98">
        <v>113.24845818930272</v>
      </c>
      <c r="T46" s="98">
        <v>112.13182776577878</v>
      </c>
      <c r="U46" s="98">
        <v>103.40314270561943</v>
      </c>
      <c r="V46" s="98">
        <v>94.5419795022393</v>
      </c>
      <c r="W46" s="98">
        <v>78.612102089985768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0.19804720382548002</v>
      </c>
      <c r="H47" s="122">
        <f t="shared" si="20"/>
        <v>0.45999781181995875</v>
      </c>
      <c r="I47" s="122">
        <f t="shared" si="20"/>
        <v>0.53141057875385422</v>
      </c>
      <c r="J47" s="122">
        <f t="shared" si="20"/>
        <v>0.77332779251639683</v>
      </c>
      <c r="K47" s="122">
        <f t="shared" si="20"/>
        <v>0.73545376555327879</v>
      </c>
      <c r="L47" s="122">
        <f t="shared" si="20"/>
        <v>2.5460514618087817</v>
      </c>
      <c r="M47" s="122">
        <f t="shared" si="20"/>
        <v>1.3868313917989605</v>
      </c>
      <c r="N47" s="122">
        <f t="shared" si="20"/>
        <v>1.1993929063363216</v>
      </c>
      <c r="O47" s="122">
        <f t="shared" si="20"/>
        <v>1.146251266109338</v>
      </c>
      <c r="P47" s="122">
        <f t="shared" si="20"/>
        <v>1.3013767182042153</v>
      </c>
      <c r="Q47" s="122">
        <f t="shared" si="20"/>
        <v>0.7789588357003564</v>
      </c>
      <c r="R47" s="122">
        <f t="shared" si="20"/>
        <v>1.0514692554910297</v>
      </c>
      <c r="S47" s="122">
        <f t="shared" si="20"/>
        <v>0.76129303811821447</v>
      </c>
      <c r="T47" s="122">
        <f t="shared" si="20"/>
        <v>1.0232253396019042</v>
      </c>
      <c r="U47" s="122">
        <f t="shared" si="20"/>
        <v>0.78133742079718949</v>
      </c>
      <c r="V47" s="122">
        <f t="shared" si="20"/>
        <v>1.7423734820539332</v>
      </c>
      <c r="W47" s="122">
        <f t="shared" si="20"/>
        <v>1.9362882106358765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0.19804720382548002</v>
      </c>
      <c r="H48" s="98">
        <f>IF(RES_hhdet_in_fec!H48=0,0,RES_hhdet_in_fec!H48*1000*11630/RES_hhdet_in_new!H45)</f>
        <v>0.45999781181995875</v>
      </c>
      <c r="I48" s="98">
        <f>IF(RES_hhdet_in_fec!I48=0,0,RES_hhdet_in_fec!I48*1000*11630/RES_hhdet_in_new!I45)</f>
        <v>0.53141057875385422</v>
      </c>
      <c r="J48" s="98">
        <f>IF(RES_hhdet_in_fec!J48=0,0,RES_hhdet_in_fec!J48*1000*11630/RES_hhdet_in_new!J45)</f>
        <v>0.77332779251639683</v>
      </c>
      <c r="K48" s="98">
        <f>IF(RES_hhdet_in_fec!K48=0,0,RES_hhdet_in_fec!K48*1000*11630/RES_hhdet_in_new!K45)</f>
        <v>0.73545376555327879</v>
      </c>
      <c r="L48" s="98">
        <f>IF(RES_hhdet_in_fec!L48=0,0,RES_hhdet_in_fec!L48*1000*11630/RES_hhdet_in_new!L45)</f>
        <v>2.5460514618087817</v>
      </c>
      <c r="M48" s="98">
        <f>IF(RES_hhdet_in_fec!M48=0,0,RES_hhdet_in_fec!M48*1000*11630/RES_hhdet_in_new!M45)</f>
        <v>1.3868313917989605</v>
      </c>
      <c r="N48" s="98">
        <f>IF(RES_hhdet_in_fec!N48=0,0,RES_hhdet_in_fec!N48*1000*11630/RES_hhdet_in_new!N45)</f>
        <v>1.1993929063363216</v>
      </c>
      <c r="O48" s="98">
        <f>IF(RES_hhdet_in_fec!O48=0,0,RES_hhdet_in_fec!O48*1000*11630/RES_hhdet_in_new!O45)</f>
        <v>1.146251266109338</v>
      </c>
      <c r="P48" s="98">
        <f>IF(RES_hhdet_in_fec!P48=0,0,RES_hhdet_in_fec!P48*1000*11630/RES_hhdet_in_new!P45)</f>
        <v>1.3013767182042153</v>
      </c>
      <c r="Q48" s="98">
        <f>IF(RES_hhdet_in_fec!Q48=0,0,RES_hhdet_in_fec!Q48*1000*11630/RES_hhdet_in_new!Q45)</f>
        <v>0.7789588357003564</v>
      </c>
      <c r="R48" s="98">
        <f>IF(RES_hhdet_in_fec!R48=0,0,RES_hhdet_in_fec!R48*1000*11630/RES_hhdet_in_new!R45)</f>
        <v>1.0514692554910297</v>
      </c>
      <c r="S48" s="98">
        <f>IF(RES_hhdet_in_fec!S48=0,0,RES_hhdet_in_fec!S48*1000*11630/RES_hhdet_in_new!S45)</f>
        <v>0.76129303811821447</v>
      </c>
      <c r="T48" s="98">
        <f>IF(RES_hhdet_in_fec!T48=0,0,RES_hhdet_in_fec!T48*1000*11630/RES_hhdet_in_new!T45)</f>
        <v>1.0232253396019042</v>
      </c>
      <c r="U48" s="98">
        <f>IF(RES_hhdet_in_fec!U48=0,0,RES_hhdet_in_fec!U48*1000*11630/RES_hhdet_in_new!U45)</f>
        <v>0.78133742079718949</v>
      </c>
      <c r="V48" s="98">
        <f>IF(RES_hhdet_in_fec!V48=0,0,RES_hhdet_in_fec!V48*1000*11630/RES_hhdet_in_new!V45)</f>
        <v>1.7423734820539332</v>
      </c>
      <c r="W48" s="98">
        <f>IF(RES_hhdet_in_fec!W48=0,0,RES_hhdet_in_fec!W48*1000*11630/RES_hhdet_in_new!W45)</f>
        <v>1.9362882106358765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2719.137869922859</v>
      </c>
      <c r="D49" s="122">
        <v>2844.6410550565815</v>
      </c>
      <c r="E49" s="122">
        <v>2484.5695425105678</v>
      </c>
      <c r="F49" s="122">
        <v>2328.5067494433983</v>
      </c>
      <c r="G49" s="122">
        <v>2855.233509085871</v>
      </c>
      <c r="H49" s="122">
        <v>2986.9618233565884</v>
      </c>
      <c r="I49" s="122">
        <v>2464.792690800959</v>
      </c>
      <c r="J49" s="122">
        <v>2333.9183474166762</v>
      </c>
      <c r="K49" s="122">
        <v>3378.1021043721962</v>
      </c>
      <c r="L49" s="122">
        <v>3552.5618627521212</v>
      </c>
      <c r="M49" s="122">
        <v>3108.7004084571163</v>
      </c>
      <c r="N49" s="122">
        <v>2901.5300196134854</v>
      </c>
      <c r="O49" s="122">
        <v>2755.7132239488033</v>
      </c>
      <c r="P49" s="122">
        <v>2412.564536385155</v>
      </c>
      <c r="Q49" s="122">
        <v>2339.6281082294508</v>
      </c>
      <c r="R49" s="122">
        <v>2411.3242457405509</v>
      </c>
      <c r="S49" s="122">
        <v>2147.309247521689</v>
      </c>
      <c r="T49" s="122">
        <v>2173.7563147837282</v>
      </c>
      <c r="U49" s="122">
        <v>2079.6873274398254</v>
      </c>
      <c r="V49" s="122">
        <v>2223.8684141300841</v>
      </c>
      <c r="W49" s="122">
        <v>2147.7224010284881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2757.3668922574543</v>
      </c>
      <c r="D50" s="98">
        <v>2914.4539524227062</v>
      </c>
      <c r="E50" s="98">
        <v>2495.2825491942517</v>
      </c>
      <c r="F50" s="98">
        <v>2342.0773168804317</v>
      </c>
      <c r="G50" s="98">
        <v>2884.374865517635</v>
      </c>
      <c r="H50" s="98">
        <v>3016.2670525441818</v>
      </c>
      <c r="I50" s="98">
        <v>2466.2359906882343</v>
      </c>
      <c r="J50" s="98">
        <v>2069.7497191417924</v>
      </c>
      <c r="K50" s="98">
        <v>3378.1021043721962</v>
      </c>
      <c r="L50" s="98">
        <v>3574.3871360688104</v>
      </c>
      <c r="M50" s="98">
        <v>3118.4222721154479</v>
      </c>
      <c r="N50" s="98">
        <v>2901.5300196134854</v>
      </c>
      <c r="O50" s="98">
        <v>2756.3130436428114</v>
      </c>
      <c r="P50" s="98">
        <v>2426.3214018332078</v>
      </c>
      <c r="Q50" s="98">
        <v>2308.0144600098943</v>
      </c>
      <c r="R50" s="98">
        <v>2333.5348460649107</v>
      </c>
      <c r="S50" s="98">
        <v>2149.9133208326607</v>
      </c>
      <c r="T50" s="98">
        <v>2175.1298909651864</v>
      </c>
      <c r="U50" s="98">
        <v>2108.6581462176723</v>
      </c>
      <c r="V50" s="98">
        <v>2214.4311029989458</v>
      </c>
      <c r="W50" s="98">
        <v>2147.3481600631444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2096.550934759453</v>
      </c>
      <c r="D54" s="101">
        <v>2163.965305736871</v>
      </c>
      <c r="E54" s="101">
        <v>2337.2657006099139</v>
      </c>
      <c r="F54" s="101">
        <v>2068.9696472101346</v>
      </c>
      <c r="G54" s="101">
        <v>2132.527869578113</v>
      </c>
      <c r="H54" s="101">
        <v>2406.7182854422376</v>
      </c>
      <c r="I54" s="101">
        <v>2419.3768543480264</v>
      </c>
      <c r="J54" s="101">
        <v>3309.4237289233688</v>
      </c>
      <c r="K54" s="101">
        <v>0</v>
      </c>
      <c r="L54" s="101">
        <v>2747.0728694080635</v>
      </c>
      <c r="M54" s="101">
        <v>2299.0080494846688</v>
      </c>
      <c r="N54" s="101">
        <v>0</v>
      </c>
      <c r="O54" s="101">
        <v>2579.9660536043652</v>
      </c>
      <c r="P54" s="101">
        <v>2179.4839303652911</v>
      </c>
      <c r="Q54" s="101">
        <v>2608.4891348306292</v>
      </c>
      <c r="R54" s="101">
        <v>2828.3395842079035</v>
      </c>
      <c r="S54" s="101">
        <v>2046.2238562685181</v>
      </c>
      <c r="T54" s="101">
        <v>2149.9671443218672</v>
      </c>
      <c r="U54" s="101">
        <v>2002.9425142350497</v>
      </c>
      <c r="V54" s="101">
        <v>2307.1463083008052</v>
      </c>
      <c r="W54" s="101">
        <v>2334.0944017698166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698.12530722741246</v>
      </c>
      <c r="D58" s="122">
        <v>756.71414145093604</v>
      </c>
      <c r="E58" s="122">
        <v>812.96399416574411</v>
      </c>
      <c r="F58" s="122">
        <v>856.91287322941469</v>
      </c>
      <c r="G58" s="122">
        <v>875.99465688346913</v>
      </c>
      <c r="H58" s="122">
        <v>902.36670316682057</v>
      </c>
      <c r="I58" s="122">
        <v>768.74634343791979</v>
      </c>
      <c r="J58" s="122">
        <v>906.78420171450989</v>
      </c>
      <c r="K58" s="122">
        <v>845.87100964218268</v>
      </c>
      <c r="L58" s="122">
        <v>901.53113791976978</v>
      </c>
      <c r="M58" s="122">
        <v>838.55033603216077</v>
      </c>
      <c r="N58" s="122">
        <v>850.87144144012018</v>
      </c>
      <c r="O58" s="122">
        <v>839.34930368265577</v>
      </c>
      <c r="P58" s="122">
        <v>799.63206426043075</v>
      </c>
      <c r="Q58" s="122">
        <v>734.19151068256269</v>
      </c>
      <c r="R58" s="122">
        <v>775.38049596202393</v>
      </c>
      <c r="S58" s="122">
        <v>676.09856705496475</v>
      </c>
      <c r="T58" s="122">
        <v>701.284294386395</v>
      </c>
      <c r="U58" s="122">
        <v>578.93206104224669</v>
      </c>
      <c r="V58" s="122">
        <v>696.93608885863637</v>
      </c>
      <c r="W58" s="122">
        <v>669.90425364502369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758.06022236405124</v>
      </c>
      <c r="D59" s="98">
        <v>819.61642330518134</v>
      </c>
      <c r="E59" s="98">
        <v>857.73379693943252</v>
      </c>
      <c r="F59" s="98">
        <v>924.03263769719115</v>
      </c>
      <c r="G59" s="98">
        <v>965.64246566057056</v>
      </c>
      <c r="H59" s="98">
        <v>1005.8603583197711</v>
      </c>
      <c r="I59" s="98">
        <v>924.4203967675395</v>
      </c>
      <c r="J59" s="98">
        <v>958.05351535527348</v>
      </c>
      <c r="K59" s="98">
        <v>891.83020101842556</v>
      </c>
      <c r="L59" s="98">
        <v>896.97235890052866</v>
      </c>
      <c r="M59" s="98">
        <v>933.07024064546692</v>
      </c>
      <c r="N59" s="98">
        <v>940.07906816484217</v>
      </c>
      <c r="O59" s="98">
        <v>918.76068496885182</v>
      </c>
      <c r="P59" s="98">
        <v>996.64343005411251</v>
      </c>
      <c r="Q59" s="98">
        <v>798.40823738261554</v>
      </c>
      <c r="R59" s="98">
        <v>828.2699773737653</v>
      </c>
      <c r="S59" s="98">
        <v>940.56417636322601</v>
      </c>
      <c r="T59" s="98">
        <v>793.85959487169794</v>
      </c>
      <c r="U59" s="98">
        <v>739.8273760351932</v>
      </c>
      <c r="V59" s="98">
        <v>772.7584263263218</v>
      </c>
      <c r="W59" s="98">
        <v>799.88242746233243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593.2392057382948</v>
      </c>
      <c r="D60" s="33">
        <v>669.34986109781732</v>
      </c>
      <c r="E60" s="33">
        <v>731.95197009907019</v>
      </c>
      <c r="F60" s="33">
        <v>694.11174239268007</v>
      </c>
      <c r="G60" s="33">
        <v>696.69903932926616</v>
      </c>
      <c r="H60" s="33">
        <v>766.67502196628527</v>
      </c>
      <c r="I60" s="33">
        <v>690.42884129987044</v>
      </c>
      <c r="J60" s="33">
        <v>888.02713574837662</v>
      </c>
      <c r="K60" s="33">
        <v>793.27031662197408</v>
      </c>
      <c r="L60" s="33">
        <v>942.67317667192992</v>
      </c>
      <c r="M60" s="33">
        <v>705.45087851546452</v>
      </c>
      <c r="N60" s="33">
        <v>701.81566007729339</v>
      </c>
      <c r="O60" s="33">
        <v>736.3626685771203</v>
      </c>
      <c r="P60" s="33">
        <v>622.85751549691565</v>
      </c>
      <c r="Q60" s="33">
        <v>700.13862311192895</v>
      </c>
      <c r="R60" s="33">
        <v>736.34656883561183</v>
      </c>
      <c r="S60" s="33">
        <v>494.18291672153623</v>
      </c>
      <c r="T60" s="33">
        <v>515.1626238302789</v>
      </c>
      <c r="U60" s="33">
        <v>467.23910800026823</v>
      </c>
      <c r="V60" s="33">
        <v>567.07618998674218</v>
      </c>
      <c r="W60" s="33">
        <v>563.17035178774472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16610.357594622026</v>
      </c>
      <c r="D62" s="117">
        <f t="shared" si="21"/>
        <v>16991.491920786488</v>
      </c>
      <c r="E62" s="117">
        <f t="shared" si="21"/>
        <v>17577.730923567309</v>
      </c>
      <c r="F62" s="117">
        <f t="shared" si="21"/>
        <v>17618.697895610912</v>
      </c>
      <c r="G62" s="117">
        <f t="shared" si="21"/>
        <v>17513.304822338308</v>
      </c>
      <c r="H62" s="117">
        <f t="shared" si="21"/>
        <v>17077.556921880318</v>
      </c>
      <c r="I62" s="117">
        <f t="shared" si="21"/>
        <v>17378.56465701856</v>
      </c>
      <c r="J62" s="117">
        <f t="shared" si="21"/>
        <v>17242.307463366502</v>
      </c>
      <c r="K62" s="117">
        <f t="shared" si="21"/>
        <v>15342.578470747718</v>
      </c>
      <c r="L62" s="117">
        <f t="shared" si="21"/>
        <v>17955.420460985031</v>
      </c>
      <c r="M62" s="117">
        <f t="shared" si="21"/>
        <v>15163.694693255151</v>
      </c>
      <c r="N62" s="117">
        <f t="shared" si="21"/>
        <v>14692.894148446199</v>
      </c>
      <c r="O62" s="117">
        <f t="shared" si="21"/>
        <v>13599.169452383343</v>
      </c>
      <c r="P62" s="117">
        <f t="shared" si="21"/>
        <v>12586.641914671218</v>
      </c>
      <c r="Q62" s="117">
        <f t="shared" si="21"/>
        <v>11347.839481969941</v>
      </c>
      <c r="R62" s="117">
        <f t="shared" ref="R62:V62" si="22">R63+R66+R68+R77</f>
        <v>11501.731835426443</v>
      </c>
      <c r="S62" s="117">
        <f t="shared" si="22"/>
        <v>11267.591193711978</v>
      </c>
      <c r="T62" s="117">
        <f t="shared" si="22"/>
        <v>11373.888479311645</v>
      </c>
      <c r="U62" s="117">
        <f t="shared" si="22"/>
        <v>10076.910080658567</v>
      </c>
      <c r="V62" s="117">
        <f t="shared" si="22"/>
        <v>9473.1320776046359</v>
      </c>
      <c r="W62" s="117">
        <f t="shared" ref="W62" si="23">W63+W66+W68+W77</f>
        <v>8916.3599793404592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13472.137379083291</v>
      </c>
      <c r="D63" s="122">
        <f t="shared" si="24"/>
        <v>13729.010190951145</v>
      </c>
      <c r="E63" s="122">
        <f t="shared" si="24"/>
        <v>14277.432807446807</v>
      </c>
      <c r="F63" s="122">
        <f t="shared" si="24"/>
        <v>14323.164806208863</v>
      </c>
      <c r="G63" s="122">
        <f t="shared" si="24"/>
        <v>14130.941768077166</v>
      </c>
      <c r="H63" s="122">
        <f t="shared" si="24"/>
        <v>13642.740156027126</v>
      </c>
      <c r="I63" s="122">
        <f t="shared" si="24"/>
        <v>13870.095806301519</v>
      </c>
      <c r="J63" s="122">
        <f t="shared" si="24"/>
        <v>13382.536303296818</v>
      </c>
      <c r="K63" s="122">
        <f t="shared" si="24"/>
        <v>12055.612861785687</v>
      </c>
      <c r="L63" s="122">
        <f t="shared" si="24"/>
        <v>13958.005880791101</v>
      </c>
      <c r="M63" s="122">
        <f t="shared" si="24"/>
        <v>11605.204775674707</v>
      </c>
      <c r="N63" s="122">
        <f t="shared" si="24"/>
        <v>11271.267482042949</v>
      </c>
      <c r="O63" s="122">
        <f t="shared" si="24"/>
        <v>10282.595511261346</v>
      </c>
      <c r="P63" s="122">
        <f t="shared" si="24"/>
        <v>9525.1914068792539</v>
      </c>
      <c r="Q63" s="122">
        <f t="shared" si="24"/>
        <v>8370.8251361228395</v>
      </c>
      <c r="R63" s="122">
        <f t="shared" ref="R63:V63" si="25">SUM(R64:R65)</f>
        <v>8391.6253197308088</v>
      </c>
      <c r="S63" s="122">
        <f t="shared" si="25"/>
        <v>8430.4081559519473</v>
      </c>
      <c r="T63" s="122">
        <f t="shared" si="25"/>
        <v>8452.4359760058051</v>
      </c>
      <c r="U63" s="122">
        <f t="shared" si="25"/>
        <v>7404.2271449014543</v>
      </c>
      <c r="V63" s="122">
        <f t="shared" si="25"/>
        <v>6674.7509660008009</v>
      </c>
      <c r="W63" s="122">
        <f t="shared" ref="W63" si="26">SUM(W64:W65)</f>
        <v>5989.2417035599201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13296.295540661915</v>
      </c>
      <c r="D64" s="98">
        <v>13552.590490520372</v>
      </c>
      <c r="E64" s="98">
        <v>14094.435361875792</v>
      </c>
      <c r="F64" s="98">
        <v>14141.661457016184</v>
      </c>
      <c r="G64" s="98">
        <v>13951.59406383092</v>
      </c>
      <c r="H64" s="98">
        <v>13470.286396729445</v>
      </c>
      <c r="I64" s="98">
        <v>13695.911283687361</v>
      </c>
      <c r="J64" s="98">
        <v>13213.241143089266</v>
      </c>
      <c r="K64" s="98">
        <v>11901.795298080537</v>
      </c>
      <c r="L64" s="98">
        <v>13785.53472524254</v>
      </c>
      <c r="M64" s="98">
        <v>11457.976278910173</v>
      </c>
      <c r="N64" s="98">
        <v>11126.104970647384</v>
      </c>
      <c r="O64" s="98">
        <v>10147.610336682779</v>
      </c>
      <c r="P64" s="98">
        <v>9397.6669116509729</v>
      </c>
      <c r="Q64" s="98">
        <v>8256.9116575381722</v>
      </c>
      <c r="R64" s="98">
        <v>8276.9862653923392</v>
      </c>
      <c r="S64" s="98">
        <v>8315.448926029796</v>
      </c>
      <c r="T64" s="98">
        <v>8336.7942701557258</v>
      </c>
      <c r="U64" s="98">
        <v>7302.375666156473</v>
      </c>
      <c r="V64" s="98">
        <v>6582.408266649164</v>
      </c>
      <c r="W64" s="98">
        <v>5906.4722015829211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175.84183842137691</v>
      </c>
      <c r="D65" s="98">
        <v>176.41970043077288</v>
      </c>
      <c r="E65" s="98">
        <v>182.99744557101351</v>
      </c>
      <c r="F65" s="98">
        <v>181.50334919267894</v>
      </c>
      <c r="G65" s="98">
        <v>179.34770424624526</v>
      </c>
      <c r="H65" s="98">
        <v>172.45375929768176</v>
      </c>
      <c r="I65" s="98">
        <v>174.1845226141574</v>
      </c>
      <c r="J65" s="98">
        <v>169.29516020755156</v>
      </c>
      <c r="K65" s="98">
        <v>153.81756370514907</v>
      </c>
      <c r="L65" s="98">
        <v>172.47115554856106</v>
      </c>
      <c r="M65" s="98">
        <v>147.22849676453455</v>
      </c>
      <c r="N65" s="98">
        <v>145.16251139556476</v>
      </c>
      <c r="O65" s="98">
        <v>134.9851745785671</v>
      </c>
      <c r="P65" s="98">
        <v>127.52449522828093</v>
      </c>
      <c r="Q65" s="98">
        <v>113.91347858466729</v>
      </c>
      <c r="R65" s="98">
        <v>114.63905433846912</v>
      </c>
      <c r="S65" s="98">
        <v>114.95922992215172</v>
      </c>
      <c r="T65" s="98">
        <v>115.6417058500801</v>
      </c>
      <c r="U65" s="98">
        <v>101.85147874498119</v>
      </c>
      <c r="V65" s="98">
        <v>92.342699351637265</v>
      </c>
      <c r="W65" s="98">
        <v>82.769501976998583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2.9535365209928877E-2</v>
      </c>
      <c r="E66" s="122">
        <f t="shared" si="27"/>
        <v>7.2033391447581946E-2</v>
      </c>
      <c r="F66" s="122">
        <f t="shared" si="27"/>
        <v>0.10062509215461925</v>
      </c>
      <c r="G66" s="122">
        <f t="shared" si="27"/>
        <v>0.14433948753382442</v>
      </c>
      <c r="H66" s="122">
        <f t="shared" si="27"/>
        <v>0.52315668513181202</v>
      </c>
      <c r="I66" s="122">
        <f t="shared" si="27"/>
        <v>0.58353314961246217</v>
      </c>
      <c r="J66" s="122">
        <f t="shared" si="27"/>
        <v>0.78499312549793443</v>
      </c>
      <c r="K66" s="122">
        <f t="shared" si="27"/>
        <v>0.75504212250506109</v>
      </c>
      <c r="L66" s="122">
        <f t="shared" si="27"/>
        <v>2.5438467623508498</v>
      </c>
      <c r="M66" s="122">
        <f t="shared" si="27"/>
        <v>1.3584589843617711</v>
      </c>
      <c r="N66" s="122">
        <f t="shared" si="27"/>
        <v>1.2051043011283993</v>
      </c>
      <c r="O66" s="122">
        <f t="shared" si="27"/>
        <v>1.1785255574972802</v>
      </c>
      <c r="P66" s="122">
        <f t="shared" si="27"/>
        <v>1.2674698806331375</v>
      </c>
      <c r="Q66" s="122">
        <f t="shared" si="27"/>
        <v>0.79565561079699298</v>
      </c>
      <c r="R66" s="122">
        <f t="shared" si="27"/>
        <v>1.0403834086250976</v>
      </c>
      <c r="S66" s="122">
        <f t="shared" si="27"/>
        <v>0.77445604032567783</v>
      </c>
      <c r="T66" s="122">
        <f t="shared" si="27"/>
        <v>1.0073277707662811</v>
      </c>
      <c r="U66" s="122">
        <f t="shared" si="27"/>
        <v>0.79446914215512554</v>
      </c>
      <c r="V66" s="122">
        <f t="shared" si="27"/>
        <v>1.7373708735779734</v>
      </c>
      <c r="W66" s="122">
        <f t="shared" si="27"/>
        <v>1.9240671395075886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2.9535365209928877E-2</v>
      </c>
      <c r="E67" s="98">
        <f>IF(RES_hhdet_in_fec!E67=0,0,RES_hhdet_in_fec!E67*1000*11630/RES_hhdet_in_new!E64)</f>
        <v>7.2033391447581946E-2</v>
      </c>
      <c r="F67" s="98">
        <f>IF(RES_hhdet_in_fec!F67=0,0,RES_hhdet_in_fec!F67*1000*11630/RES_hhdet_in_new!F64)</f>
        <v>0.10062509215461925</v>
      </c>
      <c r="G67" s="98">
        <f>IF(RES_hhdet_in_fec!G67=0,0,RES_hhdet_in_fec!G67*1000*11630/RES_hhdet_in_new!G64)</f>
        <v>0.14433948753382442</v>
      </c>
      <c r="H67" s="98">
        <f>IF(RES_hhdet_in_fec!H67=0,0,RES_hhdet_in_fec!H67*1000*11630/RES_hhdet_in_new!H64)</f>
        <v>0.52315668513181202</v>
      </c>
      <c r="I67" s="98">
        <f>IF(RES_hhdet_in_fec!I67=0,0,RES_hhdet_in_fec!I67*1000*11630/RES_hhdet_in_new!I64)</f>
        <v>0.58353314961246217</v>
      </c>
      <c r="J67" s="98">
        <f>IF(RES_hhdet_in_fec!J67=0,0,RES_hhdet_in_fec!J67*1000*11630/RES_hhdet_in_new!J64)</f>
        <v>0.78499312549793443</v>
      </c>
      <c r="K67" s="98">
        <f>IF(RES_hhdet_in_fec!K67=0,0,RES_hhdet_in_fec!K67*1000*11630/RES_hhdet_in_new!K64)</f>
        <v>0.75504212250506109</v>
      </c>
      <c r="L67" s="98">
        <f>IF(RES_hhdet_in_fec!L67=0,0,RES_hhdet_in_fec!L67*1000*11630/RES_hhdet_in_new!L64)</f>
        <v>2.5438467623508498</v>
      </c>
      <c r="M67" s="98">
        <f>IF(RES_hhdet_in_fec!M67=0,0,RES_hhdet_in_fec!M67*1000*11630/RES_hhdet_in_new!M64)</f>
        <v>1.3584589843617711</v>
      </c>
      <c r="N67" s="98">
        <f>IF(RES_hhdet_in_fec!N67=0,0,RES_hhdet_in_fec!N67*1000*11630/RES_hhdet_in_new!N64)</f>
        <v>1.2051043011283993</v>
      </c>
      <c r="O67" s="98">
        <f>IF(RES_hhdet_in_fec!O67=0,0,RES_hhdet_in_fec!O67*1000*11630/RES_hhdet_in_new!O64)</f>
        <v>1.1785255574972802</v>
      </c>
      <c r="P67" s="98">
        <f>IF(RES_hhdet_in_fec!P67=0,0,RES_hhdet_in_fec!P67*1000*11630/RES_hhdet_in_new!P64)</f>
        <v>1.2674698806331375</v>
      </c>
      <c r="Q67" s="98">
        <f>IF(RES_hhdet_in_fec!Q67=0,0,RES_hhdet_in_fec!Q67*1000*11630/RES_hhdet_in_new!Q64)</f>
        <v>0.79565561079699298</v>
      </c>
      <c r="R67" s="98">
        <f>IF(RES_hhdet_in_fec!R67=0,0,RES_hhdet_in_fec!R67*1000*11630/RES_hhdet_in_new!R64)</f>
        <v>1.0403834086250976</v>
      </c>
      <c r="S67" s="98">
        <f>IF(RES_hhdet_in_fec!S67=0,0,RES_hhdet_in_fec!S67*1000*11630/RES_hhdet_in_new!S64)</f>
        <v>0.77445604032567783</v>
      </c>
      <c r="T67" s="98">
        <f>IF(RES_hhdet_in_fec!T67=0,0,RES_hhdet_in_fec!T67*1000*11630/RES_hhdet_in_new!T64)</f>
        <v>1.0073277707662811</v>
      </c>
      <c r="U67" s="98">
        <f>IF(RES_hhdet_in_fec!U67=0,0,RES_hhdet_in_fec!U67*1000*11630/RES_hhdet_in_new!U64)</f>
        <v>0.79446914215512554</v>
      </c>
      <c r="V67" s="98">
        <f>IF(RES_hhdet_in_fec!V67=0,0,RES_hhdet_in_fec!V67*1000*11630/RES_hhdet_in_new!V64)</f>
        <v>1.7373708735779734</v>
      </c>
      <c r="W67" s="98">
        <f>IF(RES_hhdet_in_fec!W67=0,0,RES_hhdet_in_fec!W67*1000*11630/RES_hhdet_in_new!W64)</f>
        <v>1.9240671395075886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2391.2048680220287</v>
      </c>
      <c r="D68" s="122">
        <v>2443.6266162339616</v>
      </c>
      <c r="E68" s="122">
        <v>2441.1249399875246</v>
      </c>
      <c r="F68" s="122">
        <v>2375.9080141140726</v>
      </c>
      <c r="G68" s="122">
        <v>2449.2866146671731</v>
      </c>
      <c r="H68" s="122">
        <v>2476.0659528031551</v>
      </c>
      <c r="I68" s="122">
        <v>2566.8179746422707</v>
      </c>
      <c r="J68" s="122">
        <v>2855.6231583133094</v>
      </c>
      <c r="K68" s="122">
        <v>2439.7121878990215</v>
      </c>
      <c r="L68" s="122">
        <v>2870.3310039229464</v>
      </c>
      <c r="M68" s="122">
        <v>2609.3551610726813</v>
      </c>
      <c r="N68" s="122">
        <v>2528.918402286331</v>
      </c>
      <c r="O68" s="122">
        <v>2406.7646155107573</v>
      </c>
      <c r="P68" s="122">
        <v>2171.8693119122954</v>
      </c>
      <c r="Q68" s="122">
        <v>2145.1140488931524</v>
      </c>
      <c r="R68" s="122">
        <v>2260.3695021677618</v>
      </c>
      <c r="S68" s="122">
        <v>2040.5587843483911</v>
      </c>
      <c r="T68" s="122">
        <v>2116.7183845845107</v>
      </c>
      <c r="U68" s="122">
        <v>1944.9000237470216</v>
      </c>
      <c r="V68" s="122">
        <v>2052.7041714137235</v>
      </c>
      <c r="W68" s="122">
        <v>2157.8580538192687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2409.2976533978012</v>
      </c>
      <c r="D69" s="98">
        <v>2457.2061393272688</v>
      </c>
      <c r="E69" s="98">
        <v>2445.849828853768</v>
      </c>
      <c r="F69" s="98">
        <v>2389.2750917195854</v>
      </c>
      <c r="G69" s="98">
        <v>2464.6086072726657</v>
      </c>
      <c r="H69" s="98">
        <v>2480.045647632433</v>
      </c>
      <c r="I69" s="98">
        <v>2573.4172238427204</v>
      </c>
      <c r="J69" s="98">
        <v>2773.7997817710861</v>
      </c>
      <c r="K69" s="98">
        <v>2344.3932572536428</v>
      </c>
      <c r="L69" s="98">
        <v>2870.3310039229464</v>
      </c>
      <c r="M69" s="98">
        <v>2609.3551610726813</v>
      </c>
      <c r="N69" s="98">
        <v>2540.9762408297311</v>
      </c>
      <c r="O69" s="98">
        <v>2406.7646155107573</v>
      </c>
      <c r="P69" s="98">
        <v>2171.6154912971951</v>
      </c>
      <c r="Q69" s="98">
        <v>2116.3062089131099</v>
      </c>
      <c r="R69" s="98">
        <v>2209.7796212027206</v>
      </c>
      <c r="S69" s="98">
        <v>2040.3432900508672</v>
      </c>
      <c r="T69" s="98">
        <v>2116.0720803995509</v>
      </c>
      <c r="U69" s="98">
        <v>1942.5232838347961</v>
      </c>
      <c r="V69" s="98">
        <v>2030.1854648964861</v>
      </c>
      <c r="W69" s="98">
        <v>2144.9907324565165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2096.550934759453</v>
      </c>
      <c r="D73" s="101">
        <v>2163.9653057368714</v>
      </c>
      <c r="E73" s="101">
        <v>2337.2657006099139</v>
      </c>
      <c r="F73" s="101">
        <v>2068.9696472101346</v>
      </c>
      <c r="G73" s="101">
        <v>2132.527869578113</v>
      </c>
      <c r="H73" s="101">
        <v>2406.7182854422376</v>
      </c>
      <c r="I73" s="101">
        <v>2419.3768543480269</v>
      </c>
      <c r="J73" s="101">
        <v>3309.4237289233697</v>
      </c>
      <c r="K73" s="101">
        <v>2886.6345569305226</v>
      </c>
      <c r="L73" s="101">
        <v>0</v>
      </c>
      <c r="M73" s="101">
        <v>0</v>
      </c>
      <c r="N73" s="101">
        <v>2352.5374617328707</v>
      </c>
      <c r="O73" s="101">
        <v>0</v>
      </c>
      <c r="P73" s="101">
        <v>2179.4839303652911</v>
      </c>
      <c r="Q73" s="101">
        <v>2608.4891348306296</v>
      </c>
      <c r="R73" s="101">
        <v>2828.3395842079035</v>
      </c>
      <c r="S73" s="101">
        <v>2046.2238562685175</v>
      </c>
      <c r="T73" s="101">
        <v>2149.9671443218667</v>
      </c>
      <c r="U73" s="101">
        <v>2002.9425142350506</v>
      </c>
      <c r="V73" s="101">
        <v>2307.1463083008052</v>
      </c>
      <c r="W73" s="101">
        <v>2334.0944017698157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747.01534751670738</v>
      </c>
      <c r="D77" s="122">
        <v>818.82557823617253</v>
      </c>
      <c r="E77" s="122">
        <v>859.10114274153295</v>
      </c>
      <c r="F77" s="122">
        <v>919.52445019582342</v>
      </c>
      <c r="G77" s="122">
        <v>932.93210010643952</v>
      </c>
      <c r="H77" s="122">
        <v>958.22765636490396</v>
      </c>
      <c r="I77" s="122">
        <v>941.06734292515705</v>
      </c>
      <c r="J77" s="122">
        <v>1003.3630086308767</v>
      </c>
      <c r="K77" s="122">
        <v>846.49837894050438</v>
      </c>
      <c r="L77" s="122">
        <v>1124.5397295086345</v>
      </c>
      <c r="M77" s="122">
        <v>947.77629752340169</v>
      </c>
      <c r="N77" s="122">
        <v>891.50315981578876</v>
      </c>
      <c r="O77" s="122">
        <v>908.6308000537407</v>
      </c>
      <c r="P77" s="122">
        <v>888.31372599903705</v>
      </c>
      <c r="Q77" s="122">
        <v>831.10464134315259</v>
      </c>
      <c r="R77" s="122">
        <v>848.69663011924865</v>
      </c>
      <c r="S77" s="122">
        <v>795.84979737131334</v>
      </c>
      <c r="T77" s="122">
        <v>803.7267909505623</v>
      </c>
      <c r="U77" s="122">
        <v>726.98844286793565</v>
      </c>
      <c r="V77" s="122">
        <v>743.93956931653383</v>
      </c>
      <c r="W77" s="122">
        <v>767.33615482176367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748.69542104513482</v>
      </c>
      <c r="D78" s="98">
        <v>839.57370016731738</v>
      </c>
      <c r="E78" s="98">
        <v>881.12172941577626</v>
      </c>
      <c r="F78" s="98">
        <v>956.86909797780368</v>
      </c>
      <c r="G78" s="98">
        <v>949.34708620273852</v>
      </c>
      <c r="H78" s="98">
        <v>973.20054787466518</v>
      </c>
      <c r="I78" s="98">
        <v>960.23023807369236</v>
      </c>
      <c r="J78" s="98">
        <v>1015.2135284252555</v>
      </c>
      <c r="K78" s="98">
        <v>853.20267686612078</v>
      </c>
      <c r="L78" s="98">
        <v>1132.627679974504</v>
      </c>
      <c r="M78" s="98">
        <v>951.14485243576223</v>
      </c>
      <c r="N78" s="98">
        <v>932.73957280241814</v>
      </c>
      <c r="O78" s="98">
        <v>917.05625418916588</v>
      </c>
      <c r="P78" s="98">
        <v>909.95272605003197</v>
      </c>
      <c r="Q78" s="98">
        <v>839.71899857881544</v>
      </c>
      <c r="R78" s="98">
        <v>856.91395486299427</v>
      </c>
      <c r="S78" s="98">
        <v>812.35361963876176</v>
      </c>
      <c r="T78" s="98">
        <v>819.96313794965772</v>
      </c>
      <c r="U78" s="98">
        <v>732.47997214632187</v>
      </c>
      <c r="V78" s="98">
        <v>785.91230594166063</v>
      </c>
      <c r="W78" s="98">
        <v>785.4302140853606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593.23920573829457</v>
      </c>
      <c r="D79" s="33">
        <v>669.34986109781732</v>
      </c>
      <c r="E79" s="33">
        <v>731.95197009907031</v>
      </c>
      <c r="F79" s="33">
        <v>694.11174239268007</v>
      </c>
      <c r="G79" s="33">
        <v>696.69903932926604</v>
      </c>
      <c r="H79" s="33">
        <v>766.67502196628539</v>
      </c>
      <c r="I79" s="33">
        <v>690.42884129987044</v>
      </c>
      <c r="J79" s="33">
        <v>888.02713574837674</v>
      </c>
      <c r="K79" s="33">
        <v>793.27031662197408</v>
      </c>
      <c r="L79" s="33">
        <v>942.67317667193004</v>
      </c>
      <c r="M79" s="33">
        <v>705.45087851546464</v>
      </c>
      <c r="N79" s="33">
        <v>701.81566007729339</v>
      </c>
      <c r="O79" s="33">
        <v>736.3626685771203</v>
      </c>
      <c r="P79" s="33">
        <v>622.85751549691565</v>
      </c>
      <c r="Q79" s="33">
        <v>700.13862311192906</v>
      </c>
      <c r="R79" s="33">
        <v>736.34656883561183</v>
      </c>
      <c r="S79" s="33">
        <v>494.18291672153623</v>
      </c>
      <c r="T79" s="33">
        <v>515.1626238302789</v>
      </c>
      <c r="U79" s="33">
        <v>467.23910800026829</v>
      </c>
      <c r="V79" s="33">
        <v>567.07618998674218</v>
      </c>
      <c r="W79" s="33">
        <v>563.17035178774461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17590.527649908847</v>
      </c>
      <c r="D81" s="117">
        <f t="shared" si="28"/>
        <v>17394.374442459062</v>
      </c>
      <c r="E81" s="117">
        <f t="shared" si="28"/>
        <v>18248.128119354158</v>
      </c>
      <c r="F81" s="117">
        <f t="shared" si="28"/>
        <v>17913.270476932597</v>
      </c>
      <c r="G81" s="117">
        <f t="shared" si="28"/>
        <v>17659.513031113303</v>
      </c>
      <c r="H81" s="117">
        <f t="shared" si="28"/>
        <v>17563.079706537261</v>
      </c>
      <c r="I81" s="117">
        <f t="shared" si="28"/>
        <v>16958.161054667551</v>
      </c>
      <c r="J81" s="117">
        <f t="shared" si="28"/>
        <v>17248.787856508618</v>
      </c>
      <c r="K81" s="117">
        <f t="shared" si="28"/>
        <v>18901.991654453304</v>
      </c>
      <c r="L81" s="117">
        <f t="shared" si="28"/>
        <v>14371.570087773665</v>
      </c>
      <c r="M81" s="117">
        <f t="shared" si="28"/>
        <v>14964.514275955122</v>
      </c>
      <c r="N81" s="117">
        <f t="shared" si="28"/>
        <v>15889.22276523849</v>
      </c>
      <c r="O81" s="117">
        <f t="shared" si="28"/>
        <v>14181.785954372366</v>
      </c>
      <c r="P81" s="117">
        <f t="shared" si="28"/>
        <v>13558.902669232184</v>
      </c>
      <c r="Q81" s="117">
        <f t="shared" si="28"/>
        <v>11552.542250956438</v>
      </c>
      <c r="R81" s="117">
        <f t="shared" ref="R81:V81" si="29">R82+R85+R87+R100</f>
        <v>11291.576633686145</v>
      </c>
      <c r="S81" s="117">
        <f t="shared" si="29"/>
        <v>11535.233851946396</v>
      </c>
      <c r="T81" s="117">
        <f t="shared" si="29"/>
        <v>11752.270241345841</v>
      </c>
      <c r="U81" s="117">
        <f t="shared" si="29"/>
        <v>10775.447488146887</v>
      </c>
      <c r="V81" s="117">
        <f t="shared" si="29"/>
        <v>9796.9415422255333</v>
      </c>
      <c r="W81" s="117">
        <f t="shared" ref="W81" si="30">W82+W85+W87+W100</f>
        <v>9092.4680010873635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14521.097027695721</v>
      </c>
      <c r="D82" s="122">
        <f t="shared" si="31"/>
        <v>14300.964185854909</v>
      </c>
      <c r="E82" s="122">
        <f t="shared" si="31"/>
        <v>15015.393176668445</v>
      </c>
      <c r="F82" s="122">
        <f t="shared" si="31"/>
        <v>14781.863397524359</v>
      </c>
      <c r="G82" s="122">
        <f t="shared" si="31"/>
        <v>14520.318755623673</v>
      </c>
      <c r="H82" s="122">
        <f t="shared" si="31"/>
        <v>14227.940771370886</v>
      </c>
      <c r="I82" s="122">
        <f t="shared" si="31"/>
        <v>13762.716024505562</v>
      </c>
      <c r="J82" s="122">
        <f t="shared" si="31"/>
        <v>13735.946789090078</v>
      </c>
      <c r="K82" s="122">
        <f t="shared" si="31"/>
        <v>15253.108904576759</v>
      </c>
      <c r="L82" s="122">
        <f t="shared" si="31"/>
        <v>10970.666855163901</v>
      </c>
      <c r="M82" s="122">
        <f t="shared" si="31"/>
        <v>11632.252348060005</v>
      </c>
      <c r="N82" s="122">
        <f t="shared" si="31"/>
        <v>12396.900111745548</v>
      </c>
      <c r="O82" s="122">
        <f t="shared" si="31"/>
        <v>10885.607744594165</v>
      </c>
      <c r="P82" s="122">
        <f t="shared" si="31"/>
        <v>10465.699284426046</v>
      </c>
      <c r="Q82" s="122">
        <f t="shared" si="31"/>
        <v>8392.5028884023377</v>
      </c>
      <c r="R82" s="122">
        <f t="shared" ref="R82:V82" si="32">SUM(R83:R84)</f>
        <v>8027.3418254017997</v>
      </c>
      <c r="S82" s="122">
        <f t="shared" si="32"/>
        <v>8637.0670569890735</v>
      </c>
      <c r="T82" s="122">
        <f t="shared" si="32"/>
        <v>8723.2767165873374</v>
      </c>
      <c r="U82" s="122">
        <f t="shared" si="32"/>
        <v>7947.5224186366877</v>
      </c>
      <c r="V82" s="122">
        <f t="shared" si="32"/>
        <v>6798.0881983770068</v>
      </c>
      <c r="W82" s="122">
        <f t="shared" ref="W82" si="33">SUM(W83:W84)</f>
        <v>6000.6436610144065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14448.588825789289</v>
      </c>
      <c r="D83" s="98">
        <v>14230.329237986425</v>
      </c>
      <c r="E83" s="98">
        <v>14941.061600347022</v>
      </c>
      <c r="F83" s="98">
        <v>14709.158792508131</v>
      </c>
      <c r="G83" s="98">
        <v>14448.428665289293</v>
      </c>
      <c r="H83" s="98">
        <v>14157.433546482625</v>
      </c>
      <c r="I83" s="98">
        <v>13694.629993850336</v>
      </c>
      <c r="J83" s="98">
        <v>13667.176994598465</v>
      </c>
      <c r="K83" s="98">
        <v>15175.771518457988</v>
      </c>
      <c r="L83" s="98">
        <v>10916.626561266117</v>
      </c>
      <c r="M83" s="98">
        <v>11573.536511663884</v>
      </c>
      <c r="N83" s="98">
        <v>12333.952645026353</v>
      </c>
      <c r="O83" s="98">
        <v>10830.207670831634</v>
      </c>
      <c r="P83" s="98">
        <v>10412.48711856493</v>
      </c>
      <c r="Q83" s="98">
        <v>8349.7112849146233</v>
      </c>
      <c r="R83" s="98">
        <v>7986.1338843957437</v>
      </c>
      <c r="S83" s="98">
        <v>8592.4590423091304</v>
      </c>
      <c r="T83" s="98">
        <v>8677.6242098188159</v>
      </c>
      <c r="U83" s="98">
        <v>7905.3006654806741</v>
      </c>
      <c r="V83" s="98">
        <v>6761.4895509415392</v>
      </c>
      <c r="W83" s="98">
        <v>5968.1622522668858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72.508201906431793</v>
      </c>
      <c r="D84" s="98">
        <v>70.634947868483351</v>
      </c>
      <c r="E84" s="98">
        <v>74.33157632142381</v>
      </c>
      <c r="F84" s="98">
        <v>72.704605016228868</v>
      </c>
      <c r="G84" s="98">
        <v>71.890090334379877</v>
      </c>
      <c r="H84" s="98">
        <v>70.507224888260055</v>
      </c>
      <c r="I84" s="98">
        <v>68.086030655226693</v>
      </c>
      <c r="J84" s="98">
        <v>68.769794491611904</v>
      </c>
      <c r="K84" s="98">
        <v>77.337386118770752</v>
      </c>
      <c r="L84" s="98">
        <v>54.040293897784508</v>
      </c>
      <c r="M84" s="98">
        <v>58.715836396121041</v>
      </c>
      <c r="N84" s="98">
        <v>62.947466719194551</v>
      </c>
      <c r="O84" s="98">
        <v>55.400073762530276</v>
      </c>
      <c r="P84" s="98">
        <v>53.212165861115594</v>
      </c>
      <c r="Q84" s="98">
        <v>42.79160348771449</v>
      </c>
      <c r="R84" s="98">
        <v>41.207941006056394</v>
      </c>
      <c r="S84" s="98">
        <v>44.608014679943587</v>
      </c>
      <c r="T84" s="98">
        <v>45.652506768521881</v>
      </c>
      <c r="U84" s="98">
        <v>42.221753156013754</v>
      </c>
      <c r="V84" s="98">
        <v>36.598647435467861</v>
      </c>
      <c r="W84" s="98">
        <v>32.481408747520213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5.4651742272888212E-3</v>
      </c>
      <c r="D85" s="122">
        <f t="shared" si="34"/>
        <v>2.9901128246584342E-2</v>
      </c>
      <c r="E85" s="122">
        <f t="shared" si="34"/>
        <v>6.2423136836692747E-2</v>
      </c>
      <c r="F85" s="122">
        <f t="shared" si="34"/>
        <v>9.2785270677060258E-2</v>
      </c>
      <c r="G85" s="122">
        <f t="shared" si="34"/>
        <v>0.14241085924724245</v>
      </c>
      <c r="H85" s="122">
        <f t="shared" si="34"/>
        <v>0.52328759118349832</v>
      </c>
      <c r="I85" s="122">
        <f t="shared" si="34"/>
        <v>0.57446068402391537</v>
      </c>
      <c r="J85" s="122">
        <f t="shared" si="34"/>
        <v>0.78629989169971437</v>
      </c>
      <c r="K85" s="122">
        <f t="shared" si="34"/>
        <v>0.74567407103366978</v>
      </c>
      <c r="L85" s="122">
        <f t="shared" si="34"/>
        <v>2.5473664493819461</v>
      </c>
      <c r="M85" s="122">
        <f t="shared" si="34"/>
        <v>1.3599141979997753</v>
      </c>
      <c r="N85" s="122">
        <f t="shared" si="34"/>
        <v>1.2126033944770518</v>
      </c>
      <c r="O85" s="122">
        <f t="shared" si="34"/>
        <v>1.1800043619473535</v>
      </c>
      <c r="P85" s="122">
        <f t="shared" si="34"/>
        <v>1.2639331454247216</v>
      </c>
      <c r="Q85" s="122">
        <f t="shared" si="34"/>
        <v>0.79791001542796569</v>
      </c>
      <c r="R85" s="122">
        <f t="shared" si="34"/>
        <v>1.0354987734569985</v>
      </c>
      <c r="S85" s="122">
        <f t="shared" si="34"/>
        <v>0.77329270711932507</v>
      </c>
      <c r="T85" s="122">
        <f t="shared" si="34"/>
        <v>1.0156497798444495</v>
      </c>
      <c r="U85" s="122">
        <f t="shared" si="34"/>
        <v>0.79814300567007868</v>
      </c>
      <c r="V85" s="122">
        <f t="shared" si="34"/>
        <v>1.7424776909942474</v>
      </c>
      <c r="W85" s="122">
        <f t="shared" si="34"/>
        <v>1.9222892888536791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5.4651742272888212E-3</v>
      </c>
      <c r="D86" s="98">
        <f>IF(RES_hhdet_in_fec!D86=0,0,RES_hhdet_in_fec!D86*1000*11630/RES_hhdet_in_new!D83)</f>
        <v>2.9901128246584342E-2</v>
      </c>
      <c r="E86" s="98">
        <f>IF(RES_hhdet_in_fec!E86=0,0,RES_hhdet_in_fec!E86*1000*11630/RES_hhdet_in_new!E83)</f>
        <v>6.2423136836692747E-2</v>
      </c>
      <c r="F86" s="98">
        <f>IF(RES_hhdet_in_fec!F86=0,0,RES_hhdet_in_fec!F86*1000*11630/RES_hhdet_in_new!F83)</f>
        <v>9.2785270677060258E-2</v>
      </c>
      <c r="G86" s="98">
        <f>IF(RES_hhdet_in_fec!G86=0,0,RES_hhdet_in_fec!G86*1000*11630/RES_hhdet_in_new!G83)</f>
        <v>0.14241085924724245</v>
      </c>
      <c r="H86" s="98">
        <f>IF(RES_hhdet_in_fec!H86=0,0,RES_hhdet_in_fec!H86*1000*11630/RES_hhdet_in_new!H83)</f>
        <v>0.52328759118349832</v>
      </c>
      <c r="I86" s="98">
        <f>IF(RES_hhdet_in_fec!I86=0,0,RES_hhdet_in_fec!I86*1000*11630/RES_hhdet_in_new!I83)</f>
        <v>0.57446068402391537</v>
      </c>
      <c r="J86" s="98">
        <f>IF(RES_hhdet_in_fec!J86=0,0,RES_hhdet_in_fec!J86*1000*11630/RES_hhdet_in_new!J83)</f>
        <v>0.78629989169971437</v>
      </c>
      <c r="K86" s="98">
        <f>IF(RES_hhdet_in_fec!K86=0,0,RES_hhdet_in_fec!K86*1000*11630/RES_hhdet_in_new!K83)</f>
        <v>0.74567407103366978</v>
      </c>
      <c r="L86" s="98">
        <f>IF(RES_hhdet_in_fec!L86=0,0,RES_hhdet_in_fec!L86*1000*11630/RES_hhdet_in_new!L83)</f>
        <v>2.5473664493819461</v>
      </c>
      <c r="M86" s="98">
        <f>IF(RES_hhdet_in_fec!M86=0,0,RES_hhdet_in_fec!M86*1000*11630/RES_hhdet_in_new!M83)</f>
        <v>1.3599141979997753</v>
      </c>
      <c r="N86" s="98">
        <f>IF(RES_hhdet_in_fec!N86=0,0,RES_hhdet_in_fec!N86*1000*11630/RES_hhdet_in_new!N83)</f>
        <v>1.2126033944770518</v>
      </c>
      <c r="O86" s="98">
        <f>IF(RES_hhdet_in_fec!O86=0,0,RES_hhdet_in_fec!O86*1000*11630/RES_hhdet_in_new!O83)</f>
        <v>1.1800043619473535</v>
      </c>
      <c r="P86" s="98">
        <f>IF(RES_hhdet_in_fec!P86=0,0,RES_hhdet_in_fec!P86*1000*11630/RES_hhdet_in_new!P83)</f>
        <v>1.2639331454247216</v>
      </c>
      <c r="Q86" s="98">
        <f>IF(RES_hhdet_in_fec!Q86=0,0,RES_hhdet_in_fec!Q86*1000*11630/RES_hhdet_in_new!Q83)</f>
        <v>0.79791001542796569</v>
      </c>
      <c r="R86" s="98">
        <f>IF(RES_hhdet_in_fec!R86=0,0,RES_hhdet_in_fec!R86*1000*11630/RES_hhdet_in_new!R83)</f>
        <v>1.0354987734569985</v>
      </c>
      <c r="S86" s="98">
        <f>IF(RES_hhdet_in_fec!S86=0,0,RES_hhdet_in_fec!S86*1000*11630/RES_hhdet_in_new!S83)</f>
        <v>0.77329270711932507</v>
      </c>
      <c r="T86" s="98">
        <f>IF(RES_hhdet_in_fec!T86=0,0,RES_hhdet_in_fec!T86*1000*11630/RES_hhdet_in_new!T83)</f>
        <v>1.0156497798444495</v>
      </c>
      <c r="U86" s="98">
        <f>IF(RES_hhdet_in_fec!U86=0,0,RES_hhdet_in_fec!U86*1000*11630/RES_hhdet_in_new!U83)</f>
        <v>0.79814300567007868</v>
      </c>
      <c r="V86" s="98">
        <f>IF(RES_hhdet_in_fec!V86=0,0,RES_hhdet_in_fec!V86*1000*11630/RES_hhdet_in_new!V83)</f>
        <v>1.7424776909942474</v>
      </c>
      <c r="W86" s="98">
        <f>IF(RES_hhdet_in_fec!W86=0,0,RES_hhdet_in_fec!W86*1000*11630/RES_hhdet_in_new!W83)</f>
        <v>1.9222892888536791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2299.575751116286</v>
      </c>
      <c r="D87" s="122">
        <v>2254.8144472978979</v>
      </c>
      <c r="E87" s="122">
        <v>2318.2490478479458</v>
      </c>
      <c r="F87" s="122">
        <v>2168.2801718370551</v>
      </c>
      <c r="G87" s="122">
        <v>2219.0930638653399</v>
      </c>
      <c r="H87" s="122">
        <v>2398.0446833886108</v>
      </c>
      <c r="I87" s="122">
        <v>2299.7715904121687</v>
      </c>
      <c r="J87" s="122">
        <v>2579.2424425608369</v>
      </c>
      <c r="K87" s="122">
        <v>2596.6786048847912</v>
      </c>
      <c r="L87" s="122">
        <v>2427.6211844405088</v>
      </c>
      <c r="M87" s="122">
        <v>2345.9711570688487</v>
      </c>
      <c r="N87" s="122">
        <v>2481.9813888853264</v>
      </c>
      <c r="O87" s="122">
        <v>2400.6847326978782</v>
      </c>
      <c r="P87" s="122">
        <v>2204.7039565449077</v>
      </c>
      <c r="Q87" s="122">
        <v>2376.9419919314937</v>
      </c>
      <c r="R87" s="122">
        <v>2455.1666620452938</v>
      </c>
      <c r="S87" s="122">
        <v>2095.5577645071462</v>
      </c>
      <c r="T87" s="122">
        <v>2167.1191291728273</v>
      </c>
      <c r="U87" s="122">
        <v>2047.0413339929332</v>
      </c>
      <c r="V87" s="122">
        <v>2210.0039005118265</v>
      </c>
      <c r="W87" s="122">
        <v>2270.1473108617961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2399.8908376256231</v>
      </c>
      <c r="D88" s="98">
        <v>2338.0948999402531</v>
      </c>
      <c r="E88" s="98">
        <v>2299.5429408484124</v>
      </c>
      <c r="F88" s="98">
        <v>2253.1312550400385</v>
      </c>
      <c r="G88" s="98">
        <v>2351.3898009379832</v>
      </c>
      <c r="H88" s="98">
        <v>2256.2885308893274</v>
      </c>
      <c r="I88" s="98">
        <v>2196.4620168473698</v>
      </c>
      <c r="J88" s="98">
        <v>2071.694526831513</v>
      </c>
      <c r="K88" s="98">
        <v>2362.7750481861772</v>
      </c>
      <c r="L88" s="98">
        <v>2269.5922818783106</v>
      </c>
      <c r="M88" s="98">
        <v>2347.8096979025495</v>
      </c>
      <c r="N88" s="98">
        <v>2552.3782728204287</v>
      </c>
      <c r="O88" s="98">
        <v>2275.7672938546007</v>
      </c>
      <c r="P88" s="98">
        <v>2297.6827070058753</v>
      </c>
      <c r="Q88" s="98">
        <v>1919.8089820934022</v>
      </c>
      <c r="R88" s="98">
        <v>1912.8424646450308</v>
      </c>
      <c r="S88" s="98">
        <v>2117.1772507072924</v>
      </c>
      <c r="T88" s="98">
        <v>2171.569561239749</v>
      </c>
      <c r="U88" s="98">
        <v>2068.4000227186675</v>
      </c>
      <c r="V88" s="98">
        <v>1954.4055975723334</v>
      </c>
      <c r="W88" s="98">
        <v>2098.4135902234166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2290.6776058396072</v>
      </c>
      <c r="D92" s="101">
        <v>2296.0022814592958</v>
      </c>
      <c r="E92" s="101">
        <v>2427.9616512993093</v>
      </c>
      <c r="F92" s="101">
        <v>2413.9216392994681</v>
      </c>
      <c r="G92" s="101">
        <v>2606.448075940089</v>
      </c>
      <c r="H92" s="101">
        <v>2760.0166360125932</v>
      </c>
      <c r="I92" s="101">
        <v>2596.1486037723726</v>
      </c>
      <c r="J92" s="101">
        <v>2837.2086191431367</v>
      </c>
      <c r="K92" s="101">
        <v>2756.0548911852406</v>
      </c>
      <c r="L92" s="101">
        <v>2174.3442815271542</v>
      </c>
      <c r="M92" s="101">
        <v>2668.5879910118247</v>
      </c>
      <c r="N92" s="101">
        <v>2623.4620812206858</v>
      </c>
      <c r="O92" s="101">
        <v>2472.2927226655911</v>
      </c>
      <c r="P92" s="101">
        <v>2545.4700401839268</v>
      </c>
      <c r="Q92" s="101">
        <v>1981.2611256688558</v>
      </c>
      <c r="R92" s="101">
        <v>2028.7638905269823</v>
      </c>
      <c r="S92" s="101">
        <v>2137.8197239082383</v>
      </c>
      <c r="T92" s="101">
        <v>1928.5775271977311</v>
      </c>
      <c r="U92" s="101">
        <v>1804.5580890660274</v>
      </c>
      <c r="V92" s="101">
        <v>1961.8897339125765</v>
      </c>
      <c r="W92" s="101">
        <v>2066.2013860213683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2096.5509347594534</v>
      </c>
      <c r="D96" s="101">
        <v>2163.9653057368714</v>
      </c>
      <c r="E96" s="101">
        <v>2337.2657006099134</v>
      </c>
      <c r="F96" s="101">
        <v>2068.9696472101341</v>
      </c>
      <c r="G96" s="101">
        <v>2132.527869578113</v>
      </c>
      <c r="H96" s="101">
        <v>2406.7182854422381</v>
      </c>
      <c r="I96" s="101">
        <v>2419.3768543480264</v>
      </c>
      <c r="J96" s="101">
        <v>3309.4237289233697</v>
      </c>
      <c r="K96" s="101">
        <v>2886.6345569305231</v>
      </c>
      <c r="L96" s="101">
        <v>2747.0728694080635</v>
      </c>
      <c r="M96" s="101">
        <v>2299.0080494846679</v>
      </c>
      <c r="N96" s="101">
        <v>2352.5374617328712</v>
      </c>
      <c r="O96" s="101">
        <v>2579.9660536043643</v>
      </c>
      <c r="P96" s="101">
        <v>2179.4839303652916</v>
      </c>
      <c r="Q96" s="101">
        <v>2608.4891348306296</v>
      </c>
      <c r="R96" s="101">
        <v>2828.3395842079026</v>
      </c>
      <c r="S96" s="101">
        <v>2046.2238562685181</v>
      </c>
      <c r="T96" s="101">
        <v>2149.9671443218672</v>
      </c>
      <c r="U96" s="101">
        <v>2002.9425142350501</v>
      </c>
      <c r="V96" s="101">
        <v>2307.1463083008052</v>
      </c>
      <c r="W96" s="101">
        <v>2334.0944017698162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769.84940592261421</v>
      </c>
      <c r="D100" s="122">
        <v>838.56590817800861</v>
      </c>
      <c r="E100" s="122">
        <v>914.42347170093092</v>
      </c>
      <c r="F100" s="122">
        <v>963.03412230050515</v>
      </c>
      <c r="G100" s="122">
        <v>919.9588007650425</v>
      </c>
      <c r="H100" s="122">
        <v>936.57096418657966</v>
      </c>
      <c r="I100" s="122">
        <v>895.09897906579602</v>
      </c>
      <c r="J100" s="122">
        <v>932.81232496600319</v>
      </c>
      <c r="K100" s="122">
        <v>1051.4584709207213</v>
      </c>
      <c r="L100" s="122">
        <v>970.73468171987247</v>
      </c>
      <c r="M100" s="122">
        <v>984.93085662826945</v>
      </c>
      <c r="N100" s="122">
        <v>1009.1286612131393</v>
      </c>
      <c r="O100" s="122">
        <v>894.31347271837535</v>
      </c>
      <c r="P100" s="122">
        <v>887.2354951158062</v>
      </c>
      <c r="Q100" s="122">
        <v>782.29946060717793</v>
      </c>
      <c r="R100" s="122">
        <v>808.0326474655933</v>
      </c>
      <c r="S100" s="122">
        <v>801.83573774305751</v>
      </c>
      <c r="T100" s="122">
        <v>860.85874580583072</v>
      </c>
      <c r="U100" s="122">
        <v>780.08559251159647</v>
      </c>
      <c r="V100" s="122">
        <v>787.10696564570537</v>
      </c>
      <c r="W100" s="122">
        <v>819.75473992230752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777.51991225527502</v>
      </c>
      <c r="D101" s="98">
        <v>847.17349858507657</v>
      </c>
      <c r="E101" s="98">
        <v>927.03175727123312</v>
      </c>
      <c r="F101" s="98">
        <v>1013.4095380625735</v>
      </c>
      <c r="G101" s="98">
        <v>960.84504197243689</v>
      </c>
      <c r="H101" s="98">
        <v>984.63258447780049</v>
      </c>
      <c r="I101" s="98">
        <v>987.08325679046845</v>
      </c>
      <c r="J101" s="98">
        <v>933.2028522124134</v>
      </c>
      <c r="K101" s="98">
        <v>1056.7261358544802</v>
      </c>
      <c r="L101" s="98">
        <v>975.26104886615724</v>
      </c>
      <c r="M101" s="98">
        <v>992.78804335714187</v>
      </c>
      <c r="N101" s="98">
        <v>1055.2318337999563</v>
      </c>
      <c r="O101" s="98">
        <v>949.06832369227322</v>
      </c>
      <c r="P101" s="98">
        <v>958.32706622403384</v>
      </c>
      <c r="Q101" s="98">
        <v>818.26413630439583</v>
      </c>
      <c r="R101" s="98">
        <v>808.64079651258737</v>
      </c>
      <c r="S101" s="98">
        <v>853.77039440931821</v>
      </c>
      <c r="T101" s="98">
        <v>885.39316243596147</v>
      </c>
      <c r="U101" s="98">
        <v>853.39253508086358</v>
      </c>
      <c r="V101" s="98">
        <v>789.28920425428612</v>
      </c>
      <c r="W101" s="98">
        <v>829.71832422759621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758.06022236405113</v>
      </c>
      <c r="D102" s="98">
        <v>819.61642330518134</v>
      </c>
      <c r="E102" s="98">
        <v>857.7337969394323</v>
      </c>
      <c r="F102" s="98">
        <v>924.03263769719126</v>
      </c>
      <c r="G102" s="98">
        <v>965.64246566057034</v>
      </c>
      <c r="H102" s="98">
        <v>1005.8603583197714</v>
      </c>
      <c r="I102" s="98">
        <v>924.42039676753984</v>
      </c>
      <c r="J102" s="98">
        <v>958.05351535527348</v>
      </c>
      <c r="K102" s="98">
        <v>891.83020101842567</v>
      </c>
      <c r="L102" s="98">
        <v>896.97235890052877</v>
      </c>
      <c r="M102" s="98">
        <v>933.0702406454667</v>
      </c>
      <c r="N102" s="98">
        <v>940.07906816484228</v>
      </c>
      <c r="O102" s="98">
        <v>918.76068496885182</v>
      </c>
      <c r="P102" s="98">
        <v>996.64343005411263</v>
      </c>
      <c r="Q102" s="98">
        <v>798.40823738261554</v>
      </c>
      <c r="R102" s="98">
        <v>828.26997737376519</v>
      </c>
      <c r="S102" s="98">
        <v>940.56417636322601</v>
      </c>
      <c r="T102" s="98">
        <v>793.85959487169805</v>
      </c>
      <c r="U102" s="98">
        <v>739.82737603519308</v>
      </c>
      <c r="V102" s="98">
        <v>772.75842632632168</v>
      </c>
      <c r="W102" s="98">
        <v>799.88242746233243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593.23920573829457</v>
      </c>
      <c r="D103" s="33">
        <v>669.34986109781744</v>
      </c>
      <c r="E103" s="33">
        <v>731.95197009907031</v>
      </c>
      <c r="F103" s="33">
        <v>694.11174239267996</v>
      </c>
      <c r="G103" s="33">
        <v>696.69903932926616</v>
      </c>
      <c r="H103" s="33">
        <v>766.67502196628527</v>
      </c>
      <c r="I103" s="33">
        <v>690.42884129987044</v>
      </c>
      <c r="J103" s="33">
        <v>888.02713574837685</v>
      </c>
      <c r="K103" s="33">
        <v>793.2703166219743</v>
      </c>
      <c r="L103" s="33">
        <v>942.67317667193015</v>
      </c>
      <c r="M103" s="33">
        <v>705.45087851546452</v>
      </c>
      <c r="N103" s="33">
        <v>701.8156600772935</v>
      </c>
      <c r="O103" s="33">
        <v>736.36266857712019</v>
      </c>
      <c r="P103" s="33">
        <v>622.85751549691565</v>
      </c>
      <c r="Q103" s="33">
        <v>700.13862311192895</v>
      </c>
      <c r="R103" s="33">
        <v>736.34656883561183</v>
      </c>
      <c r="S103" s="33">
        <v>494.18291672153606</v>
      </c>
      <c r="T103" s="33">
        <v>515.16262383027902</v>
      </c>
      <c r="U103" s="33">
        <v>467.23910800026823</v>
      </c>
      <c r="V103" s="33">
        <v>567.07618998674218</v>
      </c>
      <c r="W103" s="33">
        <v>563.17035178774461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12848.48991938459</v>
      </c>
      <c r="D124" s="117">
        <f t="shared" si="42"/>
        <v>13347.270319827794</v>
      </c>
      <c r="E124" s="117">
        <f t="shared" si="42"/>
        <v>14097.722317214584</v>
      </c>
      <c r="F124" s="117">
        <f t="shared" si="42"/>
        <v>13403.365125129696</v>
      </c>
      <c r="G124" s="117">
        <f t="shared" si="42"/>
        <v>13881.394421453166</v>
      </c>
      <c r="H124" s="117">
        <f t="shared" si="42"/>
        <v>14172.857853149328</v>
      </c>
      <c r="I124" s="117">
        <f t="shared" si="42"/>
        <v>13834.477896050037</v>
      </c>
      <c r="J124" s="117">
        <f t="shared" si="42"/>
        <v>13486.123876692096</v>
      </c>
      <c r="K124" s="117">
        <f t="shared" si="42"/>
        <v>12977.367016607182</v>
      </c>
      <c r="L124" s="117">
        <f t="shared" si="42"/>
        <v>14231.449867886888</v>
      </c>
      <c r="M124" s="117">
        <f t="shared" si="42"/>
        <v>12263.42979567847</v>
      </c>
      <c r="N124" s="117">
        <f t="shared" si="42"/>
        <v>12752.223320349096</v>
      </c>
      <c r="O124" s="117">
        <f t="shared" si="42"/>
        <v>12007.867143331554</v>
      </c>
      <c r="P124" s="117">
        <f t="shared" si="42"/>
        <v>10895.427278526138</v>
      </c>
      <c r="Q124" s="117">
        <f t="shared" si="42"/>
        <v>10383.646402623146</v>
      </c>
      <c r="R124" s="117">
        <f t="shared" ref="R124:V124" si="43">R125+R128+R130+R139</f>
        <v>10960.053480020257</v>
      </c>
      <c r="S124" s="117">
        <f t="shared" si="43"/>
        <v>10202.164513945996</v>
      </c>
      <c r="T124" s="117">
        <f t="shared" si="43"/>
        <v>9707.7416543141298</v>
      </c>
      <c r="U124" s="117">
        <f t="shared" si="43"/>
        <v>8756.4217780519393</v>
      </c>
      <c r="V124" s="117">
        <f t="shared" si="43"/>
        <v>8179.5839651569313</v>
      </c>
      <c r="W124" s="117">
        <f t="shared" ref="W124" si="44">W125+W128+W130+W139</f>
        <v>8151.8845066014355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10369.95869875447</v>
      </c>
      <c r="D125" s="122">
        <f t="shared" si="45"/>
        <v>10791.296550501143</v>
      </c>
      <c r="E125" s="122">
        <f t="shared" si="45"/>
        <v>11419.336533571928</v>
      </c>
      <c r="F125" s="122">
        <f t="shared" si="45"/>
        <v>10885.950610377504</v>
      </c>
      <c r="G125" s="122">
        <f t="shared" si="45"/>
        <v>11232.514216208372</v>
      </c>
      <c r="H125" s="122">
        <f t="shared" si="45"/>
        <v>11107.214090772512</v>
      </c>
      <c r="I125" s="122">
        <f t="shared" si="45"/>
        <v>11049.26894765908</v>
      </c>
      <c r="J125" s="122">
        <f t="shared" si="45"/>
        <v>10369.180234698733</v>
      </c>
      <c r="K125" s="122">
        <f t="shared" si="45"/>
        <v>10163.283437862061</v>
      </c>
      <c r="L125" s="122">
        <f t="shared" si="45"/>
        <v>11155.715149602796</v>
      </c>
      <c r="M125" s="122">
        <f t="shared" si="45"/>
        <v>9416.6661726992952</v>
      </c>
      <c r="N125" s="122">
        <f t="shared" si="45"/>
        <v>9830.4177820110253</v>
      </c>
      <c r="O125" s="122">
        <f t="shared" si="45"/>
        <v>9134.6082776191906</v>
      </c>
      <c r="P125" s="122">
        <f t="shared" si="45"/>
        <v>8290.4531311519222</v>
      </c>
      <c r="Q125" s="122">
        <f t="shared" si="45"/>
        <v>7772.3926596339788</v>
      </c>
      <c r="R125" s="122">
        <f t="shared" ref="R125:V125" si="46">SUM(R126:R127)</f>
        <v>8121.8878749388341</v>
      </c>
      <c r="S125" s="122">
        <f t="shared" si="46"/>
        <v>7677.2992928117965</v>
      </c>
      <c r="T125" s="122">
        <f t="shared" si="46"/>
        <v>7114.1820489667134</v>
      </c>
      <c r="U125" s="122">
        <f t="shared" si="46"/>
        <v>6382.4662456208362</v>
      </c>
      <c r="V125" s="122">
        <f t="shared" si="46"/>
        <v>5552.3403416547453</v>
      </c>
      <c r="W125" s="122">
        <f t="shared" ref="W125" si="47">SUM(W126:W127)</f>
        <v>5436.8144310448943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10333.917883428774</v>
      </c>
      <c r="D126" s="98">
        <v>10754.791465429616</v>
      </c>
      <c r="E126" s="98">
        <v>11381.225382078203</v>
      </c>
      <c r="F126" s="98">
        <v>10850.410368790439</v>
      </c>
      <c r="G126" s="98">
        <v>11196.156358139166</v>
      </c>
      <c r="H126" s="98">
        <v>11071.758897891703</v>
      </c>
      <c r="I126" s="98">
        <v>11014.563858190224</v>
      </c>
      <c r="J126" s="98">
        <v>10336.674833344774</v>
      </c>
      <c r="K126" s="98">
        <v>10131.441526817393</v>
      </c>
      <c r="L126" s="98">
        <v>11122.182539108524</v>
      </c>
      <c r="M126" s="98">
        <v>9387.9081348399777</v>
      </c>
      <c r="N126" s="98">
        <v>9800.3250712400386</v>
      </c>
      <c r="O126" s="98">
        <v>9106.5212141726061</v>
      </c>
      <c r="P126" s="98">
        <v>8264.8397723410799</v>
      </c>
      <c r="Q126" s="98">
        <v>7748.2435771697474</v>
      </c>
      <c r="R126" s="98">
        <v>8096.6349525874939</v>
      </c>
      <c r="S126" s="98">
        <v>7653.4796339984405</v>
      </c>
      <c r="T126" s="98">
        <v>7092.0031917029492</v>
      </c>
      <c r="U126" s="98">
        <v>6362.4117918109432</v>
      </c>
      <c r="V126" s="98">
        <v>5534.7456380334534</v>
      </c>
      <c r="W126" s="98">
        <v>5419.5396889950098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36.040815325695121</v>
      </c>
      <c r="D127" s="98">
        <v>36.505085071527631</v>
      </c>
      <c r="E127" s="98">
        <v>38.111151493726197</v>
      </c>
      <c r="F127" s="98">
        <v>35.540241587065559</v>
      </c>
      <c r="G127" s="98">
        <v>36.357858069206344</v>
      </c>
      <c r="H127" s="98">
        <v>35.455192880807942</v>
      </c>
      <c r="I127" s="98">
        <v>34.70508946885672</v>
      </c>
      <c r="J127" s="98">
        <v>32.505401353958447</v>
      </c>
      <c r="K127" s="98">
        <v>31.841911044667697</v>
      </c>
      <c r="L127" s="98">
        <v>33.532610494271751</v>
      </c>
      <c r="M127" s="98">
        <v>28.758037859318144</v>
      </c>
      <c r="N127" s="98">
        <v>30.092710770986145</v>
      </c>
      <c r="O127" s="98">
        <v>28.087063446584999</v>
      </c>
      <c r="P127" s="98">
        <v>25.613358810841429</v>
      </c>
      <c r="Q127" s="98">
        <v>24.149082464231888</v>
      </c>
      <c r="R127" s="98">
        <v>25.252922351340505</v>
      </c>
      <c r="S127" s="98">
        <v>23.819658813356078</v>
      </c>
      <c r="T127" s="98">
        <v>22.178857263763874</v>
      </c>
      <c r="U127" s="98">
        <v>20.054453809893076</v>
      </c>
      <c r="V127" s="98">
        <v>17.594703621292407</v>
      </c>
      <c r="W127" s="98">
        <v>17.274742049884381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6.2404245910872473E-3</v>
      </c>
      <c r="D128" s="122">
        <f t="shared" si="48"/>
        <v>3.183477521528514E-2</v>
      </c>
      <c r="E128" s="122">
        <f t="shared" si="48"/>
        <v>6.3147989151373971E-2</v>
      </c>
      <c r="F128" s="122">
        <f t="shared" si="48"/>
        <v>8.952284906225319E-2</v>
      </c>
      <c r="G128" s="122">
        <f t="shared" si="48"/>
        <v>0.14531168884186541</v>
      </c>
      <c r="H128" s="122">
        <f t="shared" si="48"/>
        <v>0.51495663385409451</v>
      </c>
      <c r="I128" s="122">
        <f t="shared" si="48"/>
        <v>0.57604307431323698</v>
      </c>
      <c r="J128" s="122">
        <f t="shared" si="48"/>
        <v>0.78958767107882111</v>
      </c>
      <c r="K128" s="122">
        <f t="shared" si="48"/>
        <v>0.746501249175199</v>
      </c>
      <c r="L128" s="122">
        <f t="shared" si="48"/>
        <v>2.5484356703613211</v>
      </c>
      <c r="M128" s="122">
        <f t="shared" si="48"/>
        <v>1.3597410929154705</v>
      </c>
      <c r="N128" s="122">
        <f t="shared" si="48"/>
        <v>1.212940962046142</v>
      </c>
      <c r="O128" s="122">
        <f t="shared" si="48"/>
        <v>1.1829389102816603</v>
      </c>
      <c r="P128" s="122">
        <f t="shared" si="48"/>
        <v>1.264695933066371</v>
      </c>
      <c r="Q128" s="122">
        <f t="shared" si="48"/>
        <v>0.79264566016262406</v>
      </c>
      <c r="R128" s="122">
        <f t="shared" si="48"/>
        <v>1.0341610123819094</v>
      </c>
      <c r="S128" s="122">
        <f t="shared" si="48"/>
        <v>0.7734531230453342</v>
      </c>
      <c r="T128" s="122">
        <f t="shared" si="48"/>
        <v>1.0138854563942248</v>
      </c>
      <c r="U128" s="122">
        <f t="shared" si="48"/>
        <v>0.79570325089239924</v>
      </c>
      <c r="V128" s="122">
        <f t="shared" si="48"/>
        <v>1.7434799042668729</v>
      </c>
      <c r="W128" s="122">
        <f t="shared" si="48"/>
        <v>1.925675769023024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6.2404245910872473E-3</v>
      </c>
      <c r="D129" s="98">
        <f>IF(RES_hhdet_in_fec!D129=0,0,RES_hhdet_in_fec!D129*1000*11630/RES_hhdet_in_new!D126)</f>
        <v>3.183477521528514E-2</v>
      </c>
      <c r="E129" s="98">
        <f>IF(RES_hhdet_in_fec!E129=0,0,RES_hhdet_in_fec!E129*1000*11630/RES_hhdet_in_new!E126)</f>
        <v>6.3147989151373971E-2</v>
      </c>
      <c r="F129" s="98">
        <f>IF(RES_hhdet_in_fec!F129=0,0,RES_hhdet_in_fec!F129*1000*11630/RES_hhdet_in_new!F126)</f>
        <v>8.952284906225319E-2</v>
      </c>
      <c r="G129" s="98">
        <f>IF(RES_hhdet_in_fec!G129=0,0,RES_hhdet_in_fec!G129*1000*11630/RES_hhdet_in_new!G126)</f>
        <v>0.14531168884186541</v>
      </c>
      <c r="H129" s="98">
        <f>IF(RES_hhdet_in_fec!H129=0,0,RES_hhdet_in_fec!H129*1000*11630/RES_hhdet_in_new!H126)</f>
        <v>0.51495663385409451</v>
      </c>
      <c r="I129" s="98">
        <f>IF(RES_hhdet_in_fec!I129=0,0,RES_hhdet_in_fec!I129*1000*11630/RES_hhdet_in_new!I126)</f>
        <v>0.57604307431323698</v>
      </c>
      <c r="J129" s="98">
        <f>IF(RES_hhdet_in_fec!J129=0,0,RES_hhdet_in_fec!J129*1000*11630/RES_hhdet_in_new!J126)</f>
        <v>0.78958767107882111</v>
      </c>
      <c r="K129" s="98">
        <f>IF(RES_hhdet_in_fec!K129=0,0,RES_hhdet_in_fec!K129*1000*11630/RES_hhdet_in_new!K126)</f>
        <v>0.746501249175199</v>
      </c>
      <c r="L129" s="98">
        <f>IF(RES_hhdet_in_fec!L129=0,0,RES_hhdet_in_fec!L129*1000*11630/RES_hhdet_in_new!L126)</f>
        <v>2.5484356703613211</v>
      </c>
      <c r="M129" s="98">
        <f>IF(RES_hhdet_in_fec!M129=0,0,RES_hhdet_in_fec!M129*1000*11630/RES_hhdet_in_new!M126)</f>
        <v>1.3597410929154705</v>
      </c>
      <c r="N129" s="98">
        <f>IF(RES_hhdet_in_fec!N129=0,0,RES_hhdet_in_fec!N129*1000*11630/RES_hhdet_in_new!N126)</f>
        <v>1.212940962046142</v>
      </c>
      <c r="O129" s="98">
        <f>IF(RES_hhdet_in_fec!O129=0,0,RES_hhdet_in_fec!O129*1000*11630/RES_hhdet_in_new!O126)</f>
        <v>1.1829389102816603</v>
      </c>
      <c r="P129" s="98">
        <f>IF(RES_hhdet_in_fec!P129=0,0,RES_hhdet_in_fec!P129*1000*11630/RES_hhdet_in_new!P126)</f>
        <v>1.264695933066371</v>
      </c>
      <c r="Q129" s="98">
        <f>IF(RES_hhdet_in_fec!Q129=0,0,RES_hhdet_in_fec!Q129*1000*11630/RES_hhdet_in_new!Q126)</f>
        <v>0.79264566016262406</v>
      </c>
      <c r="R129" s="98">
        <f>IF(RES_hhdet_in_fec!R129=0,0,RES_hhdet_in_fec!R129*1000*11630/RES_hhdet_in_new!R126)</f>
        <v>1.0341610123819094</v>
      </c>
      <c r="S129" s="98">
        <f>IF(RES_hhdet_in_fec!S129=0,0,RES_hhdet_in_fec!S129*1000*11630/RES_hhdet_in_new!S126)</f>
        <v>0.7734531230453342</v>
      </c>
      <c r="T129" s="98">
        <f>IF(RES_hhdet_in_fec!T129=0,0,RES_hhdet_in_fec!T129*1000*11630/RES_hhdet_in_new!T126)</f>
        <v>1.0138854563942248</v>
      </c>
      <c r="U129" s="98">
        <f>IF(RES_hhdet_in_fec!U129=0,0,RES_hhdet_in_fec!U129*1000*11630/RES_hhdet_in_new!U126)</f>
        <v>0.79570325089239924</v>
      </c>
      <c r="V129" s="98">
        <f>IF(RES_hhdet_in_fec!V129=0,0,RES_hhdet_in_fec!V129*1000*11630/RES_hhdet_in_new!V126)</f>
        <v>1.7434799042668729</v>
      </c>
      <c r="W129" s="98">
        <f>IF(RES_hhdet_in_fec!W129=0,0,RES_hhdet_in_fec!W129*1000*11630/RES_hhdet_in_new!W126)</f>
        <v>1.925675769023024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1780.5508864787168</v>
      </c>
      <c r="D130" s="122">
        <v>1800.4087398630197</v>
      </c>
      <c r="E130" s="122">
        <v>1865.6886862522872</v>
      </c>
      <c r="F130" s="122">
        <v>1660.255304975012</v>
      </c>
      <c r="G130" s="122">
        <v>1773.062276398668</v>
      </c>
      <c r="H130" s="122">
        <v>2162.7959793863388</v>
      </c>
      <c r="I130" s="122">
        <v>2015.8712328645167</v>
      </c>
      <c r="J130" s="122">
        <v>2209.374563465698</v>
      </c>
      <c r="K130" s="122">
        <v>1967.4778537319792</v>
      </c>
      <c r="L130" s="122">
        <v>2171.6699431300112</v>
      </c>
      <c r="M130" s="122">
        <v>2006.8506858496817</v>
      </c>
      <c r="N130" s="122">
        <v>2069.8336146370661</v>
      </c>
      <c r="O130" s="122">
        <v>2032.6669493513568</v>
      </c>
      <c r="P130" s="122">
        <v>1804.2260063839344</v>
      </c>
      <c r="Q130" s="122">
        <v>1876.3147314633547</v>
      </c>
      <c r="R130" s="122">
        <v>2061.6767696632787</v>
      </c>
      <c r="S130" s="122">
        <v>1847.9499950662007</v>
      </c>
      <c r="T130" s="122">
        <v>1891.2951355441546</v>
      </c>
      <c r="U130" s="122">
        <v>1794.1127340734927</v>
      </c>
      <c r="V130" s="122">
        <v>1928.4491058311805</v>
      </c>
      <c r="W130" s="122">
        <v>2043.1102547076766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1729.7213407371005</v>
      </c>
      <c r="D131" s="98">
        <v>1787.8946966798314</v>
      </c>
      <c r="E131" s="98">
        <v>1806.1113462363182</v>
      </c>
      <c r="F131" s="98">
        <v>1660.255304975012</v>
      </c>
      <c r="G131" s="98">
        <v>1773.062276398668</v>
      </c>
      <c r="H131" s="98">
        <v>1871.0603155771555</v>
      </c>
      <c r="I131" s="98">
        <v>1915.2566498286769</v>
      </c>
      <c r="J131" s="98">
        <v>2009.5511154556423</v>
      </c>
      <c r="K131" s="98">
        <v>1843.6730733011545</v>
      </c>
      <c r="L131" s="98">
        <v>2171.6699431300112</v>
      </c>
      <c r="M131" s="98">
        <v>1995.7602760266645</v>
      </c>
      <c r="N131" s="98">
        <v>2069.8336146370661</v>
      </c>
      <c r="O131" s="98">
        <v>2032.6669493513568</v>
      </c>
      <c r="P131" s="98">
        <v>1804.2260063839344</v>
      </c>
      <c r="Q131" s="98">
        <v>1876.3147314633547</v>
      </c>
      <c r="R131" s="98">
        <v>2061.6767696632787</v>
      </c>
      <c r="S131" s="98">
        <v>1831.5995014362502</v>
      </c>
      <c r="T131" s="98">
        <v>1814.9168531189789</v>
      </c>
      <c r="U131" s="98">
        <v>1747.0461110286853</v>
      </c>
      <c r="V131" s="98">
        <v>1803.2043423738264</v>
      </c>
      <c r="W131" s="98">
        <v>2043.1102547076766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2096.5509347594539</v>
      </c>
      <c r="D135" s="101">
        <v>2163.9653057368714</v>
      </c>
      <c r="E135" s="101">
        <v>2337.2657006099134</v>
      </c>
      <c r="F135" s="101">
        <v>0</v>
      </c>
      <c r="G135" s="101">
        <v>0</v>
      </c>
      <c r="H135" s="101">
        <v>2406.7182854422381</v>
      </c>
      <c r="I135" s="101">
        <v>2419.3768543480269</v>
      </c>
      <c r="J135" s="101">
        <v>3309.4237289233697</v>
      </c>
      <c r="K135" s="101">
        <v>2886.6345569305231</v>
      </c>
      <c r="L135" s="101">
        <v>0</v>
      </c>
      <c r="M135" s="101">
        <v>2299.0080494846684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2046.2238562685177</v>
      </c>
      <c r="T135" s="101">
        <v>2149.9671443218672</v>
      </c>
      <c r="U135" s="101">
        <v>2002.9425142350506</v>
      </c>
      <c r="V135" s="101">
        <v>2307.1463083008052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697.97409372681261</v>
      </c>
      <c r="D139" s="122">
        <v>755.53319468841664</v>
      </c>
      <c r="E139" s="122">
        <v>812.63394940121691</v>
      </c>
      <c r="F139" s="122">
        <v>857.06968692811904</v>
      </c>
      <c r="G139" s="122">
        <v>875.67261715728273</v>
      </c>
      <c r="H139" s="122">
        <v>902.33282635662317</v>
      </c>
      <c r="I139" s="122">
        <v>768.76167245212753</v>
      </c>
      <c r="J139" s="122">
        <v>906.77949085658611</v>
      </c>
      <c r="K139" s="122">
        <v>845.8592237639657</v>
      </c>
      <c r="L139" s="122">
        <v>901.51633948371853</v>
      </c>
      <c r="M139" s="122">
        <v>838.55319603657688</v>
      </c>
      <c r="N139" s="122">
        <v>850.75898273895837</v>
      </c>
      <c r="O139" s="122">
        <v>839.40897745072425</v>
      </c>
      <c r="P139" s="122">
        <v>799.48344505721366</v>
      </c>
      <c r="Q139" s="122">
        <v>734.14636586565007</v>
      </c>
      <c r="R139" s="122">
        <v>775.45467440576135</v>
      </c>
      <c r="S139" s="122">
        <v>676.14177294495369</v>
      </c>
      <c r="T139" s="122">
        <v>701.25058434686775</v>
      </c>
      <c r="U139" s="122">
        <v>579.04709510671887</v>
      </c>
      <c r="V139" s="122">
        <v>697.05103776673855</v>
      </c>
      <c r="W139" s="122">
        <v>670.03414507984132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758.06022236405124</v>
      </c>
      <c r="D140" s="98">
        <v>819.61642330518134</v>
      </c>
      <c r="E140" s="98">
        <v>857.73379693943241</v>
      </c>
      <c r="F140" s="98">
        <v>924.03263769719115</v>
      </c>
      <c r="G140" s="98">
        <v>965.64246566057034</v>
      </c>
      <c r="H140" s="98">
        <v>1005.8603583197712</v>
      </c>
      <c r="I140" s="98">
        <v>924.4203967675395</v>
      </c>
      <c r="J140" s="98">
        <v>958.05351535527382</v>
      </c>
      <c r="K140" s="98">
        <v>891.83020101842556</v>
      </c>
      <c r="L140" s="98">
        <v>896.97235890052866</v>
      </c>
      <c r="M140" s="98">
        <v>933.07024064546692</v>
      </c>
      <c r="N140" s="98">
        <v>940.0790681648424</v>
      </c>
      <c r="O140" s="98">
        <v>918.76068496885193</v>
      </c>
      <c r="P140" s="98">
        <v>996.64343005411263</v>
      </c>
      <c r="Q140" s="98">
        <v>798.40823738261554</v>
      </c>
      <c r="R140" s="98">
        <v>828.26997737376541</v>
      </c>
      <c r="S140" s="98">
        <v>940.5641763632259</v>
      </c>
      <c r="T140" s="98">
        <v>793.85959487169805</v>
      </c>
      <c r="U140" s="98">
        <v>739.82737603519331</v>
      </c>
      <c r="V140" s="98">
        <v>772.75842632632168</v>
      </c>
      <c r="W140" s="98">
        <v>799.88242746233232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593.23920573829469</v>
      </c>
      <c r="D141" s="33">
        <v>669.34986109781744</v>
      </c>
      <c r="E141" s="33">
        <v>731.95197009907008</v>
      </c>
      <c r="F141" s="33">
        <v>694.11174239268007</v>
      </c>
      <c r="G141" s="33">
        <v>696.69903932926616</v>
      </c>
      <c r="H141" s="33">
        <v>766.67502196628516</v>
      </c>
      <c r="I141" s="33">
        <v>690.42884129987044</v>
      </c>
      <c r="J141" s="33">
        <v>888.02713574837674</v>
      </c>
      <c r="K141" s="33">
        <v>793.2703166219743</v>
      </c>
      <c r="L141" s="33">
        <v>942.67317667193015</v>
      </c>
      <c r="M141" s="33">
        <v>705.45087851546464</v>
      </c>
      <c r="N141" s="33">
        <v>701.8156600772935</v>
      </c>
      <c r="O141" s="33">
        <v>736.36266857712042</v>
      </c>
      <c r="P141" s="33">
        <v>622.85751549691554</v>
      </c>
      <c r="Q141" s="33">
        <v>700.13862311192895</v>
      </c>
      <c r="R141" s="33">
        <v>736.34656883561206</v>
      </c>
      <c r="S141" s="33">
        <v>494.18291672153623</v>
      </c>
      <c r="T141" s="33">
        <v>515.1626238302789</v>
      </c>
      <c r="U141" s="33">
        <v>467.23910800026829</v>
      </c>
      <c r="V141" s="33">
        <v>567.07618998674218</v>
      </c>
      <c r="W141" s="33">
        <v>563.17035178774472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5378.7642130853565</v>
      </c>
      <c r="S143" s="117">
        <f t="shared" si="50"/>
        <v>4561.3646872319041</v>
      </c>
      <c r="T143" s="117">
        <f t="shared" si="50"/>
        <v>4821.3492356586303</v>
      </c>
      <c r="U143" s="117">
        <f t="shared" si="50"/>
        <v>4522.0678768496236</v>
      </c>
      <c r="V143" s="117">
        <f t="shared" si="50"/>
        <v>4812.5855224690376</v>
      </c>
      <c r="W143" s="117">
        <f t="shared" ref="W143" si="51">W144+W146+W148+W157</f>
        <v>4647.2601573435222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1774.1865502817343</v>
      </c>
      <c r="S144" s="122">
        <f t="shared" si="52"/>
        <v>1827.1564020026174</v>
      </c>
      <c r="T144" s="122">
        <f t="shared" si="52"/>
        <v>1984.3444663279899</v>
      </c>
      <c r="U144" s="122">
        <f t="shared" si="52"/>
        <v>1940.4968677994505</v>
      </c>
      <c r="V144" s="122">
        <f t="shared" si="52"/>
        <v>1810.9647759457073</v>
      </c>
      <c r="W144" s="122">
        <f t="shared" si="52"/>
        <v>1641.807913927172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1774.1865502817343</v>
      </c>
      <c r="S145" s="98">
        <v>1827.1564020026174</v>
      </c>
      <c r="T145" s="98">
        <v>1984.3444663279899</v>
      </c>
      <c r="U145" s="98">
        <v>1940.4968677994505</v>
      </c>
      <c r="V145" s="98">
        <v>1810.9647759457073</v>
      </c>
      <c r="W145" s="98">
        <v>1641.807913927172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1.5900895358773657</v>
      </c>
      <c r="S146" s="122">
        <f t="shared" si="53"/>
        <v>1.4249844046828115</v>
      </c>
      <c r="T146" s="122">
        <f t="shared" si="53"/>
        <v>2.8790752202524161</v>
      </c>
      <c r="U146" s="122">
        <f t="shared" si="53"/>
        <v>1.836021988808257</v>
      </c>
      <c r="V146" s="122">
        <f t="shared" si="53"/>
        <v>2.6667484662172831</v>
      </c>
      <c r="W146" s="122">
        <f t="shared" si="53"/>
        <v>2.9821228923064886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1.5900895358773657</v>
      </c>
      <c r="S147" s="98">
        <f>IF(RES_hhdet_in_fec!S147=0,0,RES_hhdet_in_fec!S147*1000*11630/RES_hhdet_in_new!S145)</f>
        <v>1.4249844046828115</v>
      </c>
      <c r="T147" s="98">
        <f>IF(RES_hhdet_in_fec!T147=0,0,RES_hhdet_in_fec!T147*1000*11630/RES_hhdet_in_new!T145)</f>
        <v>2.8790752202524161</v>
      </c>
      <c r="U147" s="98">
        <f>IF(RES_hhdet_in_fec!U147=0,0,RES_hhdet_in_fec!U147*1000*11630/RES_hhdet_in_new!U145)</f>
        <v>1.836021988808257</v>
      </c>
      <c r="V147" s="98">
        <f>IF(RES_hhdet_in_fec!V147=0,0,RES_hhdet_in_fec!V147*1000*11630/RES_hhdet_in_new!V145)</f>
        <v>2.6667484662172831</v>
      </c>
      <c r="W147" s="98">
        <f>IF(RES_hhdet_in_fec!W147=0,0,RES_hhdet_in_fec!W147*1000*11630/RES_hhdet_in_new!W145)</f>
        <v>2.9821228923064886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2828.339584207903</v>
      </c>
      <c r="S148" s="122">
        <v>2049.746774254661</v>
      </c>
      <c r="T148" s="122">
        <v>2130.4327663403255</v>
      </c>
      <c r="U148" s="122">
        <v>1997.7218714674443</v>
      </c>
      <c r="V148" s="122">
        <v>2300.2411768130401</v>
      </c>
      <c r="W148" s="122">
        <v>2334.0944017698157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2137.8197239082383</v>
      </c>
      <c r="T149" s="98">
        <v>1928.5775271977309</v>
      </c>
      <c r="U149" s="98">
        <v>1804.5580890660272</v>
      </c>
      <c r="V149" s="98">
        <v>1961.8897339125765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2828.339584207903</v>
      </c>
      <c r="S153" s="101">
        <v>2046.2238562685181</v>
      </c>
      <c r="T153" s="101">
        <v>2149.9671443218667</v>
      </c>
      <c r="U153" s="101">
        <v>2002.9425142350503</v>
      </c>
      <c r="V153" s="101">
        <v>2307.1463083008048</v>
      </c>
      <c r="W153" s="101">
        <v>2334.0944017698157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774.64798905984242</v>
      </c>
      <c r="S157" s="122">
        <v>683.03652656994325</v>
      </c>
      <c r="T157" s="122">
        <v>703.69292777006228</v>
      </c>
      <c r="U157" s="122">
        <v>582.01311559392082</v>
      </c>
      <c r="V157" s="122">
        <v>698.71282124407298</v>
      </c>
      <c r="W157" s="122">
        <v>668.37571875422805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828.2699773737653</v>
      </c>
      <c r="S158" s="98">
        <v>940.5641763632259</v>
      </c>
      <c r="T158" s="98">
        <v>793.85959487169794</v>
      </c>
      <c r="U158" s="98">
        <v>739.82737603519308</v>
      </c>
      <c r="V158" s="98">
        <v>772.7584263263218</v>
      </c>
      <c r="W158" s="98">
        <v>799.88242746233232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736.34656883561183</v>
      </c>
      <c r="S159" s="33">
        <v>494.18291672153617</v>
      </c>
      <c r="T159" s="33">
        <v>515.1626238302789</v>
      </c>
      <c r="U159" s="33">
        <v>467.23910800026823</v>
      </c>
      <c r="V159" s="33">
        <v>567.07618998674218</v>
      </c>
      <c r="W159" s="33">
        <v>563.17035178774472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14206.422130154679</v>
      </c>
      <c r="D161" s="117">
        <f t="shared" si="54"/>
        <v>13160.051600720853</v>
      </c>
      <c r="E161" s="117">
        <f t="shared" si="54"/>
        <v>14724.706750714164</v>
      </c>
      <c r="F161" s="117">
        <f t="shared" si="54"/>
        <v>14967.168724492827</v>
      </c>
      <c r="G161" s="117">
        <f t="shared" si="54"/>
        <v>10858.716931616142</v>
      </c>
      <c r="H161" s="117">
        <f t="shared" si="54"/>
        <v>14303.35234069593</v>
      </c>
      <c r="I161" s="117">
        <f t="shared" si="54"/>
        <v>17787.15360053011</v>
      </c>
      <c r="J161" s="117">
        <f t="shared" si="54"/>
        <v>15554.418452386552</v>
      </c>
      <c r="K161" s="117">
        <f t="shared" si="54"/>
        <v>16326.247942137821</v>
      </c>
      <c r="L161" s="117">
        <f t="shared" si="54"/>
        <v>11736.443721066262</v>
      </c>
      <c r="M161" s="117">
        <f t="shared" si="54"/>
        <v>6968.7709301744753</v>
      </c>
      <c r="N161" s="117">
        <f t="shared" si="54"/>
        <v>16095.891854544841</v>
      </c>
      <c r="O161" s="117">
        <f t="shared" si="54"/>
        <v>12207.90481776207</v>
      </c>
      <c r="P161" s="117">
        <f t="shared" si="54"/>
        <v>18530.486491861891</v>
      </c>
      <c r="Q161" s="117">
        <f t="shared" si="54"/>
        <v>14313.629983728328</v>
      </c>
      <c r="R161" s="117">
        <f t="shared" ref="R161:V161" si="55">R162+R164+R166+R175</f>
        <v>0</v>
      </c>
      <c r="S161" s="117">
        <f t="shared" si="55"/>
        <v>9385.044160070398</v>
      </c>
      <c r="T161" s="117">
        <f t="shared" si="55"/>
        <v>8861.0103077912481</v>
      </c>
      <c r="U161" s="117">
        <f t="shared" si="55"/>
        <v>7744.3598557239311</v>
      </c>
      <c r="V161" s="117">
        <f t="shared" si="55"/>
        <v>9497.3675262915913</v>
      </c>
      <c r="W161" s="117">
        <f t="shared" ref="W161" si="56">W162+W164+W166+W175</f>
        <v>8073.6136778880882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11351.810973031175</v>
      </c>
      <c r="D162" s="122">
        <f t="shared" si="57"/>
        <v>10226.558725747922</v>
      </c>
      <c r="E162" s="122">
        <f t="shared" si="57"/>
        <v>11580.019983900962</v>
      </c>
      <c r="F162" s="122">
        <f t="shared" si="57"/>
        <v>12050.806738020337</v>
      </c>
      <c r="G162" s="122">
        <f t="shared" si="57"/>
        <v>7850.1944051545588</v>
      </c>
      <c r="H162" s="122">
        <f t="shared" si="57"/>
        <v>10982.644064334754</v>
      </c>
      <c r="I162" s="122">
        <f t="shared" si="57"/>
        <v>14596.661161617498</v>
      </c>
      <c r="J162" s="122">
        <f t="shared" si="57"/>
        <v>11339.460992813081</v>
      </c>
      <c r="K162" s="122">
        <f t="shared" si="57"/>
        <v>12593.777796907216</v>
      </c>
      <c r="L162" s="122">
        <f t="shared" si="57"/>
        <v>8120.4627470047217</v>
      </c>
      <c r="M162" s="122">
        <f t="shared" si="57"/>
        <v>3829.9359344451973</v>
      </c>
      <c r="N162" s="122">
        <f t="shared" si="57"/>
        <v>12881.915893103445</v>
      </c>
      <c r="O162" s="122">
        <f t="shared" si="57"/>
        <v>8790.5257254942608</v>
      </c>
      <c r="P162" s="122">
        <f t="shared" si="57"/>
        <v>15538.589751726375</v>
      </c>
      <c r="Q162" s="122">
        <f t="shared" si="57"/>
        <v>10970.822404884631</v>
      </c>
      <c r="R162" s="122">
        <f t="shared" si="57"/>
        <v>0</v>
      </c>
      <c r="S162" s="122">
        <f t="shared" si="57"/>
        <v>6659.7709541724471</v>
      </c>
      <c r="T162" s="122">
        <f t="shared" si="57"/>
        <v>6030.596955988638</v>
      </c>
      <c r="U162" s="122">
        <f t="shared" si="57"/>
        <v>5167.0494734832218</v>
      </c>
      <c r="V162" s="122">
        <f t="shared" si="57"/>
        <v>6500.0498320378883</v>
      </c>
      <c r="W162" s="122">
        <f t="shared" si="57"/>
        <v>5072.4075087003148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11351.810973031175</v>
      </c>
      <c r="D163" s="33">
        <v>10226.558725747922</v>
      </c>
      <c r="E163" s="33">
        <v>11580.019983900962</v>
      </c>
      <c r="F163" s="33">
        <v>12050.806738020337</v>
      </c>
      <c r="G163" s="33">
        <v>7850.1944051545588</v>
      </c>
      <c r="H163" s="33">
        <v>10982.644064334754</v>
      </c>
      <c r="I163" s="33">
        <v>14596.661161617498</v>
      </c>
      <c r="J163" s="33">
        <v>11339.460992813081</v>
      </c>
      <c r="K163" s="33">
        <v>12593.777796907216</v>
      </c>
      <c r="L163" s="33">
        <v>8120.4627470047217</v>
      </c>
      <c r="M163" s="33">
        <v>3829.9359344451973</v>
      </c>
      <c r="N163" s="33">
        <v>12881.915893103445</v>
      </c>
      <c r="O163" s="33">
        <v>8790.5257254942608</v>
      </c>
      <c r="P163" s="33">
        <v>15538.589751726375</v>
      </c>
      <c r="Q163" s="33">
        <v>10970.822404884631</v>
      </c>
      <c r="R163" s="33">
        <v>0</v>
      </c>
      <c r="S163" s="33">
        <v>6659.7709541724471</v>
      </c>
      <c r="T163" s="33">
        <v>6030.596955988638</v>
      </c>
      <c r="U163" s="33">
        <v>5167.0494734832218</v>
      </c>
      <c r="V163" s="33">
        <v>6500.0498320378883</v>
      </c>
      <c r="W163" s="33">
        <v>5072.4075087003148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3.4468308294353265</v>
      </c>
      <c r="M164" s="122">
        <f t="shared" si="58"/>
        <v>1.5981064866433334</v>
      </c>
      <c r="N164" s="122">
        <f t="shared" si="58"/>
        <v>1.6663170583503792</v>
      </c>
      <c r="O164" s="122">
        <f t="shared" si="58"/>
        <v>1.4609734345497631</v>
      </c>
      <c r="P164" s="122">
        <f t="shared" si="58"/>
        <v>2.8675950141482347</v>
      </c>
      <c r="Q164" s="122">
        <f t="shared" si="58"/>
        <v>1.4232828109092934</v>
      </c>
      <c r="R164" s="122">
        <f t="shared" si="58"/>
        <v>0</v>
      </c>
      <c r="S164" s="122">
        <f t="shared" si="58"/>
        <v>2.1292870414800635</v>
      </c>
      <c r="T164" s="122">
        <f t="shared" si="58"/>
        <v>2.9663199238964286</v>
      </c>
      <c r="U164" s="122">
        <f t="shared" si="58"/>
        <v>2.3784830309561507</v>
      </c>
      <c r="V164" s="122">
        <f t="shared" si="58"/>
        <v>2.5862862280124514</v>
      </c>
      <c r="W164" s="122">
        <f t="shared" si="58"/>
        <v>4.4205586403602073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0</v>
      </c>
      <c r="J165" s="98">
        <f>IF(RES_hhdet_in_fec!J165=0,0,RES_hhdet_in_fec!J165*1000*11630/RES_hhdet_in_new!J163)</f>
        <v>0</v>
      </c>
      <c r="K165" s="98">
        <f>IF(RES_hhdet_in_fec!K165=0,0,RES_hhdet_in_fec!K165*1000*11630/RES_hhdet_in_new!K163)</f>
        <v>0</v>
      </c>
      <c r="L165" s="98">
        <f>IF(RES_hhdet_in_fec!L165=0,0,RES_hhdet_in_fec!L165*1000*11630/RES_hhdet_in_new!L163)</f>
        <v>3.4468308294353265</v>
      </c>
      <c r="M165" s="98">
        <f>IF(RES_hhdet_in_fec!M165=0,0,RES_hhdet_in_fec!M165*1000*11630/RES_hhdet_in_new!M163)</f>
        <v>1.5981064866433334</v>
      </c>
      <c r="N165" s="98">
        <f>IF(RES_hhdet_in_fec!N165=0,0,RES_hhdet_in_fec!N165*1000*11630/RES_hhdet_in_new!N163)</f>
        <v>1.6663170583503792</v>
      </c>
      <c r="O165" s="98">
        <f>IF(RES_hhdet_in_fec!O165=0,0,RES_hhdet_in_fec!O165*1000*11630/RES_hhdet_in_new!O163)</f>
        <v>1.4609734345497631</v>
      </c>
      <c r="P165" s="98">
        <f>IF(RES_hhdet_in_fec!P165=0,0,RES_hhdet_in_fec!P165*1000*11630/RES_hhdet_in_new!P163)</f>
        <v>2.8675950141482347</v>
      </c>
      <c r="Q165" s="98">
        <f>IF(RES_hhdet_in_fec!Q165=0,0,RES_hhdet_in_fec!Q165*1000*11630/RES_hhdet_in_new!Q163)</f>
        <v>1.4232828109092934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2.1292870414800635</v>
      </c>
      <c r="T165" s="98">
        <f>IF(RES_hhdet_in_fec!T165=0,0,RES_hhdet_in_fec!T165*1000*11630/RES_hhdet_in_new!T163)</f>
        <v>2.9663199238964286</v>
      </c>
      <c r="U165" s="98">
        <f>IF(RES_hhdet_in_fec!U165=0,0,RES_hhdet_in_fec!U165*1000*11630/RES_hhdet_in_new!U163)</f>
        <v>2.3784830309561507</v>
      </c>
      <c r="V165" s="98">
        <f>IF(RES_hhdet_in_fec!V165=0,0,RES_hhdet_in_fec!V165*1000*11630/RES_hhdet_in_new!V163)</f>
        <v>2.5862862280124514</v>
      </c>
      <c r="W165" s="98">
        <f>IF(RES_hhdet_in_fec!W165=0,0,RES_hhdet_in_fec!W165*1000*11630/RES_hhdet_in_new!W163)</f>
        <v>4.4205586403602073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2096.550934759453</v>
      </c>
      <c r="D166" s="122">
        <v>2163.9653057368705</v>
      </c>
      <c r="E166" s="122">
        <v>2337.2657006099134</v>
      </c>
      <c r="F166" s="122">
        <v>2068.9696472101346</v>
      </c>
      <c r="G166" s="122">
        <v>2132.527869578113</v>
      </c>
      <c r="H166" s="122">
        <v>2418.4948971279159</v>
      </c>
      <c r="I166" s="122">
        <v>2419.3768543480264</v>
      </c>
      <c r="J166" s="122">
        <v>3309.4237289233693</v>
      </c>
      <c r="K166" s="122">
        <v>2886.6345569305226</v>
      </c>
      <c r="L166" s="122">
        <v>2711.2773326655069</v>
      </c>
      <c r="M166" s="122">
        <v>2299.0080494846688</v>
      </c>
      <c r="N166" s="122">
        <v>2361.4567907695073</v>
      </c>
      <c r="O166" s="122">
        <v>2576.231718427297</v>
      </c>
      <c r="P166" s="122">
        <v>2189.1151437815711</v>
      </c>
      <c r="Q166" s="122">
        <v>2608.4891348306296</v>
      </c>
      <c r="R166" s="122">
        <v>0</v>
      </c>
      <c r="S166" s="122">
        <v>2049.3823344629909</v>
      </c>
      <c r="T166" s="122">
        <v>2126.4864273541552</v>
      </c>
      <c r="U166" s="122">
        <v>1996.1794088315612</v>
      </c>
      <c r="V166" s="122">
        <v>2298.2172589631791</v>
      </c>
      <c r="W166" s="122">
        <v>2327.791036693382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2760.0166360125922</v>
      </c>
      <c r="I167" s="98">
        <v>0</v>
      </c>
      <c r="J167" s="98">
        <v>0</v>
      </c>
      <c r="K167" s="98">
        <v>0</v>
      </c>
      <c r="L167" s="98">
        <v>2174.3442815271542</v>
      </c>
      <c r="M167" s="98">
        <v>0</v>
      </c>
      <c r="N167" s="98">
        <v>2623.4620812206863</v>
      </c>
      <c r="O167" s="98">
        <v>2472.2927226655906</v>
      </c>
      <c r="P167" s="98">
        <v>2545.4700401839273</v>
      </c>
      <c r="Q167" s="98">
        <v>0</v>
      </c>
      <c r="R167" s="98">
        <v>0</v>
      </c>
      <c r="S167" s="98">
        <v>2137.8197239082383</v>
      </c>
      <c r="T167" s="98">
        <v>1928.5775271977309</v>
      </c>
      <c r="U167" s="98">
        <v>1804.5580890660274</v>
      </c>
      <c r="V167" s="98">
        <v>1961.8897339125767</v>
      </c>
      <c r="W167" s="98">
        <v>2066.2013860213683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2096.550934759453</v>
      </c>
      <c r="D171" s="101">
        <v>2163.9653057368705</v>
      </c>
      <c r="E171" s="101">
        <v>2337.2657006099134</v>
      </c>
      <c r="F171" s="101">
        <v>2068.9696472101346</v>
      </c>
      <c r="G171" s="101">
        <v>2132.527869578113</v>
      </c>
      <c r="H171" s="101">
        <v>2406.7182854422381</v>
      </c>
      <c r="I171" s="101">
        <v>2419.3768543480264</v>
      </c>
      <c r="J171" s="101">
        <v>3309.4237289233693</v>
      </c>
      <c r="K171" s="101">
        <v>2886.6345569305226</v>
      </c>
      <c r="L171" s="101">
        <v>2747.0728694080635</v>
      </c>
      <c r="M171" s="101">
        <v>2299.0080494846688</v>
      </c>
      <c r="N171" s="101">
        <v>2352.5374617328712</v>
      </c>
      <c r="O171" s="101">
        <v>2579.9660536043643</v>
      </c>
      <c r="P171" s="101">
        <v>2179.4839303652916</v>
      </c>
      <c r="Q171" s="101">
        <v>2608.4891348306296</v>
      </c>
      <c r="R171" s="101">
        <v>0</v>
      </c>
      <c r="S171" s="101">
        <v>2046.2238562685175</v>
      </c>
      <c r="T171" s="101">
        <v>2149.9671443218667</v>
      </c>
      <c r="U171" s="101">
        <v>2002.9425142350503</v>
      </c>
      <c r="V171" s="101">
        <v>2307.1463083008052</v>
      </c>
      <c r="W171" s="101">
        <v>2334.0944017698157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758.06022236405124</v>
      </c>
      <c r="D175" s="122">
        <v>769.52756923606012</v>
      </c>
      <c r="E175" s="122">
        <v>807.42106620328764</v>
      </c>
      <c r="F175" s="122">
        <v>847.3923392623542</v>
      </c>
      <c r="G175" s="122">
        <v>875.99465688346913</v>
      </c>
      <c r="H175" s="122">
        <v>902.21337923326075</v>
      </c>
      <c r="I175" s="122">
        <v>771.11558456458408</v>
      </c>
      <c r="J175" s="122">
        <v>905.53373065010089</v>
      </c>
      <c r="K175" s="122">
        <v>845.83558830008144</v>
      </c>
      <c r="L175" s="122">
        <v>901.25681056659744</v>
      </c>
      <c r="M175" s="122">
        <v>838.22883975796594</v>
      </c>
      <c r="N175" s="122">
        <v>850.85285361353817</v>
      </c>
      <c r="O175" s="122">
        <v>839.68640040596256</v>
      </c>
      <c r="P175" s="122">
        <v>799.91400133979846</v>
      </c>
      <c r="Q175" s="122">
        <v>732.89516120215785</v>
      </c>
      <c r="R175" s="122">
        <v>0</v>
      </c>
      <c r="S175" s="122">
        <v>673.76158439348023</v>
      </c>
      <c r="T175" s="122">
        <v>700.96060452455822</v>
      </c>
      <c r="U175" s="122">
        <v>578.75249037819208</v>
      </c>
      <c r="V175" s="122">
        <v>696.51414906251216</v>
      </c>
      <c r="W175" s="122">
        <v>668.99457385403105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758.06022236405124</v>
      </c>
      <c r="D176" s="98">
        <v>819.61642330518146</v>
      </c>
      <c r="E176" s="98">
        <v>857.73379693943241</v>
      </c>
      <c r="F176" s="98">
        <v>924.03263769719126</v>
      </c>
      <c r="G176" s="98">
        <v>965.64246566057045</v>
      </c>
      <c r="H176" s="98">
        <v>1005.8603583197715</v>
      </c>
      <c r="I176" s="98">
        <v>924.42039676753961</v>
      </c>
      <c r="J176" s="98">
        <v>958.05351535527336</v>
      </c>
      <c r="K176" s="98">
        <v>891.83020101842544</v>
      </c>
      <c r="L176" s="98">
        <v>896.97235890052866</v>
      </c>
      <c r="M176" s="98">
        <v>933.07024064546681</v>
      </c>
      <c r="N176" s="98">
        <v>940.0790681648424</v>
      </c>
      <c r="O176" s="98">
        <v>918.76068496885193</v>
      </c>
      <c r="P176" s="98">
        <v>996.64343005411263</v>
      </c>
      <c r="Q176" s="98">
        <v>798.40823738261543</v>
      </c>
      <c r="R176" s="98">
        <v>0</v>
      </c>
      <c r="S176" s="98">
        <v>940.5641763632259</v>
      </c>
      <c r="T176" s="98">
        <v>793.85959487169782</v>
      </c>
      <c r="U176" s="98">
        <v>739.82737603519331</v>
      </c>
      <c r="V176" s="98">
        <v>772.75842632632168</v>
      </c>
      <c r="W176" s="98">
        <v>799.88242746233243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669.34986109781732</v>
      </c>
      <c r="E177" s="33">
        <v>731.95197009907019</v>
      </c>
      <c r="F177" s="33">
        <v>694.11174239267996</v>
      </c>
      <c r="G177" s="33">
        <v>696.69903932926616</v>
      </c>
      <c r="H177" s="33">
        <v>766.67502196628527</v>
      </c>
      <c r="I177" s="33">
        <v>690.42884129987044</v>
      </c>
      <c r="J177" s="33">
        <v>888.02713574837674</v>
      </c>
      <c r="K177" s="33">
        <v>793.27031662197419</v>
      </c>
      <c r="L177" s="33">
        <v>942.67317667193004</v>
      </c>
      <c r="M177" s="33">
        <v>705.45087851546464</v>
      </c>
      <c r="N177" s="33">
        <v>701.8156600772935</v>
      </c>
      <c r="O177" s="33">
        <v>736.3626685771203</v>
      </c>
      <c r="P177" s="33">
        <v>622.85751549691554</v>
      </c>
      <c r="Q177" s="33">
        <v>700.13862311192895</v>
      </c>
      <c r="R177" s="33">
        <v>0</v>
      </c>
      <c r="S177" s="33">
        <v>494.18291672153623</v>
      </c>
      <c r="T177" s="33">
        <v>515.1626238302789</v>
      </c>
      <c r="U177" s="33">
        <v>467.23910800026817</v>
      </c>
      <c r="V177" s="33">
        <v>567.07618998674218</v>
      </c>
      <c r="W177" s="33">
        <v>563.17035178774472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13999.897933832668</v>
      </c>
      <c r="D3" s="117">
        <f t="shared" si="0"/>
        <v>9746.9157067648448</v>
      </c>
      <c r="E3" s="117">
        <f t="shared" si="0"/>
        <v>9650.783902092875</v>
      </c>
      <c r="F3" s="117">
        <f t="shared" si="0"/>
        <v>9862.6768608294424</v>
      </c>
      <c r="G3" s="117">
        <f t="shared" si="0"/>
        <v>11667.856912628329</v>
      </c>
      <c r="H3" s="117">
        <f t="shared" si="0"/>
        <v>10595.744615628013</v>
      </c>
      <c r="I3" s="117">
        <f t="shared" si="0"/>
        <v>10648.717465129035</v>
      </c>
      <c r="J3" s="117">
        <f t="shared" si="0"/>
        <v>10833.239137250492</v>
      </c>
      <c r="K3" s="117">
        <f t="shared" si="0"/>
        <v>10622.121530321632</v>
      </c>
      <c r="L3" s="117">
        <f t="shared" si="0"/>
        <v>13842.638036486511</v>
      </c>
      <c r="M3" s="117">
        <f t="shared" si="0"/>
        <v>12876.199005960185</v>
      </c>
      <c r="N3" s="117">
        <f t="shared" si="0"/>
        <v>8722.9234946340512</v>
      </c>
      <c r="O3" s="117">
        <f t="shared" si="0"/>
        <v>0</v>
      </c>
      <c r="P3" s="117">
        <f t="shared" si="0"/>
        <v>0</v>
      </c>
      <c r="Q3" s="117">
        <f t="shared" si="0"/>
        <v>8976.6744214662158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7879.2643654500207</v>
      </c>
      <c r="V3" s="117">
        <f t="shared" si="1"/>
        <v>4700.3725735366143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11834.355814974107</v>
      </c>
      <c r="D4" s="122">
        <f t="shared" si="3"/>
        <v>7874.5349573987496</v>
      </c>
      <c r="E4" s="122">
        <f t="shared" si="3"/>
        <v>7730.2821604736228</v>
      </c>
      <c r="F4" s="122">
        <f t="shared" si="3"/>
        <v>7968.9352969074089</v>
      </c>
      <c r="G4" s="122">
        <f t="shared" si="3"/>
        <v>9647.8427252655365</v>
      </c>
      <c r="H4" s="122">
        <f t="shared" si="3"/>
        <v>8451.2587218393055</v>
      </c>
      <c r="I4" s="122">
        <f t="shared" si="3"/>
        <v>8540.8946533499038</v>
      </c>
      <c r="J4" s="122">
        <f t="shared" si="3"/>
        <v>8373.126559793207</v>
      </c>
      <c r="K4" s="122">
        <f t="shared" si="3"/>
        <v>8472.8672298815109</v>
      </c>
      <c r="L4" s="122">
        <f t="shared" si="3"/>
        <v>11258.313097882579</v>
      </c>
      <c r="M4" s="122">
        <f t="shared" si="3"/>
        <v>10708.028080870306</v>
      </c>
      <c r="N4" s="122">
        <f t="shared" si="3"/>
        <v>6591.1377434324068</v>
      </c>
      <c r="O4" s="122">
        <f t="shared" si="3"/>
        <v>0</v>
      </c>
      <c r="P4" s="122">
        <f t="shared" si="3"/>
        <v>0</v>
      </c>
      <c r="Q4" s="122">
        <f t="shared" si="3"/>
        <v>6579.4428447085011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5798.4629164371245</v>
      </c>
      <c r="V4" s="122">
        <f t="shared" si="4"/>
        <v>3094.2866520745438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11727.976765528749</v>
      </c>
      <c r="D5" s="98">
        <v>7805.9444766722581</v>
      </c>
      <c r="E5" s="98">
        <v>7664.1590242459106</v>
      </c>
      <c r="F5" s="98">
        <v>7902.5595910942957</v>
      </c>
      <c r="G5" s="98">
        <v>9568.5480158445571</v>
      </c>
      <c r="H5" s="98">
        <v>8383.0870634487255</v>
      </c>
      <c r="I5" s="98">
        <v>8473.4346671041239</v>
      </c>
      <c r="J5" s="98">
        <v>8307.4601206527859</v>
      </c>
      <c r="K5" s="98">
        <v>8406.8159864136323</v>
      </c>
      <c r="L5" s="98">
        <v>11174.574630735633</v>
      </c>
      <c r="M5" s="98">
        <v>10627.748762780464</v>
      </c>
      <c r="N5" s="98">
        <v>6542.1266419659087</v>
      </c>
      <c r="O5" s="98">
        <v>0</v>
      </c>
      <c r="P5" s="98">
        <v>0</v>
      </c>
      <c r="Q5" s="98">
        <v>6531.9219605206272</v>
      </c>
      <c r="R5" s="98">
        <v>0</v>
      </c>
      <c r="S5" s="98">
        <v>0</v>
      </c>
      <c r="T5" s="98">
        <v>0</v>
      </c>
      <c r="U5" s="98">
        <v>5757.8282965053613</v>
      </c>
      <c r="V5" s="98">
        <v>3072.6148791278479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106.37904944535939</v>
      </c>
      <c r="D6" s="98">
        <v>68.590480726491492</v>
      </c>
      <c r="E6" s="98">
        <v>66.123136227712379</v>
      </c>
      <c r="F6" s="98">
        <v>66.375705813113242</v>
      </c>
      <c r="G6" s="98">
        <v>79.294709420979544</v>
      </c>
      <c r="H6" s="98">
        <v>68.171658390579822</v>
      </c>
      <c r="I6" s="98">
        <v>67.459986245780442</v>
      </c>
      <c r="J6" s="98">
        <v>65.66643914042028</v>
      </c>
      <c r="K6" s="98">
        <v>66.051243467878976</v>
      </c>
      <c r="L6" s="98">
        <v>83.738467146946022</v>
      </c>
      <c r="M6" s="98">
        <v>80.279318089842803</v>
      </c>
      <c r="N6" s="98">
        <v>49.011101466497863</v>
      </c>
      <c r="O6" s="98">
        <v>0</v>
      </c>
      <c r="P6" s="98">
        <v>0</v>
      </c>
      <c r="Q6" s="98">
        <v>47.520884187873577</v>
      </c>
      <c r="R6" s="98">
        <v>0</v>
      </c>
      <c r="S6" s="98">
        <v>0</v>
      </c>
      <c r="T6" s="98">
        <v>0</v>
      </c>
      <c r="U6" s="98">
        <v>40.63461993176319</v>
      </c>
      <c r="V6" s="98">
        <v>21.671772946695736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0.51956732294476748</v>
      </c>
      <c r="G7" s="122">
        <f t="shared" si="6"/>
        <v>0.44438038709842081</v>
      </c>
      <c r="H7" s="122">
        <f t="shared" si="6"/>
        <v>1.2784761073415927</v>
      </c>
      <c r="I7" s="122">
        <f t="shared" si="6"/>
        <v>1.9814433075280664</v>
      </c>
      <c r="J7" s="122">
        <f t="shared" si="6"/>
        <v>2.6811318904015056</v>
      </c>
      <c r="K7" s="122">
        <f t="shared" si="6"/>
        <v>2.5962616798343494</v>
      </c>
      <c r="L7" s="122">
        <f t="shared" si="6"/>
        <v>8.7358939626428889</v>
      </c>
      <c r="M7" s="122">
        <f t="shared" si="6"/>
        <v>5.0261149734948276</v>
      </c>
      <c r="N7" s="122">
        <f t="shared" si="6"/>
        <v>4.3789131566227262</v>
      </c>
      <c r="O7" s="122">
        <f t="shared" si="6"/>
        <v>0</v>
      </c>
      <c r="P7" s="122">
        <f t="shared" si="6"/>
        <v>0</v>
      </c>
      <c r="Q7" s="122">
        <f t="shared" si="6"/>
        <v>3.4538813001346229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0.51956732294476748</v>
      </c>
      <c r="G8" s="98">
        <f>IF(RES_hhdet_in_tes!G8=0,0,RES_hhdet_in_tes!G8*1000*11630/RES_hhdet_in_new!G5)</f>
        <v>0.44438038709842081</v>
      </c>
      <c r="H8" s="98">
        <f>IF(RES_hhdet_in_tes!H8=0,0,RES_hhdet_in_tes!H8*1000*11630/RES_hhdet_in_new!H5)</f>
        <v>1.2784761073415927</v>
      </c>
      <c r="I8" s="98">
        <f>IF(RES_hhdet_in_tes!I8=0,0,RES_hhdet_in_tes!I8*1000*11630/RES_hhdet_in_new!I5)</f>
        <v>1.9814433075280664</v>
      </c>
      <c r="J8" s="98">
        <f>IF(RES_hhdet_in_tes!J8=0,0,RES_hhdet_in_tes!J8*1000*11630/RES_hhdet_in_new!J5)</f>
        <v>2.6811318904015056</v>
      </c>
      <c r="K8" s="98">
        <f>IF(RES_hhdet_in_tes!K8=0,0,RES_hhdet_in_tes!K8*1000*11630/RES_hhdet_in_new!K5)</f>
        <v>2.5962616798343494</v>
      </c>
      <c r="L8" s="98">
        <f>IF(RES_hhdet_in_tes!L8=0,0,RES_hhdet_in_tes!L8*1000*11630/RES_hhdet_in_new!L5)</f>
        <v>8.7358939626428889</v>
      </c>
      <c r="M8" s="98">
        <f>IF(RES_hhdet_in_tes!M8=0,0,RES_hhdet_in_tes!M8*1000*11630/RES_hhdet_in_new!M5)</f>
        <v>5.0261149734948276</v>
      </c>
      <c r="N8" s="98">
        <f>IF(RES_hhdet_in_tes!N8=0,0,RES_hhdet_in_tes!N8*1000*11630/RES_hhdet_in_new!N5)</f>
        <v>4.3789131566227262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3.4538813001346229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1716.2608539739692</v>
      </c>
      <c r="D9" s="122">
        <v>1377.1389276427685</v>
      </c>
      <c r="E9" s="122">
        <v>1394.2084834701179</v>
      </c>
      <c r="F9" s="122">
        <v>1349.6528784219593</v>
      </c>
      <c r="G9" s="122">
        <v>1459.1442485320408</v>
      </c>
      <c r="H9" s="122">
        <v>1549.9528478947282</v>
      </c>
      <c r="I9" s="122">
        <v>1570.3692532876989</v>
      </c>
      <c r="J9" s="122">
        <v>1806.7951766645872</v>
      </c>
      <c r="K9" s="122">
        <v>1578.0556993414036</v>
      </c>
      <c r="L9" s="122">
        <v>2018.7069092106046</v>
      </c>
      <c r="M9" s="122">
        <v>1609.2171712990591</v>
      </c>
      <c r="N9" s="122">
        <v>1571.3067644265891</v>
      </c>
      <c r="O9" s="122">
        <v>0</v>
      </c>
      <c r="P9" s="122">
        <v>0</v>
      </c>
      <c r="Q9" s="122">
        <v>1864.6693000625214</v>
      </c>
      <c r="R9" s="122">
        <v>0</v>
      </c>
      <c r="S9" s="122">
        <v>0</v>
      </c>
      <c r="T9" s="122">
        <v>0</v>
      </c>
      <c r="U9" s="122">
        <v>1684.2214783207569</v>
      </c>
      <c r="V9" s="122">
        <v>1126.2237523654635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2020.9306517532957</v>
      </c>
      <c r="D10" s="98">
        <v>1361.352576755067</v>
      </c>
      <c r="E10" s="98">
        <v>1280.5133014201222</v>
      </c>
      <c r="F10" s="98">
        <v>1356.0679980254879</v>
      </c>
      <c r="G10" s="98">
        <v>1639.5087031518949</v>
      </c>
      <c r="H10" s="98">
        <v>1477.3300225400985</v>
      </c>
      <c r="I10" s="98">
        <v>1560.7917129889338</v>
      </c>
      <c r="J10" s="98">
        <v>1606.3398068556269</v>
      </c>
      <c r="K10" s="98">
        <v>1563.9431751764389</v>
      </c>
      <c r="L10" s="98">
        <v>2209.0482481671952</v>
      </c>
      <c r="M10" s="98">
        <v>1784.4635419830336</v>
      </c>
      <c r="N10" s="98">
        <v>1463.4900942316772</v>
      </c>
      <c r="O10" s="98">
        <v>0</v>
      </c>
      <c r="P10" s="98">
        <v>0</v>
      </c>
      <c r="Q10" s="98">
        <v>1701.7140203151721</v>
      </c>
      <c r="R10" s="98">
        <v>0</v>
      </c>
      <c r="S10" s="98">
        <v>0</v>
      </c>
      <c r="T10" s="98">
        <v>0</v>
      </c>
      <c r="U10" s="98">
        <v>1684.2214783207569</v>
      </c>
      <c r="V10" s="98">
        <v>1126.2237523654635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1313.7318415699992</v>
      </c>
      <c r="D11" s="98">
        <v>1323.0128025491733</v>
      </c>
      <c r="E11" s="98">
        <v>1406.7262413799356</v>
      </c>
      <c r="F11" s="98">
        <v>1406.3702846307287</v>
      </c>
      <c r="G11" s="98">
        <v>1528.0145084637368</v>
      </c>
      <c r="H11" s="98">
        <v>1629.1005234909451</v>
      </c>
      <c r="I11" s="98">
        <v>1543.9651420818448</v>
      </c>
      <c r="J11" s="98">
        <v>1702.2965200421877</v>
      </c>
      <c r="K11" s="98">
        <v>0</v>
      </c>
      <c r="L11" s="98">
        <v>1334.9788397452958</v>
      </c>
      <c r="M11" s="98">
        <v>0</v>
      </c>
      <c r="N11" s="98">
        <v>1722.3864412704684</v>
      </c>
      <c r="O11" s="98">
        <v>0</v>
      </c>
      <c r="P11" s="98">
        <v>0</v>
      </c>
      <c r="Q11" s="98">
        <v>1558.6781512845801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1347.7285223910878</v>
      </c>
      <c r="D15" s="101">
        <v>1394.776600934573</v>
      </c>
      <c r="E15" s="101">
        <v>1510.7944490669763</v>
      </c>
      <c r="F15" s="101">
        <v>1341.2282445325263</v>
      </c>
      <c r="G15" s="101">
        <v>1386.669091192364</v>
      </c>
      <c r="H15" s="101">
        <v>1570.0108306270613</v>
      </c>
      <c r="I15" s="101">
        <v>1583.6796403288688</v>
      </c>
      <c r="J15" s="101">
        <v>2174.508374497977</v>
      </c>
      <c r="K15" s="101">
        <v>1904.8720484247935</v>
      </c>
      <c r="L15" s="101">
        <v>1821.5840670791554</v>
      </c>
      <c r="M15" s="101">
        <v>1537.8205017611438</v>
      </c>
      <c r="N15" s="101">
        <v>1595.6982613841608</v>
      </c>
      <c r="O15" s="101">
        <v>0</v>
      </c>
      <c r="P15" s="101">
        <v>0</v>
      </c>
      <c r="Q15" s="101">
        <v>1901.9055986052181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449.28126488459185</v>
      </c>
      <c r="D19" s="122">
        <v>495.24182172332627</v>
      </c>
      <c r="E19" s="122">
        <v>526.29325814913454</v>
      </c>
      <c r="F19" s="122">
        <v>543.56911817712933</v>
      </c>
      <c r="G19" s="122">
        <v>560.42555844365347</v>
      </c>
      <c r="H19" s="122">
        <v>593.25456978663715</v>
      </c>
      <c r="I19" s="122">
        <v>535.47211518390475</v>
      </c>
      <c r="J19" s="122">
        <v>650.63626890229523</v>
      </c>
      <c r="K19" s="122">
        <v>568.60233941888316</v>
      </c>
      <c r="L19" s="122">
        <v>556.88213543068389</v>
      </c>
      <c r="M19" s="122">
        <v>553.92763881732515</v>
      </c>
      <c r="N19" s="122">
        <v>556.10007361843282</v>
      </c>
      <c r="O19" s="122">
        <v>0</v>
      </c>
      <c r="P19" s="122">
        <v>0</v>
      </c>
      <c r="Q19" s="122">
        <v>529.10839539505776</v>
      </c>
      <c r="R19" s="122">
        <v>0</v>
      </c>
      <c r="S19" s="122">
        <v>0</v>
      </c>
      <c r="T19" s="122">
        <v>0</v>
      </c>
      <c r="U19" s="122">
        <v>396.57997069213872</v>
      </c>
      <c r="V19" s="122">
        <v>479.86216909660732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555.59047135888602</v>
      </c>
      <c r="K20" s="98">
        <v>576.11690919364742</v>
      </c>
      <c r="L20" s="98">
        <v>931.80736950241908</v>
      </c>
      <c r="M20" s="98">
        <v>850.32074658038357</v>
      </c>
      <c r="N20" s="98">
        <v>558.67929132906147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450.3580281228252</v>
      </c>
      <c r="D21" s="98">
        <v>487.39800947954387</v>
      </c>
      <c r="E21" s="98">
        <v>510.54992604510517</v>
      </c>
      <c r="F21" s="98">
        <v>550.53433105291685</v>
      </c>
      <c r="G21" s="98">
        <v>575.86282066862248</v>
      </c>
      <c r="H21" s="98">
        <v>600.40006938459749</v>
      </c>
      <c r="I21" s="98">
        <v>552.28921746877302</v>
      </c>
      <c r="J21" s="98">
        <v>572.88813903048947</v>
      </c>
      <c r="K21" s="98">
        <v>533.74072978897425</v>
      </c>
      <c r="L21" s="98">
        <v>537.25369370118744</v>
      </c>
      <c r="M21" s="98">
        <v>559.11879263006904</v>
      </c>
      <c r="N21" s="98">
        <v>563.31865563038809</v>
      </c>
      <c r="O21" s="98">
        <v>0</v>
      </c>
      <c r="P21" s="98">
        <v>0</v>
      </c>
      <c r="Q21" s="98">
        <v>478.42598581052312</v>
      </c>
      <c r="R21" s="98">
        <v>0</v>
      </c>
      <c r="S21" s="98">
        <v>0</v>
      </c>
      <c r="T21" s="98">
        <v>0</v>
      </c>
      <c r="U21" s="98">
        <v>0</v>
      </c>
      <c r="V21" s="98">
        <v>473.71767144985284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447.41570997183885</v>
      </c>
      <c r="D22" s="33">
        <v>505.76727917865833</v>
      </c>
      <c r="E22" s="33">
        <v>554.14684571780151</v>
      </c>
      <c r="F22" s="33">
        <v>526.52483255167272</v>
      </c>
      <c r="G22" s="33">
        <v>529.55103399371546</v>
      </c>
      <c r="H22" s="33">
        <v>583.9423703105856</v>
      </c>
      <c r="I22" s="33">
        <v>526.98980482092281</v>
      </c>
      <c r="J22" s="33">
        <v>679.33828334738234</v>
      </c>
      <c r="K22" s="33">
        <v>608.31597577366335</v>
      </c>
      <c r="L22" s="33">
        <v>724.75922463828476</v>
      </c>
      <c r="M22" s="33">
        <v>544.28297744733493</v>
      </c>
      <c r="N22" s="33">
        <v>543.99469446843864</v>
      </c>
      <c r="O22" s="33">
        <v>0</v>
      </c>
      <c r="P22" s="33">
        <v>0</v>
      </c>
      <c r="Q22" s="33">
        <v>556.27834692491149</v>
      </c>
      <c r="R22" s="33">
        <v>0</v>
      </c>
      <c r="S22" s="33">
        <v>0</v>
      </c>
      <c r="T22" s="33">
        <v>0</v>
      </c>
      <c r="U22" s="33">
        <v>396.57997069213872</v>
      </c>
      <c r="V22" s="33">
        <v>488.05483262561324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9829.294536103529</v>
      </c>
      <c r="D24" s="117">
        <f t="shared" si="7"/>
        <v>9393.164012256635</v>
      </c>
      <c r="E24" s="117">
        <f t="shared" si="7"/>
        <v>10156.256651106101</v>
      </c>
      <c r="F24" s="117">
        <f t="shared" si="7"/>
        <v>10075.303688698026</v>
      </c>
      <c r="G24" s="117">
        <f t="shared" si="7"/>
        <v>11103.81624719259</v>
      </c>
      <c r="H24" s="117">
        <f t="shared" si="7"/>
        <v>11688.61910336089</v>
      </c>
      <c r="I24" s="117">
        <f t="shared" si="7"/>
        <v>10532.644975293118</v>
      </c>
      <c r="J24" s="117">
        <f t="shared" si="7"/>
        <v>11712.835453871874</v>
      </c>
      <c r="K24" s="117">
        <f t="shared" si="7"/>
        <v>0</v>
      </c>
      <c r="L24" s="117">
        <f t="shared" si="7"/>
        <v>9988.103296097077</v>
      </c>
      <c r="M24" s="117">
        <f t="shared" si="7"/>
        <v>9947.0531507309188</v>
      </c>
      <c r="N24" s="117">
        <f t="shared" si="7"/>
        <v>9966.2043875737563</v>
      </c>
      <c r="O24" s="117">
        <f t="shared" si="7"/>
        <v>10141.807676036997</v>
      </c>
      <c r="P24" s="117">
        <f t="shared" si="7"/>
        <v>10487.285767736168</v>
      </c>
      <c r="Q24" s="117">
        <f t="shared" si="7"/>
        <v>8827.2199746407314</v>
      </c>
      <c r="R24" s="117">
        <f t="shared" ref="R24:V24" si="8">R25+R28+R30+R39</f>
        <v>9017.9727077502739</v>
      </c>
      <c r="S24" s="117">
        <f t="shared" si="8"/>
        <v>8774.7941662600679</v>
      </c>
      <c r="T24" s="117">
        <f t="shared" si="8"/>
        <v>8094.726807935338</v>
      </c>
      <c r="U24" s="117">
        <f t="shared" si="8"/>
        <v>7389.2576564387127</v>
      </c>
      <c r="V24" s="117">
        <f t="shared" si="8"/>
        <v>7633.0970802782986</v>
      </c>
      <c r="W24" s="117">
        <f t="shared" ref="W24" si="9">W25+W28+W30+W39</f>
        <v>7076.7609916008814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8034.8611059578179</v>
      </c>
      <c r="D25" s="122">
        <f t="shared" si="10"/>
        <v>7504.4725364504575</v>
      </c>
      <c r="E25" s="122">
        <f t="shared" si="10"/>
        <v>8124.2728347029542</v>
      </c>
      <c r="F25" s="122">
        <f t="shared" si="10"/>
        <v>8188.1382810590276</v>
      </c>
      <c r="G25" s="122">
        <f t="shared" si="10"/>
        <v>9151.679077324161</v>
      </c>
      <c r="H25" s="122">
        <f t="shared" si="10"/>
        <v>9523.9923226289466</v>
      </c>
      <c r="I25" s="122">
        <f t="shared" si="10"/>
        <v>8413.5423925940449</v>
      </c>
      <c r="J25" s="122">
        <f t="shared" si="10"/>
        <v>8888.0206535674861</v>
      </c>
      <c r="K25" s="122">
        <f t="shared" si="10"/>
        <v>0</v>
      </c>
      <c r="L25" s="122">
        <f t="shared" si="10"/>
        <v>7634.5795431957649</v>
      </c>
      <c r="M25" s="122">
        <f t="shared" si="10"/>
        <v>7851.3031043892161</v>
      </c>
      <c r="N25" s="122">
        <f t="shared" si="10"/>
        <v>7806.0032441039921</v>
      </c>
      <c r="O25" s="122">
        <f t="shared" si="10"/>
        <v>7793.3682906805298</v>
      </c>
      <c r="P25" s="122">
        <f t="shared" si="10"/>
        <v>8382.4918053834317</v>
      </c>
      <c r="Q25" s="122">
        <f t="shared" si="10"/>
        <v>6392.9240368872879</v>
      </c>
      <c r="R25" s="122">
        <f t="shared" ref="R25:V25" si="11">SUM(R26:R27)</f>
        <v>6358.2131226979236</v>
      </c>
      <c r="S25" s="122">
        <f t="shared" si="11"/>
        <v>6757.0987586725787</v>
      </c>
      <c r="T25" s="122">
        <f t="shared" si="11"/>
        <v>5975.8426850072601</v>
      </c>
      <c r="U25" s="122">
        <f t="shared" si="11"/>
        <v>5401.532752584063</v>
      </c>
      <c r="V25" s="122">
        <f t="shared" si="11"/>
        <v>5323.8592477661659</v>
      </c>
      <c r="W25" s="122">
        <f t="shared" ref="W25" si="12">SUM(W26:W27)</f>
        <v>4715.7269346817257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7856.6998846708429</v>
      </c>
      <c r="D26" s="98">
        <v>7343.1624465043742</v>
      </c>
      <c r="E26" s="98">
        <v>7952.7405935313691</v>
      </c>
      <c r="F26" s="98">
        <v>8019.7384747798133</v>
      </c>
      <c r="G26" s="98">
        <v>8965.9271259915458</v>
      </c>
      <c r="H26" s="98">
        <v>9334.2264020308958</v>
      </c>
      <c r="I26" s="98">
        <v>8249.3524204391033</v>
      </c>
      <c r="J26" s="98">
        <v>8715.7855205857322</v>
      </c>
      <c r="K26" s="98">
        <v>0</v>
      </c>
      <c r="L26" s="98">
        <v>7494.1823989321865</v>
      </c>
      <c r="M26" s="98">
        <v>7705.7842557582217</v>
      </c>
      <c r="N26" s="98">
        <v>7662.4921202206115</v>
      </c>
      <c r="O26" s="98">
        <v>7651.3920151322427</v>
      </c>
      <c r="P26" s="98">
        <v>8231.4253140648161</v>
      </c>
      <c r="Q26" s="98">
        <v>6278.7269227955912</v>
      </c>
      <c r="R26" s="98">
        <v>6245.7893126501513</v>
      </c>
      <c r="S26" s="98">
        <v>6639.118199913536</v>
      </c>
      <c r="T26" s="98">
        <v>5872.0539009594486</v>
      </c>
      <c r="U26" s="98">
        <v>5307.8846511070351</v>
      </c>
      <c r="V26" s="98">
        <v>5231.6102402174374</v>
      </c>
      <c r="W26" s="98">
        <v>4634.4650525533925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178.16122128697529</v>
      </c>
      <c r="D27" s="98">
        <v>161.31008994608359</v>
      </c>
      <c r="E27" s="98">
        <v>171.53224117158538</v>
      </c>
      <c r="F27" s="98">
        <v>168.39980627921423</v>
      </c>
      <c r="G27" s="98">
        <v>185.75195133261468</v>
      </c>
      <c r="H27" s="98">
        <v>189.76592059805023</v>
      </c>
      <c r="I27" s="98">
        <v>164.1899721549417</v>
      </c>
      <c r="J27" s="98">
        <v>172.23513298175371</v>
      </c>
      <c r="K27" s="98">
        <v>0</v>
      </c>
      <c r="L27" s="98">
        <v>140.39714426357807</v>
      </c>
      <c r="M27" s="98">
        <v>145.51884863099477</v>
      </c>
      <c r="N27" s="98">
        <v>143.51112388338029</v>
      </c>
      <c r="O27" s="98">
        <v>141.97627554828745</v>
      </c>
      <c r="P27" s="98">
        <v>151.06649131861619</v>
      </c>
      <c r="Q27" s="98">
        <v>114.19711409169666</v>
      </c>
      <c r="R27" s="98">
        <v>112.42381004777201</v>
      </c>
      <c r="S27" s="98">
        <v>117.98055875904269</v>
      </c>
      <c r="T27" s="98">
        <v>103.78878404781119</v>
      </c>
      <c r="U27" s="98">
        <v>93.648101477027595</v>
      </c>
      <c r="V27" s="98">
        <v>92.24900754872894</v>
      </c>
      <c r="W27" s="98">
        <v>81.26188212833317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4.8972402305847043</v>
      </c>
      <c r="N28" s="122">
        <f t="shared" si="13"/>
        <v>3.6490942971856053</v>
      </c>
      <c r="O28" s="122">
        <f t="shared" si="13"/>
        <v>3.3071113155010701</v>
      </c>
      <c r="P28" s="122">
        <f t="shared" si="13"/>
        <v>5.8401585274445198</v>
      </c>
      <c r="Q28" s="122">
        <f t="shared" si="13"/>
        <v>2.9576339868968904</v>
      </c>
      <c r="R28" s="122">
        <f t="shared" si="13"/>
        <v>6.4657420551331102</v>
      </c>
      <c r="S28" s="122">
        <f t="shared" si="13"/>
        <v>0</v>
      </c>
      <c r="T28" s="122">
        <f t="shared" si="13"/>
        <v>0</v>
      </c>
      <c r="U28" s="122">
        <f t="shared" si="13"/>
        <v>6.7022289034061933</v>
      </c>
      <c r="V28" s="122">
        <f t="shared" si="13"/>
        <v>9.191717461331482</v>
      </c>
      <c r="W28" s="122">
        <f t="shared" si="13"/>
        <v>7.1643299278332355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4.8972402305847043</v>
      </c>
      <c r="N29" s="98">
        <f>IF(RES_hhdet_in_tes!N29=0,0,RES_hhdet_in_tes!N29*1000*11630/RES_hhdet_in_new!N26)</f>
        <v>3.6490942971856053</v>
      </c>
      <c r="O29" s="98">
        <f>IF(RES_hhdet_in_tes!O29=0,0,RES_hhdet_in_tes!O29*1000*11630/RES_hhdet_in_new!O26)</f>
        <v>3.3071113155010701</v>
      </c>
      <c r="P29" s="98">
        <f>IF(RES_hhdet_in_tes!P29=0,0,RES_hhdet_in_tes!P29*1000*11630/RES_hhdet_in_new!P26)</f>
        <v>5.8401585274445198</v>
      </c>
      <c r="Q29" s="98">
        <f>IF(RES_hhdet_in_tes!Q29=0,0,RES_hhdet_in_tes!Q29*1000*11630/RES_hhdet_in_new!Q26)</f>
        <v>2.9576339868968904</v>
      </c>
      <c r="R29" s="98">
        <f>IF(RES_hhdet_in_tes!R29=0,0,RES_hhdet_in_tes!R29*1000*11630/RES_hhdet_in_new!R26)</f>
        <v>6.4657420551331102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6.7022289034061933</v>
      </c>
      <c r="V29" s="98">
        <f>IF(RES_hhdet_in_tes!V29=0,0,RES_hhdet_in_tes!V29*1000*11630/RES_hhdet_in_new!V26)</f>
        <v>9.191717461331482</v>
      </c>
      <c r="W29" s="98">
        <f>IF(RES_hhdet_in_tes!W29=0,0,RES_hhdet_in_tes!W29*1000*11630/RES_hhdet_in_new!W26)</f>
        <v>7.1643299278332355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1345.1787713295062</v>
      </c>
      <c r="D30" s="122">
        <v>1393.3694676328987</v>
      </c>
      <c r="E30" s="122">
        <v>1506.2697443849311</v>
      </c>
      <c r="F30" s="122">
        <v>1343.8339261364547</v>
      </c>
      <c r="G30" s="122">
        <v>1392.0028805233594</v>
      </c>
      <c r="H30" s="122">
        <v>1571.4520426481317</v>
      </c>
      <c r="I30" s="122">
        <v>1583.679640328869</v>
      </c>
      <c r="J30" s="122">
        <v>2174.5083744979775</v>
      </c>
      <c r="K30" s="122">
        <v>0</v>
      </c>
      <c r="L30" s="122">
        <v>1798.4123895870671</v>
      </c>
      <c r="M30" s="122">
        <v>1537.820501761144</v>
      </c>
      <c r="N30" s="122">
        <v>1600.3904161947648</v>
      </c>
      <c r="O30" s="122">
        <v>1784.0565870043322</v>
      </c>
      <c r="P30" s="122">
        <v>1558.1440857305704</v>
      </c>
      <c r="Q30" s="122">
        <v>1901.9055986052176</v>
      </c>
      <c r="R30" s="122">
        <v>2098.9790946856378</v>
      </c>
      <c r="S30" s="122">
        <v>1544.8960845507861</v>
      </c>
      <c r="T30" s="122">
        <v>1652.7552850916807</v>
      </c>
      <c r="U30" s="122">
        <v>1562.5612181561453</v>
      </c>
      <c r="V30" s="122">
        <v>1820.9181941006605</v>
      </c>
      <c r="W30" s="122">
        <v>1862.8420917247427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1313.7318415699995</v>
      </c>
      <c r="D31" s="98">
        <v>1323.0128025491733</v>
      </c>
      <c r="E31" s="98">
        <v>1406.7262413799356</v>
      </c>
      <c r="F31" s="98">
        <v>1406.3702846307287</v>
      </c>
      <c r="G31" s="98">
        <v>1528.0145084637368</v>
      </c>
      <c r="H31" s="98">
        <v>1629.1005234909449</v>
      </c>
      <c r="I31" s="98">
        <v>0</v>
      </c>
      <c r="J31" s="98">
        <v>0</v>
      </c>
      <c r="K31" s="98">
        <v>0</v>
      </c>
      <c r="L31" s="98">
        <v>1334.9788397452958</v>
      </c>
      <c r="M31" s="98">
        <v>0</v>
      </c>
      <c r="N31" s="98">
        <v>1722.3864412704681</v>
      </c>
      <c r="O31" s="98">
        <v>1719.939728608774</v>
      </c>
      <c r="P31" s="98">
        <v>1892.2866778609398</v>
      </c>
      <c r="Q31" s="98">
        <v>0</v>
      </c>
      <c r="R31" s="98">
        <v>0</v>
      </c>
      <c r="S31" s="98">
        <v>0</v>
      </c>
      <c r="T31" s="98">
        <v>1677.1413348961598</v>
      </c>
      <c r="U31" s="98">
        <v>1607.6566186738078</v>
      </c>
      <c r="V31" s="98">
        <v>1778.0615835883114</v>
      </c>
      <c r="W31" s="98">
        <v>1887.5802775428654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1347.7285223910878</v>
      </c>
      <c r="D35" s="101">
        <v>1394.7766009345733</v>
      </c>
      <c r="E35" s="101">
        <v>1510.7944490669761</v>
      </c>
      <c r="F35" s="101">
        <v>1341.2282445325266</v>
      </c>
      <c r="G35" s="101">
        <v>1386.6690911923642</v>
      </c>
      <c r="H35" s="101">
        <v>1570.0108306270615</v>
      </c>
      <c r="I35" s="101">
        <v>1583.679640328869</v>
      </c>
      <c r="J35" s="101">
        <v>2174.5083744979775</v>
      </c>
      <c r="K35" s="101">
        <v>0</v>
      </c>
      <c r="L35" s="101">
        <v>1821.5840670791554</v>
      </c>
      <c r="M35" s="101">
        <v>1537.820501761144</v>
      </c>
      <c r="N35" s="101">
        <v>1595.698261384161</v>
      </c>
      <c r="O35" s="101">
        <v>1786.6212613401547</v>
      </c>
      <c r="P35" s="101">
        <v>1549.5763269579968</v>
      </c>
      <c r="Q35" s="101">
        <v>1901.9055986052176</v>
      </c>
      <c r="R35" s="101">
        <v>2098.9790946856378</v>
      </c>
      <c r="S35" s="101">
        <v>1544.8960845507861</v>
      </c>
      <c r="T35" s="101">
        <v>1650.045724002294</v>
      </c>
      <c r="U35" s="101">
        <v>1560.6822431345756</v>
      </c>
      <c r="V35" s="101">
        <v>1821.7423596874362</v>
      </c>
      <c r="W35" s="101">
        <v>1862.1549198964615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449.25465881620522</v>
      </c>
      <c r="D39" s="122">
        <v>495.32200817327958</v>
      </c>
      <c r="E39" s="122">
        <v>525.71407201821694</v>
      </c>
      <c r="F39" s="122">
        <v>543.33148150254362</v>
      </c>
      <c r="G39" s="122">
        <v>560.13428934506908</v>
      </c>
      <c r="H39" s="122">
        <v>593.1747380838118</v>
      </c>
      <c r="I39" s="122">
        <v>535.42294237020633</v>
      </c>
      <c r="J39" s="122">
        <v>650.30642580641154</v>
      </c>
      <c r="K39" s="122">
        <v>0</v>
      </c>
      <c r="L39" s="122">
        <v>555.11136331424439</v>
      </c>
      <c r="M39" s="122">
        <v>553.03230434997306</v>
      </c>
      <c r="N39" s="122">
        <v>556.16163297781429</v>
      </c>
      <c r="O39" s="122">
        <v>561.07568703663333</v>
      </c>
      <c r="P39" s="122">
        <v>540.80971809472192</v>
      </c>
      <c r="Q39" s="122">
        <v>529.4327051613293</v>
      </c>
      <c r="R39" s="122">
        <v>554.3147483115788</v>
      </c>
      <c r="S39" s="122">
        <v>472.79932303670358</v>
      </c>
      <c r="T39" s="122">
        <v>466.12883783639711</v>
      </c>
      <c r="U39" s="122">
        <v>418.46145679509868</v>
      </c>
      <c r="V39" s="122">
        <v>479.12792095013981</v>
      </c>
      <c r="W39" s="122">
        <v>491.02763526657981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450.35802812282515</v>
      </c>
      <c r="D40" s="98">
        <v>487.39800947954387</v>
      </c>
      <c r="E40" s="98">
        <v>510.54992604510528</v>
      </c>
      <c r="F40" s="98">
        <v>550.53433105291697</v>
      </c>
      <c r="G40" s="98">
        <v>575.86282066862236</v>
      </c>
      <c r="H40" s="98">
        <v>600.4000693845976</v>
      </c>
      <c r="I40" s="98">
        <v>552.28921746877302</v>
      </c>
      <c r="J40" s="98">
        <v>572.88813903048958</v>
      </c>
      <c r="K40" s="98">
        <v>0</v>
      </c>
      <c r="L40" s="98">
        <v>537.25369370118744</v>
      </c>
      <c r="M40" s="98">
        <v>559.11879263006904</v>
      </c>
      <c r="N40" s="98">
        <v>563.31865563038809</v>
      </c>
      <c r="O40" s="98">
        <v>550.54415253925754</v>
      </c>
      <c r="P40" s="98">
        <v>597.21342190601263</v>
      </c>
      <c r="Q40" s="98">
        <v>478.42598581052306</v>
      </c>
      <c r="R40" s="98">
        <v>497.68705688417691</v>
      </c>
      <c r="S40" s="98">
        <v>567.70062475435964</v>
      </c>
      <c r="T40" s="98">
        <v>481.65336114367392</v>
      </c>
      <c r="U40" s="98">
        <v>451.28368594953872</v>
      </c>
      <c r="V40" s="98">
        <v>473.71767144985284</v>
      </c>
      <c r="W40" s="98">
        <v>492.59425282523517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447.41570997183874</v>
      </c>
      <c r="D41" s="33">
        <v>505.76727917865844</v>
      </c>
      <c r="E41" s="33">
        <v>554.1468457178014</v>
      </c>
      <c r="F41" s="33">
        <v>526.52483255167283</v>
      </c>
      <c r="G41" s="33">
        <v>529.55103399371535</v>
      </c>
      <c r="H41" s="33">
        <v>583.94237031058537</v>
      </c>
      <c r="I41" s="33">
        <v>526.98980482092293</v>
      </c>
      <c r="J41" s="33">
        <v>679.33828334738234</v>
      </c>
      <c r="K41" s="33">
        <v>0</v>
      </c>
      <c r="L41" s="33">
        <v>724.75922463828465</v>
      </c>
      <c r="M41" s="33">
        <v>544.28297744733493</v>
      </c>
      <c r="N41" s="33">
        <v>543.99469446843864</v>
      </c>
      <c r="O41" s="33">
        <v>574.35457835941179</v>
      </c>
      <c r="P41" s="33">
        <v>489.77779559879224</v>
      </c>
      <c r="Q41" s="33">
        <v>556.27834692491149</v>
      </c>
      <c r="R41" s="33">
        <v>593.24628616791756</v>
      </c>
      <c r="S41" s="33">
        <v>405.01267895266352</v>
      </c>
      <c r="T41" s="33">
        <v>429.90495011941795</v>
      </c>
      <c r="U41" s="33">
        <v>396.57997069213877</v>
      </c>
      <c r="V41" s="33">
        <v>488.05483262561319</v>
      </c>
      <c r="W41" s="33">
        <v>489.69601034172285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10072.888809436527</v>
      </c>
      <c r="D43" s="117">
        <f t="shared" si="14"/>
        <v>10726.272222197182</v>
      </c>
      <c r="E43" s="117">
        <f t="shared" si="14"/>
        <v>9719.5534111138404</v>
      </c>
      <c r="F43" s="117">
        <f t="shared" si="14"/>
        <v>9433.5027658748568</v>
      </c>
      <c r="G43" s="117">
        <f t="shared" si="14"/>
        <v>11171.437178979229</v>
      </c>
      <c r="H43" s="117">
        <f t="shared" si="14"/>
        <v>11398.106312242617</v>
      </c>
      <c r="I43" s="117">
        <f t="shared" si="14"/>
        <v>9305.8196115343089</v>
      </c>
      <c r="J43" s="117">
        <f t="shared" si="14"/>
        <v>7358.7338995232703</v>
      </c>
      <c r="K43" s="117">
        <f t="shared" si="14"/>
        <v>12565.012750547488</v>
      </c>
      <c r="L43" s="117">
        <f t="shared" si="14"/>
        <v>11833.402279539547</v>
      </c>
      <c r="M43" s="117">
        <f t="shared" si="14"/>
        <v>10590.371292567033</v>
      </c>
      <c r="N43" s="117">
        <f t="shared" si="14"/>
        <v>10232.215842304355</v>
      </c>
      <c r="O43" s="117">
        <f t="shared" si="14"/>
        <v>9831.2316304470405</v>
      </c>
      <c r="P43" s="117">
        <f t="shared" si="14"/>
        <v>9334.1812550933755</v>
      </c>
      <c r="Q43" s="117">
        <f t="shared" si="14"/>
        <v>8604.3403287616329</v>
      </c>
      <c r="R43" s="117">
        <f t="shared" ref="R43:V43" si="15">R44+R47+R49+R58</f>
        <v>8699.5026948721734</v>
      </c>
      <c r="S43" s="117">
        <f t="shared" si="15"/>
        <v>8618.8044904891431</v>
      </c>
      <c r="T43" s="117">
        <f t="shared" si="15"/>
        <v>8653.6650746188643</v>
      </c>
      <c r="U43" s="117">
        <f t="shared" si="15"/>
        <v>8064.7609808828429</v>
      </c>
      <c r="V43" s="117">
        <f t="shared" si="15"/>
        <v>7782.4054963094732</v>
      </c>
      <c r="W43" s="117">
        <f t="shared" ref="W43" si="16">W44+W47+W49+W58</f>
        <v>6862.2374077717104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8202.6425921148511</v>
      </c>
      <c r="D44" s="122">
        <f t="shared" si="17"/>
        <v>8728.1602624155948</v>
      </c>
      <c r="E44" s="122">
        <f t="shared" si="17"/>
        <v>7875.6468397599856</v>
      </c>
      <c r="F44" s="122">
        <f t="shared" si="17"/>
        <v>7653.6128310441682</v>
      </c>
      <c r="G44" s="122">
        <f t="shared" si="17"/>
        <v>9090.0046357187148</v>
      </c>
      <c r="H44" s="122">
        <f t="shared" si="17"/>
        <v>9198.1722878842775</v>
      </c>
      <c r="I44" s="122">
        <f t="shared" si="17"/>
        <v>7436.3043869787089</v>
      </c>
      <c r="J44" s="122">
        <f t="shared" si="17"/>
        <v>5359.2171722602943</v>
      </c>
      <c r="K44" s="122">
        <f t="shared" si="17"/>
        <v>10142.728956177643</v>
      </c>
      <c r="L44" s="122">
        <f t="shared" si="17"/>
        <v>9288.192520167504</v>
      </c>
      <c r="M44" s="122">
        <f t="shared" si="17"/>
        <v>8256.8599110672058</v>
      </c>
      <c r="N44" s="122">
        <f t="shared" si="17"/>
        <v>7944.0206813043924</v>
      </c>
      <c r="O44" s="122">
        <f t="shared" si="17"/>
        <v>7522.5989937021268</v>
      </c>
      <c r="P44" s="122">
        <f t="shared" si="17"/>
        <v>7149.7159586294665</v>
      </c>
      <c r="Q44" s="122">
        <f t="shared" si="17"/>
        <v>6388.0797241841055</v>
      </c>
      <c r="R44" s="122">
        <f t="shared" ref="R44:V44" si="18">SUM(R45:R46)</f>
        <v>6345.1281163537396</v>
      </c>
      <c r="S44" s="122">
        <f t="shared" si="18"/>
        <v>6486.0772342618629</v>
      </c>
      <c r="T44" s="122">
        <f t="shared" si="18"/>
        <v>6456.2097808366652</v>
      </c>
      <c r="U44" s="122">
        <f t="shared" si="18"/>
        <v>5964.1941826395623</v>
      </c>
      <c r="V44" s="122">
        <f t="shared" si="18"/>
        <v>5456.1908604733935</v>
      </c>
      <c r="W44" s="122">
        <f t="shared" ref="W44" si="19">SUM(W45:W46)</f>
        <v>4561.9569410445729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8020.7610632719779</v>
      </c>
      <c r="D45" s="98">
        <v>8540.5467679087524</v>
      </c>
      <c r="E45" s="98">
        <v>7709.3639759780808</v>
      </c>
      <c r="F45" s="98">
        <v>7496.2062419217809</v>
      </c>
      <c r="G45" s="98">
        <v>8905.5044926913051</v>
      </c>
      <c r="H45" s="98">
        <v>9014.8983442584995</v>
      </c>
      <c r="I45" s="98">
        <v>7291.1851787711821</v>
      </c>
      <c r="J45" s="98">
        <v>5255.3644115253319</v>
      </c>
      <c r="K45" s="98">
        <v>9947.3415818895119</v>
      </c>
      <c r="L45" s="98">
        <v>9117.3860339918447</v>
      </c>
      <c r="M45" s="98">
        <v>8103.8243281084715</v>
      </c>
      <c r="N45" s="98">
        <v>7797.9721465452103</v>
      </c>
      <c r="O45" s="98">
        <v>7385.555478275518</v>
      </c>
      <c r="P45" s="98">
        <v>7020.8661453673512</v>
      </c>
      <c r="Q45" s="98">
        <v>6273.9691442866633</v>
      </c>
      <c r="R45" s="98">
        <v>6232.9356710368011</v>
      </c>
      <c r="S45" s="98">
        <v>6372.8287760725598</v>
      </c>
      <c r="T45" s="98">
        <v>6344.077953070886</v>
      </c>
      <c r="U45" s="98">
        <v>5860.7910399339426</v>
      </c>
      <c r="V45" s="98">
        <v>5361.6488809711545</v>
      </c>
      <c r="W45" s="98">
        <v>4483.3448389545874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181.88152884287263</v>
      </c>
      <c r="D46" s="98">
        <v>187.61349450684168</v>
      </c>
      <c r="E46" s="98">
        <v>166.28286378190521</v>
      </c>
      <c r="F46" s="98">
        <v>157.40658912238698</v>
      </c>
      <c r="G46" s="98">
        <v>184.50014302741013</v>
      </c>
      <c r="H46" s="98">
        <v>183.27394362577738</v>
      </c>
      <c r="I46" s="98">
        <v>145.11920820752638</v>
      </c>
      <c r="J46" s="98">
        <v>103.85276073496262</v>
      </c>
      <c r="K46" s="98">
        <v>195.38737428813189</v>
      </c>
      <c r="L46" s="98">
        <v>170.80648617565998</v>
      </c>
      <c r="M46" s="98">
        <v>153.03558295873347</v>
      </c>
      <c r="N46" s="98">
        <v>146.04853475918202</v>
      </c>
      <c r="O46" s="98">
        <v>137.04351542660899</v>
      </c>
      <c r="P46" s="98">
        <v>128.84981326211565</v>
      </c>
      <c r="Q46" s="98">
        <v>114.11057989744235</v>
      </c>
      <c r="R46" s="98">
        <v>112.19244531693893</v>
      </c>
      <c r="S46" s="98">
        <v>113.24845818930272</v>
      </c>
      <c r="T46" s="98">
        <v>112.13182776577878</v>
      </c>
      <c r="U46" s="98">
        <v>103.40314270561943</v>
      </c>
      <c r="V46" s="98">
        <v>94.5419795022393</v>
      </c>
      <c r="W46" s="98">
        <v>78.612102089985768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0.60973122880946107</v>
      </c>
      <c r="H47" s="122">
        <f t="shared" si="20"/>
        <v>1.46287169974663</v>
      </c>
      <c r="I47" s="122">
        <f t="shared" si="20"/>
        <v>1.7444431583216804</v>
      </c>
      <c r="J47" s="122">
        <f t="shared" si="20"/>
        <v>2.6192903066199231</v>
      </c>
      <c r="K47" s="122">
        <f t="shared" si="20"/>
        <v>2.5696692421433238</v>
      </c>
      <c r="L47" s="122">
        <f t="shared" si="20"/>
        <v>9.1752093226768672</v>
      </c>
      <c r="M47" s="122">
        <f t="shared" si="20"/>
        <v>5.1794540743811108</v>
      </c>
      <c r="N47" s="122">
        <f t="shared" si="20"/>
        <v>4.6694571575360833</v>
      </c>
      <c r="O47" s="122">
        <f t="shared" si="20"/>
        <v>4.6794500246545754</v>
      </c>
      <c r="P47" s="122">
        <f t="shared" si="20"/>
        <v>5.5797692937368035</v>
      </c>
      <c r="Q47" s="122">
        <f t="shared" si="20"/>
        <v>3.4772183359463442</v>
      </c>
      <c r="R47" s="122">
        <f t="shared" si="20"/>
        <v>4.8100090815333827</v>
      </c>
      <c r="S47" s="122">
        <f t="shared" si="20"/>
        <v>3.5496165035141081</v>
      </c>
      <c r="T47" s="122">
        <f t="shared" si="20"/>
        <v>4.8461883865559177</v>
      </c>
      <c r="U47" s="122">
        <f t="shared" si="20"/>
        <v>3.7528949722630194</v>
      </c>
      <c r="V47" s="122">
        <f t="shared" si="20"/>
        <v>8.4879041573230634</v>
      </c>
      <c r="W47" s="122">
        <f t="shared" si="20"/>
        <v>9.5620114868475667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0.60973122880946107</v>
      </c>
      <c r="H48" s="98">
        <f>IF(RES_hhdet_in_tes!H48=0,0,RES_hhdet_in_tes!H48*1000*11630/RES_hhdet_in_new!H45)</f>
        <v>1.46287169974663</v>
      </c>
      <c r="I48" s="98">
        <f>IF(RES_hhdet_in_tes!I48=0,0,RES_hhdet_in_tes!I48*1000*11630/RES_hhdet_in_new!I45)</f>
        <v>1.7444431583216804</v>
      </c>
      <c r="J48" s="98">
        <f>IF(RES_hhdet_in_tes!J48=0,0,RES_hhdet_in_tes!J48*1000*11630/RES_hhdet_in_new!J45)</f>
        <v>2.6192903066199231</v>
      </c>
      <c r="K48" s="98">
        <f>IF(RES_hhdet_in_tes!K48=0,0,RES_hhdet_in_tes!K48*1000*11630/RES_hhdet_in_new!K45)</f>
        <v>2.5696692421433238</v>
      </c>
      <c r="L48" s="98">
        <f>IF(RES_hhdet_in_tes!L48=0,0,RES_hhdet_in_tes!L48*1000*11630/RES_hhdet_in_new!L45)</f>
        <v>9.1752093226768672</v>
      </c>
      <c r="M48" s="98">
        <f>IF(RES_hhdet_in_tes!M48=0,0,RES_hhdet_in_tes!M48*1000*11630/RES_hhdet_in_new!M45)</f>
        <v>5.1794540743811108</v>
      </c>
      <c r="N48" s="98">
        <f>IF(RES_hhdet_in_tes!N48=0,0,RES_hhdet_in_tes!N48*1000*11630/RES_hhdet_in_new!N45)</f>
        <v>4.6694571575360833</v>
      </c>
      <c r="O48" s="98">
        <f>IF(RES_hhdet_in_tes!O48=0,0,RES_hhdet_in_tes!O48*1000*11630/RES_hhdet_in_new!O45)</f>
        <v>4.6794500246545754</v>
      </c>
      <c r="P48" s="98">
        <f>IF(RES_hhdet_in_tes!P48=0,0,RES_hhdet_in_tes!P48*1000*11630/RES_hhdet_in_new!P45)</f>
        <v>5.5797692937368035</v>
      </c>
      <c r="Q48" s="98">
        <f>IF(RES_hhdet_in_tes!Q48=0,0,RES_hhdet_in_tes!Q48*1000*11630/RES_hhdet_in_new!Q45)</f>
        <v>3.4772183359463442</v>
      </c>
      <c r="R48" s="98">
        <f>IF(RES_hhdet_in_tes!R48=0,0,RES_hhdet_in_tes!R48*1000*11630/RES_hhdet_in_new!R45)</f>
        <v>4.8100090815333827</v>
      </c>
      <c r="S48" s="98">
        <f>IF(RES_hhdet_in_tes!S48=0,0,RES_hhdet_in_tes!S48*1000*11630/RES_hhdet_in_new!S45)</f>
        <v>3.5496165035141081</v>
      </c>
      <c r="T48" s="98">
        <f>IF(RES_hhdet_in_tes!T48=0,0,RES_hhdet_in_tes!T48*1000*11630/RES_hhdet_in_new!T45)</f>
        <v>4.8461883865559177</v>
      </c>
      <c r="U48" s="98">
        <f>IF(RES_hhdet_in_tes!U48=0,0,RES_hhdet_in_tes!U48*1000*11630/RES_hhdet_in_new!U45)</f>
        <v>3.7528949722630194</v>
      </c>
      <c r="V48" s="98">
        <f>IF(RES_hhdet_in_tes!V48=0,0,RES_hhdet_in_tes!V48*1000*11630/RES_hhdet_in_new!V45)</f>
        <v>8.4879041573230634</v>
      </c>
      <c r="W48" s="98">
        <f>IF(RES_hhdet_in_tes!W48=0,0,RES_hhdet_in_tes!W48*1000*11630/RES_hhdet_in_new!W45)</f>
        <v>9.5620114868475667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1420.9581230719352</v>
      </c>
      <c r="D49" s="122">
        <v>1503.0244885675288</v>
      </c>
      <c r="E49" s="122">
        <v>1317.839097628638</v>
      </c>
      <c r="F49" s="122">
        <v>1236.3645878122968</v>
      </c>
      <c r="G49" s="122">
        <v>1520.3972535880507</v>
      </c>
      <c r="H49" s="122">
        <v>1605.1922030656349</v>
      </c>
      <c r="I49" s="122">
        <v>1332.3132060186572</v>
      </c>
      <c r="J49" s="122">
        <v>1346.0725851224272</v>
      </c>
      <c r="K49" s="122">
        <v>1851.1984154051681</v>
      </c>
      <c r="L49" s="122">
        <v>1980.0766772522284</v>
      </c>
      <c r="M49" s="122">
        <v>1775.3737699136313</v>
      </c>
      <c r="N49" s="122">
        <v>1727.4420858034787</v>
      </c>
      <c r="O49" s="122">
        <v>1743.0425902865122</v>
      </c>
      <c r="P49" s="122">
        <v>1638.29820766494</v>
      </c>
      <c r="Q49" s="122">
        <v>1683.4828362665389</v>
      </c>
      <c r="R49" s="122">
        <v>1796.8961083457091</v>
      </c>
      <c r="S49" s="122">
        <v>1657.8640513519181</v>
      </c>
      <c r="T49" s="122">
        <v>1728.1451119092721</v>
      </c>
      <c r="U49" s="122">
        <v>1677.8191032705108</v>
      </c>
      <c r="V49" s="122">
        <v>1838.7238343759409</v>
      </c>
      <c r="W49" s="122">
        <v>1799.7156221354596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1425.4546774997063</v>
      </c>
      <c r="D50" s="98">
        <v>1514.1268360170627</v>
      </c>
      <c r="E50" s="98">
        <v>1303.8059811603955</v>
      </c>
      <c r="F50" s="98">
        <v>1230.8815207942453</v>
      </c>
      <c r="G50" s="98">
        <v>1525.7895182007801</v>
      </c>
      <c r="H50" s="98">
        <v>1606.9690400574821</v>
      </c>
      <c r="I50" s="98">
        <v>1324.3248659452393</v>
      </c>
      <c r="J50" s="98">
        <v>1121.7306693913783</v>
      </c>
      <c r="K50" s="98">
        <v>1851.1984154051681</v>
      </c>
      <c r="L50" s="98">
        <v>1984.3711425575102</v>
      </c>
      <c r="M50" s="98">
        <v>1778.2260389995104</v>
      </c>
      <c r="N50" s="98">
        <v>1727.4420858034787</v>
      </c>
      <c r="O50" s="98">
        <v>1742.8938576208002</v>
      </c>
      <c r="P50" s="98">
        <v>1643.5347436257209</v>
      </c>
      <c r="Q50" s="98">
        <v>1657.7999008890674</v>
      </c>
      <c r="R50" s="98">
        <v>1740.5460128169145</v>
      </c>
      <c r="S50" s="98">
        <v>1660.774233166467</v>
      </c>
      <c r="T50" s="98">
        <v>1732.6545360267514</v>
      </c>
      <c r="U50" s="98">
        <v>1722.0377364978694</v>
      </c>
      <c r="V50" s="98">
        <v>1840.6482281384974</v>
      </c>
      <c r="W50" s="98">
        <v>1799.5902420194739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1347.7285223910876</v>
      </c>
      <c r="D54" s="101">
        <v>1394.7766009345733</v>
      </c>
      <c r="E54" s="101">
        <v>1510.7944490669763</v>
      </c>
      <c r="F54" s="101">
        <v>1341.2282445325266</v>
      </c>
      <c r="G54" s="101">
        <v>1386.6690911923645</v>
      </c>
      <c r="H54" s="101">
        <v>1570.0108306270618</v>
      </c>
      <c r="I54" s="101">
        <v>1583.679640328869</v>
      </c>
      <c r="J54" s="101">
        <v>2174.5083744979765</v>
      </c>
      <c r="K54" s="101">
        <v>0</v>
      </c>
      <c r="L54" s="101">
        <v>1821.5840670791551</v>
      </c>
      <c r="M54" s="101">
        <v>1537.8205017611438</v>
      </c>
      <c r="N54" s="101">
        <v>0</v>
      </c>
      <c r="O54" s="101">
        <v>1786.6212613401549</v>
      </c>
      <c r="P54" s="101">
        <v>1549.5763269579966</v>
      </c>
      <c r="Q54" s="101">
        <v>1901.9055986052176</v>
      </c>
      <c r="R54" s="101">
        <v>2098.9790946856378</v>
      </c>
      <c r="S54" s="101">
        <v>1544.8960845507863</v>
      </c>
      <c r="T54" s="101">
        <v>1650.045724002294</v>
      </c>
      <c r="U54" s="101">
        <v>1560.6822431345754</v>
      </c>
      <c r="V54" s="101">
        <v>1821.7423596874369</v>
      </c>
      <c r="W54" s="101">
        <v>1862.1549198964619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449.28809424973917</v>
      </c>
      <c r="D58" s="122">
        <v>495.0874712140569</v>
      </c>
      <c r="E58" s="122">
        <v>526.06747372521761</v>
      </c>
      <c r="F58" s="122">
        <v>543.52534701839215</v>
      </c>
      <c r="G58" s="122">
        <v>560.42555844365359</v>
      </c>
      <c r="H58" s="122">
        <v>593.2789495929577</v>
      </c>
      <c r="I58" s="122">
        <v>535.4575753786221</v>
      </c>
      <c r="J58" s="122">
        <v>650.82485183392885</v>
      </c>
      <c r="K58" s="122">
        <v>568.51570972253546</v>
      </c>
      <c r="L58" s="122">
        <v>555.95787279713852</v>
      </c>
      <c r="M58" s="122">
        <v>552.95815751181499</v>
      </c>
      <c r="N58" s="122">
        <v>556.08361803894729</v>
      </c>
      <c r="O58" s="122">
        <v>560.91059643374649</v>
      </c>
      <c r="P58" s="122">
        <v>540.58731950523259</v>
      </c>
      <c r="Q58" s="122">
        <v>529.30054997504135</v>
      </c>
      <c r="R58" s="122">
        <v>552.66846109119138</v>
      </c>
      <c r="S58" s="122">
        <v>471.31358837184797</v>
      </c>
      <c r="T58" s="122">
        <v>464.46399348637181</v>
      </c>
      <c r="U58" s="122">
        <v>418.99480000050681</v>
      </c>
      <c r="V58" s="122">
        <v>479.00289730281548</v>
      </c>
      <c r="W58" s="122">
        <v>491.00283310482962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450.35802812282515</v>
      </c>
      <c r="D59" s="98">
        <v>487.39800947954382</v>
      </c>
      <c r="E59" s="98">
        <v>510.54992604510534</v>
      </c>
      <c r="F59" s="98">
        <v>550.53433105291685</v>
      </c>
      <c r="G59" s="98">
        <v>575.86282066862259</v>
      </c>
      <c r="H59" s="98">
        <v>600.40006938459749</v>
      </c>
      <c r="I59" s="98">
        <v>552.2892174687729</v>
      </c>
      <c r="J59" s="98">
        <v>572.88813903048936</v>
      </c>
      <c r="K59" s="98">
        <v>533.74072978897414</v>
      </c>
      <c r="L59" s="98">
        <v>537.25369370118744</v>
      </c>
      <c r="M59" s="98">
        <v>559.11879263006904</v>
      </c>
      <c r="N59" s="98">
        <v>563.31865563038798</v>
      </c>
      <c r="O59" s="98">
        <v>550.54415253925765</v>
      </c>
      <c r="P59" s="98">
        <v>597.21342190601285</v>
      </c>
      <c r="Q59" s="98">
        <v>478.42598581052317</v>
      </c>
      <c r="R59" s="98">
        <v>497.68705688417685</v>
      </c>
      <c r="S59" s="98">
        <v>567.70062475435964</v>
      </c>
      <c r="T59" s="98">
        <v>481.65336114367398</v>
      </c>
      <c r="U59" s="98">
        <v>451.28368594953866</v>
      </c>
      <c r="V59" s="98">
        <v>473.7176714498529</v>
      </c>
      <c r="W59" s="98">
        <v>492.59425282523506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447.41570997183885</v>
      </c>
      <c r="D60" s="33">
        <v>505.76727917865833</v>
      </c>
      <c r="E60" s="33">
        <v>554.1468457178014</v>
      </c>
      <c r="F60" s="33">
        <v>526.52483255167272</v>
      </c>
      <c r="G60" s="33">
        <v>529.55103399371546</v>
      </c>
      <c r="H60" s="33">
        <v>583.94237031058549</v>
      </c>
      <c r="I60" s="33">
        <v>526.98980482092293</v>
      </c>
      <c r="J60" s="33">
        <v>679.33828334738234</v>
      </c>
      <c r="K60" s="33">
        <v>608.31597577366358</v>
      </c>
      <c r="L60" s="33">
        <v>724.75922463828454</v>
      </c>
      <c r="M60" s="33">
        <v>544.28297744733482</v>
      </c>
      <c r="N60" s="33">
        <v>543.99469446843864</v>
      </c>
      <c r="O60" s="33">
        <v>574.35457835941168</v>
      </c>
      <c r="P60" s="33">
        <v>489.77779559879224</v>
      </c>
      <c r="Q60" s="33">
        <v>556.27834692491149</v>
      </c>
      <c r="R60" s="33">
        <v>593.24628616791745</v>
      </c>
      <c r="S60" s="33">
        <v>405.01267895266363</v>
      </c>
      <c r="T60" s="33">
        <v>429.90495011941789</v>
      </c>
      <c r="U60" s="33">
        <v>396.57997069213883</v>
      </c>
      <c r="V60" s="33">
        <v>488.0548326256133</v>
      </c>
      <c r="W60" s="33">
        <v>489.69601034172291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9747.8859888506995</v>
      </c>
      <c r="D62" s="117">
        <f t="shared" si="21"/>
        <v>10125.843552639752</v>
      </c>
      <c r="E62" s="117">
        <f t="shared" si="21"/>
        <v>10630.936070270598</v>
      </c>
      <c r="F62" s="117">
        <f t="shared" si="21"/>
        <v>10802.003455764505</v>
      </c>
      <c r="G62" s="117">
        <f t="shared" si="21"/>
        <v>10875.444030467072</v>
      </c>
      <c r="H62" s="117">
        <f t="shared" si="21"/>
        <v>10749.842349957391</v>
      </c>
      <c r="I62" s="117">
        <f t="shared" si="21"/>
        <v>11085.029410113597</v>
      </c>
      <c r="J62" s="117">
        <f t="shared" si="21"/>
        <v>11155.050654117244</v>
      </c>
      <c r="K62" s="117">
        <f t="shared" si="21"/>
        <v>10071.156498117189</v>
      </c>
      <c r="L62" s="117">
        <f t="shared" si="21"/>
        <v>11921.245961462584</v>
      </c>
      <c r="M62" s="117">
        <f t="shared" si="21"/>
        <v>10243.615045847026</v>
      </c>
      <c r="N62" s="117">
        <f t="shared" si="21"/>
        <v>10184.79262843966</v>
      </c>
      <c r="O62" s="117">
        <f t="shared" si="21"/>
        <v>9682.1500212800674</v>
      </c>
      <c r="P62" s="117">
        <f t="shared" si="21"/>
        <v>9244.9554170415413</v>
      </c>
      <c r="Q62" s="117">
        <f t="shared" si="21"/>
        <v>8550.7534877433627</v>
      </c>
      <c r="R62" s="117">
        <f t="shared" ref="R62:V62" si="22">R63+R66+R68+R77</f>
        <v>8802.7439253128759</v>
      </c>
      <c r="S62" s="117">
        <f t="shared" si="22"/>
        <v>8739.06490891463</v>
      </c>
      <c r="T62" s="117">
        <f t="shared" si="22"/>
        <v>8922.0646576560448</v>
      </c>
      <c r="U62" s="117">
        <f t="shared" si="22"/>
        <v>7970.0277177007138</v>
      </c>
      <c r="V62" s="117">
        <f t="shared" si="22"/>
        <v>7571.7937499738246</v>
      </c>
      <c r="W62" s="117">
        <f t="shared" ref="W62" si="23">W63+W66+W68+W77</f>
        <v>7152.6264139682589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7930.2596722563558</v>
      </c>
      <c r="D63" s="122">
        <f t="shared" si="24"/>
        <v>8207.4022599210366</v>
      </c>
      <c r="E63" s="122">
        <f t="shared" si="24"/>
        <v>8667.2987289044722</v>
      </c>
      <c r="F63" s="122">
        <f t="shared" si="24"/>
        <v>8825.2745326847689</v>
      </c>
      <c r="G63" s="122">
        <f t="shared" si="24"/>
        <v>8836.1528411480867</v>
      </c>
      <c r="H63" s="122">
        <f t="shared" si="24"/>
        <v>8655.1277193682618</v>
      </c>
      <c r="I63" s="122">
        <f t="shared" si="24"/>
        <v>8925.6904420752799</v>
      </c>
      <c r="J63" s="122">
        <f t="shared" si="24"/>
        <v>8736.3063181374237</v>
      </c>
      <c r="K63" s="122">
        <f t="shared" si="24"/>
        <v>7984.8038443888299</v>
      </c>
      <c r="L63" s="122">
        <f t="shared" si="24"/>
        <v>9378.7146658079837</v>
      </c>
      <c r="M63" s="122">
        <f t="shared" si="24"/>
        <v>7943.5452147725382</v>
      </c>
      <c r="N63" s="122">
        <f t="shared" si="24"/>
        <v>7895.8271959243411</v>
      </c>
      <c r="O63" s="122">
        <f t="shared" si="24"/>
        <v>7409.6124525733831</v>
      </c>
      <c r="P63" s="122">
        <f t="shared" si="24"/>
        <v>7076.1757084973888</v>
      </c>
      <c r="Q63" s="122">
        <f t="shared" si="24"/>
        <v>6377.0456999868738</v>
      </c>
      <c r="R63" s="122">
        <f t="shared" ref="R63:V63" si="25">SUM(R64:R65)</f>
        <v>6483.497929476016</v>
      </c>
      <c r="S63" s="122">
        <f t="shared" si="25"/>
        <v>6584.0582378610679</v>
      </c>
      <c r="T63" s="122">
        <f t="shared" si="25"/>
        <v>6658.2978914910609</v>
      </c>
      <c r="U63" s="122">
        <f t="shared" si="25"/>
        <v>5874.6956923103389</v>
      </c>
      <c r="V63" s="122">
        <f t="shared" si="25"/>
        <v>5329.2663733776772</v>
      </c>
      <c r="W63" s="122">
        <f t="shared" ref="W63" si="26">SUM(W64:W65)</f>
        <v>4803.215968179431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7754.4178338349793</v>
      </c>
      <c r="D64" s="98">
        <v>8030.9825594902641</v>
      </c>
      <c r="E64" s="98">
        <v>8484.3012833334578</v>
      </c>
      <c r="F64" s="98">
        <v>8643.7711834920901</v>
      </c>
      <c r="G64" s="98">
        <v>8656.8051369018413</v>
      </c>
      <c r="H64" s="98">
        <v>8482.6739600705805</v>
      </c>
      <c r="I64" s="98">
        <v>8751.5059194611222</v>
      </c>
      <c r="J64" s="98">
        <v>8567.0111579298718</v>
      </c>
      <c r="K64" s="98">
        <v>7830.9862806836809</v>
      </c>
      <c r="L64" s="98">
        <v>9206.2435102594227</v>
      </c>
      <c r="M64" s="98">
        <v>7796.3167180080036</v>
      </c>
      <c r="N64" s="98">
        <v>7750.664684528776</v>
      </c>
      <c r="O64" s="98">
        <v>7274.6272779948158</v>
      </c>
      <c r="P64" s="98">
        <v>6948.6512132691078</v>
      </c>
      <c r="Q64" s="98">
        <v>6263.1322214022066</v>
      </c>
      <c r="R64" s="98">
        <v>6368.8588751375464</v>
      </c>
      <c r="S64" s="98">
        <v>6469.0990079389167</v>
      </c>
      <c r="T64" s="98">
        <v>6542.6561856409808</v>
      </c>
      <c r="U64" s="98">
        <v>5772.8442135653577</v>
      </c>
      <c r="V64" s="98">
        <v>5236.9236740260403</v>
      </c>
      <c r="W64" s="98">
        <v>4720.446466202432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175.84183842137691</v>
      </c>
      <c r="D65" s="98">
        <v>176.41970043077288</v>
      </c>
      <c r="E65" s="98">
        <v>182.99744557101351</v>
      </c>
      <c r="F65" s="98">
        <v>181.50334919267894</v>
      </c>
      <c r="G65" s="98">
        <v>179.34770424624526</v>
      </c>
      <c r="H65" s="98">
        <v>172.45375929768176</v>
      </c>
      <c r="I65" s="98">
        <v>174.1845226141574</v>
      </c>
      <c r="J65" s="98">
        <v>169.29516020755156</v>
      </c>
      <c r="K65" s="98">
        <v>153.81756370514907</v>
      </c>
      <c r="L65" s="98">
        <v>172.47115554856106</v>
      </c>
      <c r="M65" s="98">
        <v>147.22849676453455</v>
      </c>
      <c r="N65" s="98">
        <v>145.16251139556476</v>
      </c>
      <c r="O65" s="98">
        <v>134.9851745785671</v>
      </c>
      <c r="P65" s="98">
        <v>127.52449522828093</v>
      </c>
      <c r="Q65" s="98">
        <v>113.91347858466729</v>
      </c>
      <c r="R65" s="98">
        <v>114.63905433846912</v>
      </c>
      <c r="S65" s="98">
        <v>114.95922992215172</v>
      </c>
      <c r="T65" s="98">
        <v>115.6417058500801</v>
      </c>
      <c r="U65" s="98">
        <v>101.85147874498119</v>
      </c>
      <c r="V65" s="98">
        <v>92.342699351637265</v>
      </c>
      <c r="W65" s="98">
        <v>82.769501976998583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8.2074977508849151E-2</v>
      </c>
      <c r="E66" s="122">
        <f t="shared" si="27"/>
        <v>0.20734327289262711</v>
      </c>
      <c r="F66" s="122">
        <f t="shared" si="27"/>
        <v>0.299671703981923</v>
      </c>
      <c r="G66" s="122">
        <f t="shared" si="27"/>
        <v>0.44438038709842065</v>
      </c>
      <c r="H66" s="122">
        <f t="shared" si="27"/>
        <v>1.6637277168442837</v>
      </c>
      <c r="I66" s="122">
        <f t="shared" si="27"/>
        <v>1.9155441219902105</v>
      </c>
      <c r="J66" s="122">
        <f t="shared" si="27"/>
        <v>2.6588012279882212</v>
      </c>
      <c r="K66" s="122">
        <f t="shared" si="27"/>
        <v>2.6381107958081582</v>
      </c>
      <c r="L66" s="122">
        <f t="shared" si="27"/>
        <v>9.1672642440625705</v>
      </c>
      <c r="M66" s="122">
        <f t="shared" si="27"/>
        <v>5.0734905216597319</v>
      </c>
      <c r="N66" s="122">
        <f t="shared" si="27"/>
        <v>4.6916926678100639</v>
      </c>
      <c r="O66" s="122">
        <f t="shared" si="27"/>
        <v>4.8112064188207819</v>
      </c>
      <c r="P66" s="122">
        <f t="shared" si="27"/>
        <v>5.4343906893094172</v>
      </c>
      <c r="Q66" s="122">
        <f t="shared" si="27"/>
        <v>3.5517515845036916</v>
      </c>
      <c r="R66" s="122">
        <f t="shared" si="27"/>
        <v>4.7592962111159611</v>
      </c>
      <c r="S66" s="122">
        <f t="shared" si="27"/>
        <v>3.6109905178974491</v>
      </c>
      <c r="T66" s="122">
        <f t="shared" si="27"/>
        <v>4.7708944991941733</v>
      </c>
      <c r="U66" s="122">
        <f t="shared" si="27"/>
        <v>3.8159688373430702</v>
      </c>
      <c r="V66" s="122">
        <f t="shared" si="27"/>
        <v>8.4635341461182882</v>
      </c>
      <c r="W66" s="122">
        <f t="shared" si="27"/>
        <v>9.5016599225151595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8.2074977508849151E-2</v>
      </c>
      <c r="E67" s="98">
        <f>IF(RES_hhdet_in_tes!E67=0,0,RES_hhdet_in_tes!E67*1000*11630/RES_hhdet_in_new!E64)</f>
        <v>0.20734327289262711</v>
      </c>
      <c r="F67" s="98">
        <f>IF(RES_hhdet_in_tes!F67=0,0,RES_hhdet_in_tes!F67*1000*11630/RES_hhdet_in_new!F64)</f>
        <v>0.299671703981923</v>
      </c>
      <c r="G67" s="98">
        <f>IF(RES_hhdet_in_tes!G67=0,0,RES_hhdet_in_tes!G67*1000*11630/RES_hhdet_in_new!G64)</f>
        <v>0.44438038709842065</v>
      </c>
      <c r="H67" s="98">
        <f>IF(RES_hhdet_in_tes!H67=0,0,RES_hhdet_in_tes!H67*1000*11630/RES_hhdet_in_new!H64)</f>
        <v>1.6637277168442837</v>
      </c>
      <c r="I67" s="98">
        <f>IF(RES_hhdet_in_tes!I67=0,0,RES_hhdet_in_tes!I67*1000*11630/RES_hhdet_in_new!I64)</f>
        <v>1.9155441219902105</v>
      </c>
      <c r="J67" s="98">
        <f>IF(RES_hhdet_in_tes!J67=0,0,RES_hhdet_in_tes!J67*1000*11630/RES_hhdet_in_new!J64)</f>
        <v>2.6588012279882212</v>
      </c>
      <c r="K67" s="98">
        <f>IF(RES_hhdet_in_tes!K67=0,0,RES_hhdet_in_tes!K67*1000*11630/RES_hhdet_in_new!K64)</f>
        <v>2.6381107958081582</v>
      </c>
      <c r="L67" s="98">
        <f>IF(RES_hhdet_in_tes!L67=0,0,RES_hhdet_in_tes!L67*1000*11630/RES_hhdet_in_new!L64)</f>
        <v>9.1672642440625705</v>
      </c>
      <c r="M67" s="98">
        <f>IF(RES_hhdet_in_tes!M67=0,0,RES_hhdet_in_tes!M67*1000*11630/RES_hhdet_in_new!M64)</f>
        <v>5.0734905216597319</v>
      </c>
      <c r="N67" s="98">
        <f>IF(RES_hhdet_in_tes!N67=0,0,RES_hhdet_in_tes!N67*1000*11630/RES_hhdet_in_new!N64)</f>
        <v>4.6916926678100639</v>
      </c>
      <c r="O67" s="98">
        <f>IF(RES_hhdet_in_tes!O67=0,0,RES_hhdet_in_tes!O67*1000*11630/RES_hhdet_in_new!O64)</f>
        <v>4.8112064188207819</v>
      </c>
      <c r="P67" s="98">
        <f>IF(RES_hhdet_in_tes!P67=0,0,RES_hhdet_in_tes!P67*1000*11630/RES_hhdet_in_new!P64)</f>
        <v>5.4343906893094172</v>
      </c>
      <c r="Q67" s="98">
        <f>IF(RES_hhdet_in_tes!Q67=0,0,RES_hhdet_in_tes!Q67*1000*11630/RES_hhdet_in_new!Q64)</f>
        <v>3.5517515845036916</v>
      </c>
      <c r="R67" s="98">
        <f>IF(RES_hhdet_in_tes!R67=0,0,RES_hhdet_in_tes!R67*1000*11630/RES_hhdet_in_new!R64)</f>
        <v>4.7592962111159611</v>
      </c>
      <c r="S67" s="98">
        <f>IF(RES_hhdet_in_tes!S67=0,0,RES_hhdet_in_tes!S67*1000*11630/RES_hhdet_in_new!S64)</f>
        <v>3.6109905178974491</v>
      </c>
      <c r="T67" s="98">
        <f>IF(RES_hhdet_in_tes!T67=0,0,RES_hhdet_in_tes!T67*1000*11630/RES_hhdet_in_new!T64)</f>
        <v>4.7708944991941733</v>
      </c>
      <c r="U67" s="98">
        <f>IF(RES_hhdet_in_tes!U67=0,0,RES_hhdet_in_tes!U67*1000*11630/RES_hhdet_in_new!U64)</f>
        <v>3.8159688373430702</v>
      </c>
      <c r="V67" s="98">
        <f>IF(RES_hhdet_in_tes!V67=0,0,RES_hhdet_in_tes!V67*1000*11630/RES_hhdet_in_new!V64)</f>
        <v>8.4635341461182882</v>
      </c>
      <c r="W67" s="98">
        <f>IF(RES_hhdet_in_tes!W67=0,0,RES_hhdet_in_tes!W67*1000*11630/RES_hhdet_in_new!W64)</f>
        <v>9.5016599225151595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1376.4530771542597</v>
      </c>
      <c r="D68" s="122">
        <v>1421.8248728516767</v>
      </c>
      <c r="E68" s="122">
        <v>1438.0586627656023</v>
      </c>
      <c r="F68" s="122">
        <v>1416.2087759106296</v>
      </c>
      <c r="G68" s="122">
        <v>1478.9365381992627</v>
      </c>
      <c r="H68" s="122">
        <v>1515.7196398162821</v>
      </c>
      <c r="I68" s="122">
        <v>1590.6813684886877</v>
      </c>
      <c r="J68" s="122">
        <v>1805.8997813170652</v>
      </c>
      <c r="K68" s="122">
        <v>1565.0405368865745</v>
      </c>
      <c r="L68" s="122">
        <v>1856.9695719055483</v>
      </c>
      <c r="M68" s="122">
        <v>1728.7802446696303</v>
      </c>
      <c r="N68" s="122">
        <v>1730.780260328871</v>
      </c>
      <c r="O68" s="122">
        <v>1720.1972249530781</v>
      </c>
      <c r="P68" s="122">
        <v>1625.2942462723984</v>
      </c>
      <c r="Q68" s="122">
        <v>1666.5387202127163</v>
      </c>
      <c r="R68" s="122">
        <v>1796.7868995461511</v>
      </c>
      <c r="S68" s="122">
        <v>1667.4170576802703</v>
      </c>
      <c r="T68" s="122">
        <v>1766.4025240079793</v>
      </c>
      <c r="U68" s="122">
        <v>1646.3496627951886</v>
      </c>
      <c r="V68" s="122">
        <v>1751.1095050045847</v>
      </c>
      <c r="W68" s="122">
        <v>1855.2373921641822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1378.2168656046301</v>
      </c>
      <c r="D69" s="98">
        <v>1423.1382566460941</v>
      </c>
      <c r="E69" s="98">
        <v>1434.7496792901572</v>
      </c>
      <c r="F69" s="98">
        <v>1419.474156488312</v>
      </c>
      <c r="G69" s="98">
        <v>1483.3996230001887</v>
      </c>
      <c r="H69" s="98">
        <v>1512.6039997440573</v>
      </c>
      <c r="I69" s="98">
        <v>1590.9947556148045</v>
      </c>
      <c r="J69" s="98">
        <v>1739.4371065875141</v>
      </c>
      <c r="K69" s="98">
        <v>1492.5617832506323</v>
      </c>
      <c r="L69" s="98">
        <v>1856.9695719055483</v>
      </c>
      <c r="M69" s="98">
        <v>1728.7802446696303</v>
      </c>
      <c r="N69" s="98">
        <v>1740.0148007972691</v>
      </c>
      <c r="O69" s="98">
        <v>1720.1972249530781</v>
      </c>
      <c r="P69" s="98">
        <v>1627.8181769162118</v>
      </c>
      <c r="Q69" s="98">
        <v>1651.9060574410105</v>
      </c>
      <c r="R69" s="98">
        <v>1769.8702226575426</v>
      </c>
      <c r="S69" s="98">
        <v>1672.0776465322356</v>
      </c>
      <c r="T69" s="98">
        <v>1768.66431925647</v>
      </c>
      <c r="U69" s="98">
        <v>1649.8575959278428</v>
      </c>
      <c r="V69" s="98">
        <v>1744.8583370787956</v>
      </c>
      <c r="W69" s="98">
        <v>1854.7323314692571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1347.7285223910874</v>
      </c>
      <c r="D73" s="101">
        <v>1394.7766009345733</v>
      </c>
      <c r="E73" s="101">
        <v>1510.7944490669763</v>
      </c>
      <c r="F73" s="101">
        <v>1341.2282445325266</v>
      </c>
      <c r="G73" s="101">
        <v>1386.6690911923642</v>
      </c>
      <c r="H73" s="101">
        <v>1570.0108306270615</v>
      </c>
      <c r="I73" s="101">
        <v>1583.6796403288693</v>
      </c>
      <c r="J73" s="101">
        <v>2174.5083744979775</v>
      </c>
      <c r="K73" s="101">
        <v>1904.8720484247935</v>
      </c>
      <c r="L73" s="101">
        <v>0</v>
      </c>
      <c r="M73" s="101">
        <v>0</v>
      </c>
      <c r="N73" s="101">
        <v>1595.6982613841608</v>
      </c>
      <c r="O73" s="101">
        <v>0</v>
      </c>
      <c r="P73" s="101">
        <v>1549.5763269579968</v>
      </c>
      <c r="Q73" s="101">
        <v>1901.9055986052176</v>
      </c>
      <c r="R73" s="101">
        <v>2098.9790946856374</v>
      </c>
      <c r="S73" s="101">
        <v>1544.8960845507859</v>
      </c>
      <c r="T73" s="101">
        <v>1650.0457240022938</v>
      </c>
      <c r="U73" s="101">
        <v>1560.6822431345761</v>
      </c>
      <c r="V73" s="101">
        <v>1821.7423596874366</v>
      </c>
      <c r="W73" s="101">
        <v>1862.1549198964619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441.17323944008336</v>
      </c>
      <c r="D77" s="122">
        <v>496.53434488952962</v>
      </c>
      <c r="E77" s="122">
        <v>525.37133532763096</v>
      </c>
      <c r="F77" s="122">
        <v>560.22047546512442</v>
      </c>
      <c r="G77" s="122">
        <v>559.91027073262467</v>
      </c>
      <c r="H77" s="122">
        <v>577.33126305600399</v>
      </c>
      <c r="I77" s="122">
        <v>566.74205542763946</v>
      </c>
      <c r="J77" s="122">
        <v>610.18575343476755</v>
      </c>
      <c r="K77" s="122">
        <v>518.67400604597617</v>
      </c>
      <c r="L77" s="122">
        <v>676.39445950498828</v>
      </c>
      <c r="M77" s="122">
        <v>566.21609588319666</v>
      </c>
      <c r="N77" s="122">
        <v>553.4934795186382</v>
      </c>
      <c r="O77" s="122">
        <v>547.52913733478715</v>
      </c>
      <c r="P77" s="122">
        <v>538.05107158244653</v>
      </c>
      <c r="Q77" s="122">
        <v>503.61731595926869</v>
      </c>
      <c r="R77" s="122">
        <v>517.69980007959418</v>
      </c>
      <c r="S77" s="122">
        <v>483.97862285539571</v>
      </c>
      <c r="T77" s="122">
        <v>492.59334765780949</v>
      </c>
      <c r="U77" s="122">
        <v>445.16639375784308</v>
      </c>
      <c r="V77" s="122">
        <v>482.95433744544539</v>
      </c>
      <c r="W77" s="122">
        <v>484.67139370213016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441.10503764121455</v>
      </c>
      <c r="D78" s="98">
        <v>495.25275848820274</v>
      </c>
      <c r="E78" s="98">
        <v>520.38779035070729</v>
      </c>
      <c r="F78" s="98">
        <v>565.80291102811486</v>
      </c>
      <c r="G78" s="98">
        <v>562.01982494711092</v>
      </c>
      <c r="H78" s="98">
        <v>576.81449965051479</v>
      </c>
      <c r="I78" s="98">
        <v>569.78136585024038</v>
      </c>
      <c r="J78" s="98">
        <v>603.0804755703889</v>
      </c>
      <c r="K78" s="98">
        <v>507.38322359935898</v>
      </c>
      <c r="L78" s="98">
        <v>674.24358668868365</v>
      </c>
      <c r="M78" s="98">
        <v>566.52098719073263</v>
      </c>
      <c r="N78" s="98">
        <v>555.55843279042085</v>
      </c>
      <c r="O78" s="98">
        <v>546.21713307097934</v>
      </c>
      <c r="P78" s="98">
        <v>541.98612896722614</v>
      </c>
      <c r="Q78" s="98">
        <v>500.15350955159857</v>
      </c>
      <c r="R78" s="98">
        <v>512.17430234204176</v>
      </c>
      <c r="S78" s="98">
        <v>488.29875206727627</v>
      </c>
      <c r="T78" s="98">
        <v>496.12057207173433</v>
      </c>
      <c r="U78" s="98">
        <v>446.19359086282634</v>
      </c>
      <c r="V78" s="98">
        <v>481.74390178789912</v>
      </c>
      <c r="W78" s="98">
        <v>484.22609037560545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447.41570997183879</v>
      </c>
      <c r="D79" s="33">
        <v>505.76727917865821</v>
      </c>
      <c r="E79" s="33">
        <v>554.1468457178014</v>
      </c>
      <c r="F79" s="33">
        <v>526.5248325516726</v>
      </c>
      <c r="G79" s="33">
        <v>529.55103399371535</v>
      </c>
      <c r="H79" s="33">
        <v>583.94237031058549</v>
      </c>
      <c r="I79" s="33">
        <v>526.98980482092281</v>
      </c>
      <c r="J79" s="33">
        <v>679.33828334738234</v>
      </c>
      <c r="K79" s="33">
        <v>608.31597577366358</v>
      </c>
      <c r="L79" s="33">
        <v>724.75922463828476</v>
      </c>
      <c r="M79" s="33">
        <v>544.28297744733493</v>
      </c>
      <c r="N79" s="33">
        <v>543.99469446843864</v>
      </c>
      <c r="O79" s="33">
        <v>574.35457835941179</v>
      </c>
      <c r="P79" s="33">
        <v>489.77779559879218</v>
      </c>
      <c r="Q79" s="33">
        <v>556.27834692491149</v>
      </c>
      <c r="R79" s="33">
        <v>593.24628616791722</v>
      </c>
      <c r="S79" s="33">
        <v>405.01267895266358</v>
      </c>
      <c r="T79" s="33">
        <v>429.90495011941783</v>
      </c>
      <c r="U79" s="33">
        <v>396.57997069213872</v>
      </c>
      <c r="V79" s="33">
        <v>488.05483262561324</v>
      </c>
      <c r="W79" s="33">
        <v>489.69601034172285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9904.3810742252153</v>
      </c>
      <c r="D81" s="117">
        <f t="shared" si="28"/>
        <v>9999.7562607108139</v>
      </c>
      <c r="E81" s="117">
        <f t="shared" si="28"/>
        <v>10683.582525111548</v>
      </c>
      <c r="F81" s="117">
        <f t="shared" si="28"/>
        <v>10684.813698567352</v>
      </c>
      <c r="G81" s="117">
        <f t="shared" si="28"/>
        <v>10741.533786867814</v>
      </c>
      <c r="H81" s="117">
        <f t="shared" si="28"/>
        <v>10887.184262480099</v>
      </c>
      <c r="I81" s="117">
        <f t="shared" si="28"/>
        <v>10708.949031572742</v>
      </c>
      <c r="J81" s="117">
        <f t="shared" si="28"/>
        <v>11049.15545873096</v>
      </c>
      <c r="K81" s="117">
        <f t="shared" si="28"/>
        <v>12306.507587397697</v>
      </c>
      <c r="L81" s="117">
        <f t="shared" si="28"/>
        <v>9530.9181063492579</v>
      </c>
      <c r="M81" s="117">
        <f t="shared" si="28"/>
        <v>10130.354188306632</v>
      </c>
      <c r="N81" s="117">
        <f t="shared" si="28"/>
        <v>10862.421962598062</v>
      </c>
      <c r="O81" s="117">
        <f t="shared" si="28"/>
        <v>9828.3848560475544</v>
      </c>
      <c r="P81" s="117">
        <f t="shared" si="28"/>
        <v>9443.8506753681741</v>
      </c>
      <c r="Q81" s="117">
        <f t="shared" si="28"/>
        <v>8188.950239302224</v>
      </c>
      <c r="R81" s="117">
        <f t="shared" ref="R81:V81" si="29">R82+R85+R87+R100</f>
        <v>8099.8895902522436</v>
      </c>
      <c r="S81" s="117">
        <f t="shared" si="29"/>
        <v>8474.1373924289728</v>
      </c>
      <c r="T81" s="117">
        <f t="shared" si="29"/>
        <v>8795.7370628221142</v>
      </c>
      <c r="U81" s="117">
        <f t="shared" si="29"/>
        <v>8194.9304263537379</v>
      </c>
      <c r="V81" s="117">
        <f t="shared" si="29"/>
        <v>7479.0449344409326</v>
      </c>
      <c r="W81" s="117">
        <f t="shared" ref="W81" si="30">W82+W85+W87+W100</f>
        <v>7012.0040047418943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8066.3238235217259</v>
      </c>
      <c r="D82" s="122">
        <f t="shared" si="31"/>
        <v>8109.2501512324907</v>
      </c>
      <c r="E82" s="122">
        <f t="shared" si="31"/>
        <v>8689.9093294453869</v>
      </c>
      <c r="F82" s="122">
        <f t="shared" si="31"/>
        <v>8728.7703545153872</v>
      </c>
      <c r="G82" s="122">
        <f t="shared" si="31"/>
        <v>8746.9175448888491</v>
      </c>
      <c r="H82" s="122">
        <f t="shared" si="31"/>
        <v>8740.7995251576995</v>
      </c>
      <c r="I82" s="122">
        <f t="shared" si="31"/>
        <v>8620.1561481554036</v>
      </c>
      <c r="J82" s="122">
        <f t="shared" si="31"/>
        <v>8768.8353488745415</v>
      </c>
      <c r="K82" s="122">
        <f t="shared" si="31"/>
        <v>9920.6217791961226</v>
      </c>
      <c r="L82" s="122">
        <f t="shared" si="31"/>
        <v>7265.5085450180695</v>
      </c>
      <c r="M82" s="122">
        <f t="shared" si="31"/>
        <v>7831.7908009360608</v>
      </c>
      <c r="N82" s="122">
        <f t="shared" si="31"/>
        <v>8465.3356348243924</v>
      </c>
      <c r="O82" s="122">
        <f t="shared" si="31"/>
        <v>7519.4584241344801</v>
      </c>
      <c r="P82" s="122">
        <f t="shared" si="31"/>
        <v>7301.8740839033198</v>
      </c>
      <c r="Q82" s="122">
        <f t="shared" si="31"/>
        <v>5924.6563735590444</v>
      </c>
      <c r="R82" s="122">
        <f t="shared" ref="R82:V82" si="32">SUM(R83:R84)</f>
        <v>5764.5533209255509</v>
      </c>
      <c r="S82" s="122">
        <f t="shared" si="32"/>
        <v>6320.1733544000472</v>
      </c>
      <c r="T82" s="122">
        <f t="shared" si="32"/>
        <v>6502.8526492999645</v>
      </c>
      <c r="U82" s="122">
        <f t="shared" si="32"/>
        <v>6024.9430252634511</v>
      </c>
      <c r="V82" s="122">
        <f t="shared" si="32"/>
        <v>5225.5395311723669</v>
      </c>
      <c r="W82" s="122">
        <f t="shared" ref="W82" si="33">SUM(W83:W84)</f>
        <v>4663.6181039434668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7993.8156216152938</v>
      </c>
      <c r="D83" s="98">
        <v>8038.6152033640074</v>
      </c>
      <c r="E83" s="98">
        <v>8615.5777531239637</v>
      </c>
      <c r="F83" s="98">
        <v>8656.0657494991592</v>
      </c>
      <c r="G83" s="98">
        <v>8675.0274545544689</v>
      </c>
      <c r="H83" s="98">
        <v>8670.2923002694388</v>
      </c>
      <c r="I83" s="98">
        <v>8552.0701175001777</v>
      </c>
      <c r="J83" s="98">
        <v>8700.0655543829289</v>
      </c>
      <c r="K83" s="98">
        <v>9843.2843930773524</v>
      </c>
      <c r="L83" s="98">
        <v>7211.4682511202855</v>
      </c>
      <c r="M83" s="98">
        <v>7773.0749645399401</v>
      </c>
      <c r="N83" s="98">
        <v>8402.3881681051971</v>
      </c>
      <c r="O83" s="98">
        <v>7464.0583503719499</v>
      </c>
      <c r="P83" s="98">
        <v>7248.661918042204</v>
      </c>
      <c r="Q83" s="98">
        <v>5881.86477007133</v>
      </c>
      <c r="R83" s="98">
        <v>5723.3453799194949</v>
      </c>
      <c r="S83" s="98">
        <v>6275.565339720104</v>
      </c>
      <c r="T83" s="98">
        <v>6457.2001425314429</v>
      </c>
      <c r="U83" s="98">
        <v>5982.7212721074375</v>
      </c>
      <c r="V83" s="98">
        <v>5188.9408837368992</v>
      </c>
      <c r="W83" s="98">
        <v>4631.1366951959462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72.508201906431793</v>
      </c>
      <c r="D84" s="98">
        <v>70.634947868483351</v>
      </c>
      <c r="E84" s="98">
        <v>74.33157632142381</v>
      </c>
      <c r="F84" s="98">
        <v>72.704605016228868</v>
      </c>
      <c r="G84" s="98">
        <v>71.890090334379877</v>
      </c>
      <c r="H84" s="98">
        <v>70.507224888260055</v>
      </c>
      <c r="I84" s="98">
        <v>68.086030655226693</v>
      </c>
      <c r="J84" s="98">
        <v>68.769794491611904</v>
      </c>
      <c r="K84" s="98">
        <v>77.337386118770752</v>
      </c>
      <c r="L84" s="98">
        <v>54.040293897784508</v>
      </c>
      <c r="M84" s="98">
        <v>58.715836396121041</v>
      </c>
      <c r="N84" s="98">
        <v>62.947466719194551</v>
      </c>
      <c r="O84" s="98">
        <v>55.400073762530276</v>
      </c>
      <c r="P84" s="98">
        <v>53.212165861115594</v>
      </c>
      <c r="Q84" s="98">
        <v>42.79160348771449</v>
      </c>
      <c r="R84" s="98">
        <v>41.207941006056394</v>
      </c>
      <c r="S84" s="98">
        <v>44.608014679943587</v>
      </c>
      <c r="T84" s="98">
        <v>45.652506768521881</v>
      </c>
      <c r="U84" s="98">
        <v>42.221753156013754</v>
      </c>
      <c r="V84" s="98">
        <v>36.598647435467861</v>
      </c>
      <c r="W84" s="98">
        <v>32.481408747520213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1.464857984297019E-2</v>
      </c>
      <c r="D85" s="122">
        <f t="shared" si="34"/>
        <v>8.3091385899051615E-2</v>
      </c>
      <c r="E85" s="122">
        <f t="shared" si="34"/>
        <v>0.17968080130397177</v>
      </c>
      <c r="F85" s="122">
        <f t="shared" si="34"/>
        <v>0.27632392252117</v>
      </c>
      <c r="G85" s="122">
        <f t="shared" si="34"/>
        <v>0.43844268703308403</v>
      </c>
      <c r="H85" s="122">
        <f t="shared" si="34"/>
        <v>1.6641440204731632</v>
      </c>
      <c r="I85" s="122">
        <f t="shared" si="34"/>
        <v>1.8857622524569362</v>
      </c>
      <c r="J85" s="122">
        <f t="shared" si="34"/>
        <v>2.6632272942417092</v>
      </c>
      <c r="K85" s="122">
        <f t="shared" si="34"/>
        <v>2.6053789031286234</v>
      </c>
      <c r="L85" s="122">
        <f t="shared" si="34"/>
        <v>9.1799481452896394</v>
      </c>
      <c r="M85" s="122">
        <f t="shared" si="34"/>
        <v>5.0789253656148281</v>
      </c>
      <c r="N85" s="122">
        <f t="shared" si="34"/>
        <v>4.7208880173297301</v>
      </c>
      <c r="O85" s="122">
        <f t="shared" si="34"/>
        <v>4.8172434821811061</v>
      </c>
      <c r="P85" s="122">
        <f t="shared" si="34"/>
        <v>5.4192266201817416</v>
      </c>
      <c r="Q85" s="122">
        <f t="shared" si="34"/>
        <v>3.5618150907638308</v>
      </c>
      <c r="R85" s="122">
        <f t="shared" si="34"/>
        <v>4.7369511549996384</v>
      </c>
      <c r="S85" s="122">
        <f t="shared" si="34"/>
        <v>3.6055663427880025</v>
      </c>
      <c r="T85" s="122">
        <f t="shared" si="34"/>
        <v>4.8103091053288516</v>
      </c>
      <c r="U85" s="122">
        <f t="shared" si="34"/>
        <v>3.8336150213694036</v>
      </c>
      <c r="V85" s="122">
        <f t="shared" si="34"/>
        <v>8.4884118070932395</v>
      </c>
      <c r="W85" s="122">
        <f t="shared" si="34"/>
        <v>9.4928803264399431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1.464857984297019E-2</v>
      </c>
      <c r="D86" s="98">
        <f>IF(RES_hhdet_in_tes!D86=0,0,RES_hhdet_in_tes!D86*1000*11630/RES_hhdet_in_new!D83)</f>
        <v>8.3091385899051615E-2</v>
      </c>
      <c r="E86" s="98">
        <f>IF(RES_hhdet_in_tes!E86=0,0,RES_hhdet_in_tes!E86*1000*11630/RES_hhdet_in_new!E83)</f>
        <v>0.17968080130397177</v>
      </c>
      <c r="F86" s="98">
        <f>IF(RES_hhdet_in_tes!F86=0,0,RES_hhdet_in_tes!F86*1000*11630/RES_hhdet_in_new!F83)</f>
        <v>0.27632392252117</v>
      </c>
      <c r="G86" s="98">
        <f>IF(RES_hhdet_in_tes!G86=0,0,RES_hhdet_in_tes!G86*1000*11630/RES_hhdet_in_new!G83)</f>
        <v>0.43844268703308403</v>
      </c>
      <c r="H86" s="98">
        <f>IF(RES_hhdet_in_tes!H86=0,0,RES_hhdet_in_tes!H86*1000*11630/RES_hhdet_in_new!H83)</f>
        <v>1.6641440204731632</v>
      </c>
      <c r="I86" s="98">
        <f>IF(RES_hhdet_in_tes!I86=0,0,RES_hhdet_in_tes!I86*1000*11630/RES_hhdet_in_new!I83)</f>
        <v>1.8857622524569362</v>
      </c>
      <c r="J86" s="98">
        <f>IF(RES_hhdet_in_tes!J86=0,0,RES_hhdet_in_tes!J86*1000*11630/RES_hhdet_in_new!J83)</f>
        <v>2.6632272942417092</v>
      </c>
      <c r="K86" s="98">
        <f>IF(RES_hhdet_in_tes!K86=0,0,RES_hhdet_in_tes!K86*1000*11630/RES_hhdet_in_new!K83)</f>
        <v>2.6053789031286234</v>
      </c>
      <c r="L86" s="98">
        <f>IF(RES_hhdet_in_tes!L86=0,0,RES_hhdet_in_tes!L86*1000*11630/RES_hhdet_in_new!L83)</f>
        <v>9.1799481452896394</v>
      </c>
      <c r="M86" s="98">
        <f>IF(RES_hhdet_in_tes!M86=0,0,RES_hhdet_in_tes!M86*1000*11630/RES_hhdet_in_new!M83)</f>
        <v>5.0789253656148281</v>
      </c>
      <c r="N86" s="98">
        <f>IF(RES_hhdet_in_tes!N86=0,0,RES_hhdet_in_tes!N86*1000*11630/RES_hhdet_in_new!N83)</f>
        <v>4.7208880173297301</v>
      </c>
      <c r="O86" s="98">
        <f>IF(RES_hhdet_in_tes!O86=0,0,RES_hhdet_in_tes!O86*1000*11630/RES_hhdet_in_new!O83)</f>
        <v>4.8172434821811061</v>
      </c>
      <c r="P86" s="98">
        <f>IF(RES_hhdet_in_tes!P86=0,0,RES_hhdet_in_tes!P86*1000*11630/RES_hhdet_in_new!P83)</f>
        <v>5.4192266201817416</v>
      </c>
      <c r="Q86" s="98">
        <f>IF(RES_hhdet_in_tes!Q86=0,0,RES_hhdet_in_tes!Q86*1000*11630/RES_hhdet_in_new!Q83)</f>
        <v>3.5618150907638308</v>
      </c>
      <c r="R86" s="98">
        <f>IF(RES_hhdet_in_tes!R86=0,0,RES_hhdet_in_tes!R86*1000*11630/RES_hhdet_in_new!R83)</f>
        <v>4.7369511549996384</v>
      </c>
      <c r="S86" s="98">
        <f>IF(RES_hhdet_in_tes!S86=0,0,RES_hhdet_in_tes!S86*1000*11630/RES_hhdet_in_new!S83)</f>
        <v>3.6055663427880025</v>
      </c>
      <c r="T86" s="98">
        <f>IF(RES_hhdet_in_tes!T86=0,0,RES_hhdet_in_tes!T86*1000*11630/RES_hhdet_in_new!T83)</f>
        <v>4.8103091053288516</v>
      </c>
      <c r="U86" s="98">
        <f>IF(RES_hhdet_in_tes!U86=0,0,RES_hhdet_in_tes!U86*1000*11630/RES_hhdet_in_new!U83)</f>
        <v>3.8336150213694036</v>
      </c>
      <c r="V86" s="98">
        <f>IF(RES_hhdet_in_tes!V86=0,0,RES_hhdet_in_tes!V86*1000*11630/RES_hhdet_in_new!V83)</f>
        <v>8.4884118070932395</v>
      </c>
      <c r="W86" s="98">
        <f>IF(RES_hhdet_in_tes!W86=0,0,RES_hhdet_in_tes!W86*1000*11630/RES_hhdet_in_new!W83)</f>
        <v>9.4928803264399431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1391.8570165205167</v>
      </c>
      <c r="D87" s="122">
        <v>1403.4442657569575</v>
      </c>
      <c r="E87" s="122">
        <v>1461.8701612166285</v>
      </c>
      <c r="F87" s="122">
        <v>1385.9687839589753</v>
      </c>
      <c r="G87" s="122">
        <v>1437.9333229256279</v>
      </c>
      <c r="H87" s="122">
        <v>1562.5940173744757</v>
      </c>
      <c r="I87" s="122">
        <v>1532.4733607639305</v>
      </c>
      <c r="J87" s="122">
        <v>1738.4287115274583</v>
      </c>
      <c r="K87" s="122">
        <v>1775.2159002728322</v>
      </c>
      <c r="L87" s="122">
        <v>1694.18231849272</v>
      </c>
      <c r="M87" s="122">
        <v>1721.7687846109341</v>
      </c>
      <c r="N87" s="122">
        <v>1795.4956550545085</v>
      </c>
      <c r="O87" s="122">
        <v>1749.9160252947065</v>
      </c>
      <c r="P87" s="122">
        <v>1589.2176294982632</v>
      </c>
      <c r="Q87" s="122">
        <v>1764.1940853072138</v>
      </c>
      <c r="R87" s="122">
        <v>1861.6482905610094</v>
      </c>
      <c r="S87" s="122">
        <v>1662.2612983789163</v>
      </c>
      <c r="T87" s="122">
        <v>1779.6061257471447</v>
      </c>
      <c r="U87" s="122">
        <v>1688.9042268436924</v>
      </c>
      <c r="V87" s="122">
        <v>1781.9795573907704</v>
      </c>
      <c r="W87" s="122">
        <v>1850.7817582629059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1416.3309448960968</v>
      </c>
      <c r="D88" s="98">
        <v>1413.4882847805836</v>
      </c>
      <c r="E88" s="98">
        <v>1423.5688758839563</v>
      </c>
      <c r="F88" s="98">
        <v>1427.8268018422959</v>
      </c>
      <c r="G88" s="98">
        <v>1524.7785596164667</v>
      </c>
      <c r="H88" s="98">
        <v>1496.5994836099774</v>
      </c>
      <c r="I88" s="98">
        <v>1489.6737391891986</v>
      </c>
      <c r="J88" s="98">
        <v>1436.0003003869363</v>
      </c>
      <c r="K88" s="98">
        <v>1672.9669124253553</v>
      </c>
      <c r="L88" s="98">
        <v>1640.5921041105644</v>
      </c>
      <c r="M88" s="98">
        <v>1729.146114936977</v>
      </c>
      <c r="N88" s="98">
        <v>1910.1502770661398</v>
      </c>
      <c r="O88" s="98">
        <v>1725.501855389615</v>
      </c>
      <c r="P88" s="98">
        <v>1761.8938241225596</v>
      </c>
      <c r="Q88" s="98">
        <v>1491.8065461331075</v>
      </c>
      <c r="R88" s="98">
        <v>1515.2926738568731</v>
      </c>
      <c r="S88" s="98">
        <v>1713.0098787869188</v>
      </c>
      <c r="T88" s="98">
        <v>1793.9678318555157</v>
      </c>
      <c r="U88" s="98">
        <v>1741.1559491780333</v>
      </c>
      <c r="V88" s="98">
        <v>1670.8728242186291</v>
      </c>
      <c r="W88" s="98">
        <v>1816.1637025728885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1313.7318415699995</v>
      </c>
      <c r="D92" s="101">
        <v>1323.0128025491731</v>
      </c>
      <c r="E92" s="101">
        <v>1406.7262413799356</v>
      </c>
      <c r="F92" s="101">
        <v>1406.370284630729</v>
      </c>
      <c r="G92" s="101">
        <v>1528.0145084637368</v>
      </c>
      <c r="H92" s="101">
        <v>1629.1005234909451</v>
      </c>
      <c r="I92" s="101">
        <v>1543.9651420818448</v>
      </c>
      <c r="J92" s="101">
        <v>1702.2965200421879</v>
      </c>
      <c r="K92" s="101">
        <v>1671.2198635184125</v>
      </c>
      <c r="L92" s="101">
        <v>1334.978839745296</v>
      </c>
      <c r="M92" s="101">
        <v>1681.0137446946489</v>
      </c>
      <c r="N92" s="101">
        <v>1722.3864412704677</v>
      </c>
      <c r="O92" s="101">
        <v>1719.9397286087735</v>
      </c>
      <c r="P92" s="101">
        <v>1892.2866778609396</v>
      </c>
      <c r="Q92" s="101">
        <v>1558.6781512845805</v>
      </c>
      <c r="R92" s="101">
        <v>1655.3563158599527</v>
      </c>
      <c r="S92" s="101">
        <v>1804.5624466424599</v>
      </c>
      <c r="T92" s="101">
        <v>1677.1413348961598</v>
      </c>
      <c r="U92" s="101">
        <v>1607.6566186738078</v>
      </c>
      <c r="V92" s="101">
        <v>1778.0615835883114</v>
      </c>
      <c r="W92" s="101">
        <v>1887.5802775428651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1347.7285223910878</v>
      </c>
      <c r="D96" s="101">
        <v>1394.7766009345733</v>
      </c>
      <c r="E96" s="101">
        <v>1510.7944490669761</v>
      </c>
      <c r="F96" s="101">
        <v>1341.2282445325261</v>
      </c>
      <c r="G96" s="101">
        <v>1386.6690911923642</v>
      </c>
      <c r="H96" s="101">
        <v>1570.0108306270615</v>
      </c>
      <c r="I96" s="101">
        <v>1583.6796403288686</v>
      </c>
      <c r="J96" s="101">
        <v>2174.5083744979765</v>
      </c>
      <c r="K96" s="101">
        <v>1904.8720484247935</v>
      </c>
      <c r="L96" s="101">
        <v>1821.5840670791551</v>
      </c>
      <c r="M96" s="101">
        <v>1537.8205017611438</v>
      </c>
      <c r="N96" s="101">
        <v>1595.698261384161</v>
      </c>
      <c r="O96" s="101">
        <v>1786.6212613401547</v>
      </c>
      <c r="P96" s="101">
        <v>1549.576326957997</v>
      </c>
      <c r="Q96" s="101">
        <v>1901.9055986052181</v>
      </c>
      <c r="R96" s="101">
        <v>2098.9790946856378</v>
      </c>
      <c r="S96" s="101">
        <v>1544.8960845507861</v>
      </c>
      <c r="T96" s="101">
        <v>1650.045724002294</v>
      </c>
      <c r="U96" s="101">
        <v>1560.6822431345759</v>
      </c>
      <c r="V96" s="101">
        <v>1821.7423596874369</v>
      </c>
      <c r="W96" s="101">
        <v>1862.1549198964619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446.18558560312971</v>
      </c>
      <c r="D100" s="122">
        <v>486.97875233546563</v>
      </c>
      <c r="E100" s="122">
        <v>531.62335364822889</v>
      </c>
      <c r="F100" s="122">
        <v>569.79823617046839</v>
      </c>
      <c r="G100" s="122">
        <v>556.24447636630464</v>
      </c>
      <c r="H100" s="122">
        <v>582.12657592744961</v>
      </c>
      <c r="I100" s="122">
        <v>554.43376040095063</v>
      </c>
      <c r="J100" s="122">
        <v>539.22817103471709</v>
      </c>
      <c r="K100" s="122">
        <v>608.06452902561352</v>
      </c>
      <c r="L100" s="122">
        <v>562.04729469317829</v>
      </c>
      <c r="M100" s="122">
        <v>571.71567739402326</v>
      </c>
      <c r="N100" s="122">
        <v>596.86978470183271</v>
      </c>
      <c r="O100" s="122">
        <v>554.19316313618731</v>
      </c>
      <c r="P100" s="122">
        <v>547.33973534641018</v>
      </c>
      <c r="Q100" s="122">
        <v>496.53796534520148</v>
      </c>
      <c r="R100" s="122">
        <v>468.95102761068387</v>
      </c>
      <c r="S100" s="122">
        <v>488.09717330722134</v>
      </c>
      <c r="T100" s="122">
        <v>508.46797866967671</v>
      </c>
      <c r="U100" s="122">
        <v>477.24955922522554</v>
      </c>
      <c r="V100" s="122">
        <v>463.03743407070226</v>
      </c>
      <c r="W100" s="122">
        <v>488.11126220908102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445.8547952897793</v>
      </c>
      <c r="D101" s="98">
        <v>486.12302107779607</v>
      </c>
      <c r="E101" s="98">
        <v>532.29947105713575</v>
      </c>
      <c r="F101" s="98">
        <v>582.28185298220012</v>
      </c>
      <c r="G101" s="98">
        <v>552.43920905956941</v>
      </c>
      <c r="H101" s="98">
        <v>566.4800874849949</v>
      </c>
      <c r="I101" s="98">
        <v>568.24965014536861</v>
      </c>
      <c r="J101" s="98">
        <v>537.56229749503495</v>
      </c>
      <c r="K101" s="98">
        <v>609.07700752266885</v>
      </c>
      <c r="L101" s="98">
        <v>562.44050427131197</v>
      </c>
      <c r="M101" s="98">
        <v>572.72289630969021</v>
      </c>
      <c r="N101" s="98">
        <v>608.74567957975296</v>
      </c>
      <c r="O101" s="98">
        <v>547.50171779142352</v>
      </c>
      <c r="P101" s="98">
        <v>552.8429322374036</v>
      </c>
      <c r="Q101" s="98">
        <v>472.04295944770405</v>
      </c>
      <c r="R101" s="98">
        <v>467.38906032283899</v>
      </c>
      <c r="S101" s="98">
        <v>495.02344437012965</v>
      </c>
      <c r="T101" s="98">
        <v>515.23363616499091</v>
      </c>
      <c r="U101" s="98">
        <v>498.48344102764469</v>
      </c>
      <c r="V101" s="98">
        <v>462.65123615126242</v>
      </c>
      <c r="W101" s="98">
        <v>487.91811325965318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450.35802812282503</v>
      </c>
      <c r="D102" s="98">
        <v>487.39800947954387</v>
      </c>
      <c r="E102" s="98">
        <v>510.54992604510522</v>
      </c>
      <c r="F102" s="98">
        <v>550.53433105291697</v>
      </c>
      <c r="G102" s="98">
        <v>575.86282066862248</v>
      </c>
      <c r="H102" s="98">
        <v>600.4000693845976</v>
      </c>
      <c r="I102" s="98">
        <v>552.2892174687729</v>
      </c>
      <c r="J102" s="98">
        <v>572.88813903048936</v>
      </c>
      <c r="K102" s="98">
        <v>533.74072978897414</v>
      </c>
      <c r="L102" s="98">
        <v>537.25369370118744</v>
      </c>
      <c r="M102" s="98">
        <v>559.11879263006904</v>
      </c>
      <c r="N102" s="98">
        <v>563.31865563038809</v>
      </c>
      <c r="O102" s="98">
        <v>550.54415253925765</v>
      </c>
      <c r="P102" s="98">
        <v>597.21342190601285</v>
      </c>
      <c r="Q102" s="98">
        <v>478.42598581052323</v>
      </c>
      <c r="R102" s="98">
        <v>497.68705688417685</v>
      </c>
      <c r="S102" s="98">
        <v>567.70062475435964</v>
      </c>
      <c r="T102" s="98">
        <v>481.65336114367403</v>
      </c>
      <c r="U102" s="98">
        <v>451.28368594953872</v>
      </c>
      <c r="V102" s="98">
        <v>473.71767144985284</v>
      </c>
      <c r="W102" s="98">
        <v>492.59425282523517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447.41570997183879</v>
      </c>
      <c r="D103" s="33">
        <v>505.76727917865838</v>
      </c>
      <c r="E103" s="33">
        <v>554.1468457178014</v>
      </c>
      <c r="F103" s="33">
        <v>526.5248325516726</v>
      </c>
      <c r="G103" s="33">
        <v>529.55103399371546</v>
      </c>
      <c r="H103" s="33">
        <v>583.94237031058537</v>
      </c>
      <c r="I103" s="33">
        <v>526.98980482092281</v>
      </c>
      <c r="J103" s="33">
        <v>679.33828334738257</v>
      </c>
      <c r="K103" s="33">
        <v>608.31597577366347</v>
      </c>
      <c r="L103" s="33">
        <v>724.75922463828476</v>
      </c>
      <c r="M103" s="33">
        <v>544.28297744733482</v>
      </c>
      <c r="N103" s="33">
        <v>543.99469446843875</v>
      </c>
      <c r="O103" s="33">
        <v>574.35457835941168</v>
      </c>
      <c r="P103" s="33">
        <v>489.77779559879224</v>
      </c>
      <c r="Q103" s="33">
        <v>556.27834692491149</v>
      </c>
      <c r="R103" s="33">
        <v>593.24628616791745</v>
      </c>
      <c r="S103" s="33">
        <v>405.01267895266358</v>
      </c>
      <c r="T103" s="33">
        <v>429.90495011941789</v>
      </c>
      <c r="U103" s="33">
        <v>396.57997069213877</v>
      </c>
      <c r="V103" s="33">
        <v>488.05483262561324</v>
      </c>
      <c r="W103" s="33">
        <v>489.69601034172291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9819.6899786126705</v>
      </c>
      <c r="D124" s="117">
        <f t="shared" si="42"/>
        <v>10286.078454094582</v>
      </c>
      <c r="E124" s="117">
        <f t="shared" si="42"/>
        <v>10872.232510081443</v>
      </c>
      <c r="F124" s="117">
        <f t="shared" si="42"/>
        <v>10397.688062574902</v>
      </c>
      <c r="G124" s="117">
        <f t="shared" si="42"/>
        <v>10826.088095593819</v>
      </c>
      <c r="H124" s="117">
        <f t="shared" si="42"/>
        <v>10907.333355789679</v>
      </c>
      <c r="I124" s="117">
        <f t="shared" si="42"/>
        <v>10875.523311686968</v>
      </c>
      <c r="J124" s="117">
        <f t="shared" si="42"/>
        <v>10659.390974383967</v>
      </c>
      <c r="K124" s="117">
        <f t="shared" si="42"/>
        <v>10293.016166070878</v>
      </c>
      <c r="L124" s="117">
        <f t="shared" si="42"/>
        <v>11373.592651243614</v>
      </c>
      <c r="M124" s="117">
        <f t="shared" si="42"/>
        <v>9885.427605223178</v>
      </c>
      <c r="N124" s="117">
        <f t="shared" si="42"/>
        <v>10394.703887229283</v>
      </c>
      <c r="O124" s="117">
        <f t="shared" si="42"/>
        <v>9922.9156030449449</v>
      </c>
      <c r="P124" s="117">
        <f t="shared" si="42"/>
        <v>9135.8494849768485</v>
      </c>
      <c r="Q124" s="117">
        <f t="shared" si="42"/>
        <v>8867.9901183364655</v>
      </c>
      <c r="R124" s="117">
        <f t="shared" ref="R124:V124" si="43">R125+R128+R130+R139</f>
        <v>9453.8689070484306</v>
      </c>
      <c r="S124" s="117">
        <f t="shared" si="43"/>
        <v>8857.4953254361772</v>
      </c>
      <c r="T124" s="117">
        <f t="shared" si="43"/>
        <v>8428.3397276235173</v>
      </c>
      <c r="U124" s="117">
        <f t="shared" si="43"/>
        <v>7734.4168433327031</v>
      </c>
      <c r="V124" s="117">
        <f t="shared" si="43"/>
        <v>7213.3720442746471</v>
      </c>
      <c r="W124" s="117">
        <f t="shared" ref="W124" si="44">W125+W128+W130+W139</f>
        <v>7368.1292005739924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7982.8282129245708</v>
      </c>
      <c r="D125" s="122">
        <f t="shared" si="45"/>
        <v>8345.4326262218256</v>
      </c>
      <c r="E125" s="122">
        <f t="shared" si="45"/>
        <v>8872.8380658117749</v>
      </c>
      <c r="F125" s="122">
        <f t="shared" si="45"/>
        <v>8498.2412730294018</v>
      </c>
      <c r="G125" s="122">
        <f t="shared" si="45"/>
        <v>8811.014155540126</v>
      </c>
      <c r="H125" s="122">
        <f t="shared" si="45"/>
        <v>8755.3242935642011</v>
      </c>
      <c r="I125" s="122">
        <f t="shared" si="45"/>
        <v>8753.0972681732983</v>
      </c>
      <c r="J125" s="122">
        <f t="shared" si="45"/>
        <v>8257.0209678636165</v>
      </c>
      <c r="K125" s="122">
        <f t="shared" si="45"/>
        <v>8137.3391811589427</v>
      </c>
      <c r="L125" s="122">
        <f t="shared" si="45"/>
        <v>8983.1270155142465</v>
      </c>
      <c r="M125" s="122">
        <f t="shared" si="45"/>
        <v>7643.0031149617325</v>
      </c>
      <c r="N125" s="122">
        <f t="shared" si="45"/>
        <v>8063.796054427361</v>
      </c>
      <c r="O125" s="122">
        <f t="shared" si="45"/>
        <v>7596.433681703309</v>
      </c>
      <c r="P125" s="122">
        <f t="shared" si="45"/>
        <v>7003.8137609473997</v>
      </c>
      <c r="Q125" s="122">
        <f t="shared" si="45"/>
        <v>6662.9111665582832</v>
      </c>
      <c r="R125" s="122">
        <f t="shared" ref="R125:V125" si="46">SUM(R126:R127)</f>
        <v>7039.9783825614686</v>
      </c>
      <c r="S125" s="122">
        <f t="shared" si="46"/>
        <v>6725.836160805994</v>
      </c>
      <c r="T125" s="122">
        <f t="shared" si="46"/>
        <v>6296.2404771837646</v>
      </c>
      <c r="U125" s="122">
        <f t="shared" si="46"/>
        <v>5703.3905751501907</v>
      </c>
      <c r="V125" s="122">
        <f t="shared" si="46"/>
        <v>5006.7341038539244</v>
      </c>
      <c r="W125" s="122">
        <f t="shared" ref="W125" si="47">SUM(W126:W127)</f>
        <v>4943.2736375486356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7946.7873975988759</v>
      </c>
      <c r="D126" s="98">
        <v>8308.9275411502986</v>
      </c>
      <c r="E126" s="98">
        <v>8834.7269143180492</v>
      </c>
      <c r="F126" s="98">
        <v>8462.7010314423369</v>
      </c>
      <c r="G126" s="98">
        <v>8774.6562974709195</v>
      </c>
      <c r="H126" s="98">
        <v>8719.8691006833924</v>
      </c>
      <c r="I126" s="98">
        <v>8718.3921787044419</v>
      </c>
      <c r="J126" s="98">
        <v>8224.5155665096572</v>
      </c>
      <c r="K126" s="98">
        <v>8105.4972701142751</v>
      </c>
      <c r="L126" s="98">
        <v>8949.5944050199741</v>
      </c>
      <c r="M126" s="98">
        <v>7614.2450771024141</v>
      </c>
      <c r="N126" s="98">
        <v>8033.7033436563752</v>
      </c>
      <c r="O126" s="98">
        <v>7568.3466182567245</v>
      </c>
      <c r="P126" s="98">
        <v>6978.2004021365583</v>
      </c>
      <c r="Q126" s="98">
        <v>6638.7620840940517</v>
      </c>
      <c r="R126" s="98">
        <v>7014.7254602101284</v>
      </c>
      <c r="S126" s="98">
        <v>6702.016501992638</v>
      </c>
      <c r="T126" s="98">
        <v>6274.0616199200003</v>
      </c>
      <c r="U126" s="98">
        <v>5683.3361213402977</v>
      </c>
      <c r="V126" s="98">
        <v>4989.1394002326324</v>
      </c>
      <c r="W126" s="98">
        <v>4925.9988954987512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36.040815325695121</v>
      </c>
      <c r="D127" s="98">
        <v>36.505085071527631</v>
      </c>
      <c r="E127" s="98">
        <v>38.111151493726197</v>
      </c>
      <c r="F127" s="98">
        <v>35.540241587065559</v>
      </c>
      <c r="G127" s="98">
        <v>36.357858069206344</v>
      </c>
      <c r="H127" s="98">
        <v>35.455192880807942</v>
      </c>
      <c r="I127" s="98">
        <v>34.70508946885672</v>
      </c>
      <c r="J127" s="98">
        <v>32.505401353958447</v>
      </c>
      <c r="K127" s="98">
        <v>31.841911044667697</v>
      </c>
      <c r="L127" s="98">
        <v>33.532610494271751</v>
      </c>
      <c r="M127" s="98">
        <v>28.758037859318144</v>
      </c>
      <c r="N127" s="98">
        <v>30.092710770986145</v>
      </c>
      <c r="O127" s="98">
        <v>28.087063446584999</v>
      </c>
      <c r="P127" s="98">
        <v>25.613358810841429</v>
      </c>
      <c r="Q127" s="98">
        <v>24.149082464231888</v>
      </c>
      <c r="R127" s="98">
        <v>25.252922351340505</v>
      </c>
      <c r="S127" s="98">
        <v>23.819658813356078</v>
      </c>
      <c r="T127" s="98">
        <v>22.178857263763874</v>
      </c>
      <c r="U127" s="98">
        <v>20.054453809893076</v>
      </c>
      <c r="V127" s="98">
        <v>17.594703621292407</v>
      </c>
      <c r="W127" s="98">
        <v>17.274742049884381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1.6726522170167797E-2</v>
      </c>
      <c r="D128" s="122">
        <f t="shared" si="48"/>
        <v>8.846474188561719E-2</v>
      </c>
      <c r="E128" s="122">
        <f t="shared" si="48"/>
        <v>0.18176723994401783</v>
      </c>
      <c r="F128" s="122">
        <f t="shared" si="48"/>
        <v>0.26660810091561626</v>
      </c>
      <c r="G128" s="122">
        <f t="shared" si="48"/>
        <v>0.44737351947672166</v>
      </c>
      <c r="H128" s="122">
        <f t="shared" si="48"/>
        <v>1.6376501515985185</v>
      </c>
      <c r="I128" s="122">
        <f t="shared" si="48"/>
        <v>1.8909567104228933</v>
      </c>
      <c r="J128" s="122">
        <f t="shared" si="48"/>
        <v>2.6743631266032701</v>
      </c>
      <c r="K128" s="122">
        <f t="shared" si="48"/>
        <v>2.6082690565653412</v>
      </c>
      <c r="L128" s="122">
        <f t="shared" si="48"/>
        <v>9.1838012984741386</v>
      </c>
      <c r="M128" s="122">
        <f t="shared" si="48"/>
        <v>5.0782788632068927</v>
      </c>
      <c r="N128" s="122">
        <f t="shared" si="48"/>
        <v>4.7222022299562285</v>
      </c>
      <c r="O128" s="122">
        <f t="shared" si="48"/>
        <v>4.8292234665713805</v>
      </c>
      <c r="P128" s="122">
        <f t="shared" si="48"/>
        <v>5.4224971405475824</v>
      </c>
      <c r="Q128" s="122">
        <f t="shared" si="48"/>
        <v>3.5383153731707644</v>
      </c>
      <c r="R128" s="122">
        <f t="shared" si="48"/>
        <v>4.7308314868433916</v>
      </c>
      <c r="S128" s="122">
        <f t="shared" si="48"/>
        <v>3.6063143005255323</v>
      </c>
      <c r="T128" s="122">
        <f t="shared" si="48"/>
        <v>4.8019529363759457</v>
      </c>
      <c r="U128" s="122">
        <f t="shared" si="48"/>
        <v>3.8218964690576942</v>
      </c>
      <c r="V128" s="122">
        <f t="shared" si="48"/>
        <v>8.4932940497873908</v>
      </c>
      <c r="W128" s="122">
        <f t="shared" si="48"/>
        <v>9.5096038503974771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1.6726522170167797E-2</v>
      </c>
      <c r="D129" s="98">
        <f>IF(RES_hhdet_in_tes!D129=0,0,RES_hhdet_in_tes!D129*1000*11630/RES_hhdet_in_new!D126)</f>
        <v>8.846474188561719E-2</v>
      </c>
      <c r="E129" s="98">
        <f>IF(RES_hhdet_in_tes!E129=0,0,RES_hhdet_in_tes!E129*1000*11630/RES_hhdet_in_new!E126)</f>
        <v>0.18176723994401783</v>
      </c>
      <c r="F129" s="98">
        <f>IF(RES_hhdet_in_tes!F129=0,0,RES_hhdet_in_tes!F129*1000*11630/RES_hhdet_in_new!F126)</f>
        <v>0.26660810091561626</v>
      </c>
      <c r="G129" s="98">
        <f>IF(RES_hhdet_in_tes!G129=0,0,RES_hhdet_in_tes!G129*1000*11630/RES_hhdet_in_new!G126)</f>
        <v>0.44737351947672166</v>
      </c>
      <c r="H129" s="98">
        <f>IF(RES_hhdet_in_tes!H129=0,0,RES_hhdet_in_tes!H129*1000*11630/RES_hhdet_in_new!H126)</f>
        <v>1.6376501515985185</v>
      </c>
      <c r="I129" s="98">
        <f>IF(RES_hhdet_in_tes!I129=0,0,RES_hhdet_in_tes!I129*1000*11630/RES_hhdet_in_new!I126)</f>
        <v>1.8909567104228933</v>
      </c>
      <c r="J129" s="98">
        <f>IF(RES_hhdet_in_tes!J129=0,0,RES_hhdet_in_tes!J129*1000*11630/RES_hhdet_in_new!J126)</f>
        <v>2.6743631266032701</v>
      </c>
      <c r="K129" s="98">
        <f>IF(RES_hhdet_in_tes!K129=0,0,RES_hhdet_in_tes!K129*1000*11630/RES_hhdet_in_new!K126)</f>
        <v>2.6082690565653412</v>
      </c>
      <c r="L129" s="98">
        <f>IF(RES_hhdet_in_tes!L129=0,0,RES_hhdet_in_tes!L129*1000*11630/RES_hhdet_in_new!L126)</f>
        <v>9.1838012984741386</v>
      </c>
      <c r="M129" s="98">
        <f>IF(RES_hhdet_in_tes!M129=0,0,RES_hhdet_in_tes!M129*1000*11630/RES_hhdet_in_new!M126)</f>
        <v>5.0782788632068927</v>
      </c>
      <c r="N129" s="98">
        <f>IF(RES_hhdet_in_tes!N129=0,0,RES_hhdet_in_tes!N129*1000*11630/RES_hhdet_in_new!N126)</f>
        <v>4.7222022299562285</v>
      </c>
      <c r="O129" s="98">
        <f>IF(RES_hhdet_in_tes!O129=0,0,RES_hhdet_in_tes!O129*1000*11630/RES_hhdet_in_new!O126)</f>
        <v>4.8292234665713805</v>
      </c>
      <c r="P129" s="98">
        <f>IF(RES_hhdet_in_tes!P129=0,0,RES_hhdet_in_tes!P129*1000*11630/RES_hhdet_in_new!P126)</f>
        <v>5.4224971405475824</v>
      </c>
      <c r="Q129" s="98">
        <f>IF(RES_hhdet_in_tes!Q129=0,0,RES_hhdet_in_tes!Q129*1000*11630/RES_hhdet_in_new!Q126)</f>
        <v>3.5383153731707644</v>
      </c>
      <c r="R129" s="98">
        <f>IF(RES_hhdet_in_tes!R129=0,0,RES_hhdet_in_tes!R129*1000*11630/RES_hhdet_in_new!R126)</f>
        <v>4.7308314868433916</v>
      </c>
      <c r="S129" s="98">
        <f>IF(RES_hhdet_in_tes!S129=0,0,RES_hhdet_in_tes!S129*1000*11630/RES_hhdet_in_new!S126)</f>
        <v>3.6063143005255323</v>
      </c>
      <c r="T129" s="98">
        <f>IF(RES_hhdet_in_tes!T129=0,0,RES_hhdet_in_tes!T129*1000*11630/RES_hhdet_in_new!T126)</f>
        <v>4.8019529363759457</v>
      </c>
      <c r="U129" s="98">
        <f>IF(RES_hhdet_in_tes!U129=0,0,RES_hhdet_in_tes!U129*1000*11630/RES_hhdet_in_new!U126)</f>
        <v>3.8218964690576942</v>
      </c>
      <c r="V129" s="98">
        <f>IF(RES_hhdet_in_tes!V129=0,0,RES_hhdet_in_tes!V129*1000*11630/RES_hhdet_in_new!V126)</f>
        <v>8.4932940497873908</v>
      </c>
      <c r="W129" s="98">
        <f>IF(RES_hhdet_in_tes!W129=0,0,RES_hhdet_in_tes!W129*1000*11630/RES_hhdet_in_new!W126)</f>
        <v>9.5096038503974771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1387.5596443184668</v>
      </c>
      <c r="D130" s="122">
        <v>1445.3255276000796</v>
      </c>
      <c r="E130" s="122">
        <v>1473.0308073265733</v>
      </c>
      <c r="F130" s="122">
        <v>1355.6384591495614</v>
      </c>
      <c r="G130" s="122">
        <v>1454.2564630065024</v>
      </c>
      <c r="H130" s="122">
        <v>1557.0947934530304</v>
      </c>
      <c r="I130" s="122">
        <v>1585.0758540355134</v>
      </c>
      <c r="J130" s="122">
        <v>1748.8636303798642</v>
      </c>
      <c r="K130" s="122">
        <v>1584.544088358909</v>
      </c>
      <c r="L130" s="122">
        <v>1825.3846780223068</v>
      </c>
      <c r="M130" s="122">
        <v>1684.3878674765481</v>
      </c>
      <c r="N130" s="122">
        <v>1770.1111333106946</v>
      </c>
      <c r="O130" s="122">
        <v>1760.7498913167562</v>
      </c>
      <c r="P130" s="122">
        <v>1586.0686243415773</v>
      </c>
      <c r="Q130" s="122">
        <v>1672.2043212484866</v>
      </c>
      <c r="R130" s="122">
        <v>1856.5683443118044</v>
      </c>
      <c r="S130" s="122">
        <v>1656.7235151554146</v>
      </c>
      <c r="T130" s="122">
        <v>1662.839563291996</v>
      </c>
      <c r="U130" s="122">
        <v>1608.186486380798</v>
      </c>
      <c r="V130" s="122">
        <v>1719.1497616269676</v>
      </c>
      <c r="W130" s="122">
        <v>1924.3415357124204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1393.9665985102865</v>
      </c>
      <c r="D131" s="98">
        <v>1447.0654809128068</v>
      </c>
      <c r="E131" s="98">
        <v>1468.2598849624412</v>
      </c>
      <c r="F131" s="98">
        <v>1355.6384591495614</v>
      </c>
      <c r="G131" s="98">
        <v>1454.2564630065024</v>
      </c>
      <c r="H131" s="98">
        <v>1541.6469701699623</v>
      </c>
      <c r="I131" s="98">
        <v>1585.4240015022237</v>
      </c>
      <c r="J131" s="98">
        <v>1671.5454494586936</v>
      </c>
      <c r="K131" s="98">
        <v>1541.3978733296262</v>
      </c>
      <c r="L131" s="98">
        <v>1825.3846780223068</v>
      </c>
      <c r="M131" s="98">
        <v>1689.9516230233523</v>
      </c>
      <c r="N131" s="98">
        <v>1770.1111333106946</v>
      </c>
      <c r="O131" s="98">
        <v>1760.7498913167562</v>
      </c>
      <c r="P131" s="98">
        <v>1586.0686243415773</v>
      </c>
      <c r="Q131" s="98">
        <v>1672.2043212484866</v>
      </c>
      <c r="R131" s="98">
        <v>1856.5683443118044</v>
      </c>
      <c r="S131" s="98">
        <v>1665.9452737910069</v>
      </c>
      <c r="T131" s="98">
        <v>1666.617210031543</v>
      </c>
      <c r="U131" s="98">
        <v>1618.8931217475019</v>
      </c>
      <c r="V131" s="98">
        <v>1685.2197890980856</v>
      </c>
      <c r="W131" s="98">
        <v>1924.3415357124204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1347.7285223910878</v>
      </c>
      <c r="D135" s="101">
        <v>1394.7766009345733</v>
      </c>
      <c r="E135" s="101">
        <v>1510.7944490669761</v>
      </c>
      <c r="F135" s="101">
        <v>0</v>
      </c>
      <c r="G135" s="101">
        <v>0</v>
      </c>
      <c r="H135" s="101">
        <v>1570.0108306270613</v>
      </c>
      <c r="I135" s="101">
        <v>1583.6796403288693</v>
      </c>
      <c r="J135" s="101">
        <v>2174.508374497977</v>
      </c>
      <c r="K135" s="101">
        <v>1904.8720484247938</v>
      </c>
      <c r="L135" s="101">
        <v>0</v>
      </c>
      <c r="M135" s="101">
        <v>1537.8205017611438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1544.8960845507861</v>
      </c>
      <c r="T135" s="101">
        <v>1650.0457240022938</v>
      </c>
      <c r="U135" s="101">
        <v>1560.6822431345759</v>
      </c>
      <c r="V135" s="101">
        <v>1821.7423596874369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449.28539484746267</v>
      </c>
      <c r="D139" s="122">
        <v>495.23183553079076</v>
      </c>
      <c r="E139" s="122">
        <v>526.18186970314957</v>
      </c>
      <c r="F139" s="122">
        <v>543.54172229502387</v>
      </c>
      <c r="G139" s="122">
        <v>560.37010352771279</v>
      </c>
      <c r="H139" s="122">
        <v>593.27661862084904</v>
      </c>
      <c r="I139" s="122">
        <v>535.45923276773249</v>
      </c>
      <c r="J139" s="122">
        <v>650.83201301388203</v>
      </c>
      <c r="K139" s="122">
        <v>568.52462749646122</v>
      </c>
      <c r="L139" s="122">
        <v>555.89715640858844</v>
      </c>
      <c r="M139" s="122">
        <v>552.95834392169058</v>
      </c>
      <c r="N139" s="122">
        <v>556.07449726127106</v>
      </c>
      <c r="O139" s="122">
        <v>560.90280655830747</v>
      </c>
      <c r="P139" s="122">
        <v>540.54460254732396</v>
      </c>
      <c r="Q139" s="122">
        <v>529.33631515652496</v>
      </c>
      <c r="R139" s="122">
        <v>552.59134868831438</v>
      </c>
      <c r="S139" s="122">
        <v>471.32933517424397</v>
      </c>
      <c r="T139" s="122">
        <v>464.45773421138</v>
      </c>
      <c r="U139" s="122">
        <v>419.01788533265687</v>
      </c>
      <c r="V139" s="122">
        <v>478.99488474396856</v>
      </c>
      <c r="W139" s="122">
        <v>491.00442346253971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450.3580281228252</v>
      </c>
      <c r="D140" s="98">
        <v>487.39800947954376</v>
      </c>
      <c r="E140" s="98">
        <v>510.54992604510528</v>
      </c>
      <c r="F140" s="98">
        <v>550.53433105291685</v>
      </c>
      <c r="G140" s="98">
        <v>575.86282066862248</v>
      </c>
      <c r="H140" s="98">
        <v>600.40006938459749</v>
      </c>
      <c r="I140" s="98">
        <v>552.2892174687729</v>
      </c>
      <c r="J140" s="98">
        <v>572.88813903048947</v>
      </c>
      <c r="K140" s="98">
        <v>533.74072978897425</v>
      </c>
      <c r="L140" s="98">
        <v>537.25369370118744</v>
      </c>
      <c r="M140" s="98">
        <v>559.11879263006915</v>
      </c>
      <c r="N140" s="98">
        <v>563.31865563038809</v>
      </c>
      <c r="O140" s="98">
        <v>550.54415253925765</v>
      </c>
      <c r="P140" s="98">
        <v>597.21342190601285</v>
      </c>
      <c r="Q140" s="98">
        <v>478.42598581052329</v>
      </c>
      <c r="R140" s="98">
        <v>497.68705688417697</v>
      </c>
      <c r="S140" s="98">
        <v>567.70062475435964</v>
      </c>
      <c r="T140" s="98">
        <v>481.65336114367415</v>
      </c>
      <c r="U140" s="98">
        <v>451.28368594953872</v>
      </c>
      <c r="V140" s="98">
        <v>473.71767144985284</v>
      </c>
      <c r="W140" s="98">
        <v>492.594252825235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447.41570997183879</v>
      </c>
      <c r="D141" s="33">
        <v>505.76727917865838</v>
      </c>
      <c r="E141" s="33">
        <v>554.14684571780151</v>
      </c>
      <c r="F141" s="33">
        <v>526.52483255167272</v>
      </c>
      <c r="G141" s="33">
        <v>529.55103399371546</v>
      </c>
      <c r="H141" s="33">
        <v>583.94237031058537</v>
      </c>
      <c r="I141" s="33">
        <v>526.98980482092281</v>
      </c>
      <c r="J141" s="33">
        <v>679.33828334738234</v>
      </c>
      <c r="K141" s="33">
        <v>608.31597577366369</v>
      </c>
      <c r="L141" s="33">
        <v>724.75922463828476</v>
      </c>
      <c r="M141" s="33">
        <v>544.28297744733482</v>
      </c>
      <c r="N141" s="33">
        <v>543.99469446843864</v>
      </c>
      <c r="O141" s="33">
        <v>574.35457835941168</v>
      </c>
      <c r="P141" s="33">
        <v>489.77779559879212</v>
      </c>
      <c r="Q141" s="33">
        <v>556.27834692491149</v>
      </c>
      <c r="R141" s="33">
        <v>593.24628616791745</v>
      </c>
      <c r="S141" s="33">
        <v>405.01267895266358</v>
      </c>
      <c r="T141" s="33">
        <v>429.90495011941778</v>
      </c>
      <c r="U141" s="33">
        <v>396.57997069213877</v>
      </c>
      <c r="V141" s="33">
        <v>488.05483262561336</v>
      </c>
      <c r="W141" s="33">
        <v>489.69601034172285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8159.035304900849</v>
      </c>
      <c r="S143" s="117">
        <f t="shared" si="50"/>
        <v>7760.0271930222898</v>
      </c>
      <c r="T143" s="117">
        <f t="shared" si="50"/>
        <v>8390.6974267579444</v>
      </c>
      <c r="U143" s="117">
        <f t="shared" si="50"/>
        <v>8144.8765555024738</v>
      </c>
      <c r="V143" s="117">
        <f t="shared" si="50"/>
        <v>8093.7626588431049</v>
      </c>
      <c r="W143" s="117">
        <f t="shared" ref="W143" si="51">W144+W146+W148+W157</f>
        <v>7647.5853678967251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5499.3523097701609</v>
      </c>
      <c r="S144" s="122">
        <f t="shared" si="52"/>
        <v>5724.6575922464799</v>
      </c>
      <c r="T144" s="122">
        <f t="shared" si="52"/>
        <v>6259.7138416003509</v>
      </c>
      <c r="U144" s="122">
        <f t="shared" si="52"/>
        <v>6154.5263083908139</v>
      </c>
      <c r="V144" s="122">
        <f t="shared" si="52"/>
        <v>5781.0239045258422</v>
      </c>
      <c r="W144" s="122">
        <f t="shared" si="52"/>
        <v>5279.7196517031007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5499.3523097701609</v>
      </c>
      <c r="S145" s="98">
        <v>5724.6575922464799</v>
      </c>
      <c r="T145" s="98">
        <v>6259.7138416003509</v>
      </c>
      <c r="U145" s="98">
        <v>6154.5263083908139</v>
      </c>
      <c r="V145" s="98">
        <v>5781.0239045258422</v>
      </c>
      <c r="W145" s="98">
        <v>5279.7196517031007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7.2739598120247493</v>
      </c>
      <c r="S146" s="122">
        <f t="shared" si="53"/>
        <v>6.644153968116151</v>
      </c>
      <c r="T146" s="122">
        <f t="shared" si="53"/>
        <v>13.63584379354459</v>
      </c>
      <c r="U146" s="122">
        <f t="shared" si="53"/>
        <v>8.8187222413239379</v>
      </c>
      <c r="V146" s="122">
        <f t="shared" si="53"/>
        <v>12.990960678681828</v>
      </c>
      <c r="W146" s="122">
        <f t="shared" si="53"/>
        <v>14.72667818499054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7.2739598120247493</v>
      </c>
      <c r="S147" s="98">
        <f>IF(RES_hhdet_in_tes!S147=0,0,RES_hhdet_in_tes!S147*1000*11630/RES_hhdet_in_new!S145)</f>
        <v>6.644153968116151</v>
      </c>
      <c r="T147" s="98">
        <f>IF(RES_hhdet_in_tes!T147=0,0,RES_hhdet_in_tes!T147*1000*11630/RES_hhdet_in_new!T145)</f>
        <v>13.63584379354459</v>
      </c>
      <c r="U147" s="98">
        <f>IF(RES_hhdet_in_tes!U147=0,0,RES_hhdet_in_tes!U147*1000*11630/RES_hhdet_in_new!U145)</f>
        <v>8.8187222413239379</v>
      </c>
      <c r="V147" s="98">
        <f>IF(RES_hhdet_in_tes!V147=0,0,RES_hhdet_in_tes!V147*1000*11630/RES_hhdet_in_new!V145)</f>
        <v>12.990960678681828</v>
      </c>
      <c r="W147" s="98">
        <f>IF(RES_hhdet_in_tes!W147=0,0,RES_hhdet_in_tes!W147*1000*11630/RES_hhdet_in_new!W145)</f>
        <v>14.72667818499054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2098.9790946856378</v>
      </c>
      <c r="S148" s="122">
        <v>1554.8832523235428</v>
      </c>
      <c r="T148" s="122">
        <v>1652.4365131988111</v>
      </c>
      <c r="U148" s="122">
        <v>1561.918410911924</v>
      </c>
      <c r="V148" s="122">
        <v>1820.8687441654545</v>
      </c>
      <c r="W148" s="122">
        <v>1862.1549198964615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1804.5624466424599</v>
      </c>
      <c r="T149" s="98">
        <v>1677.1413348961596</v>
      </c>
      <c r="U149" s="98">
        <v>1607.6566186738078</v>
      </c>
      <c r="V149" s="98">
        <v>1778.0615835883114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2098.9790946856378</v>
      </c>
      <c r="S153" s="101">
        <v>1544.8960845507861</v>
      </c>
      <c r="T153" s="101">
        <v>1650.0457240022938</v>
      </c>
      <c r="U153" s="101">
        <v>1560.6822431345759</v>
      </c>
      <c r="V153" s="101">
        <v>1821.7423596874371</v>
      </c>
      <c r="W153" s="101">
        <v>1862.1549198964615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553.42994063302558</v>
      </c>
      <c r="S157" s="122">
        <v>473.8421944841503</v>
      </c>
      <c r="T157" s="122">
        <v>464.91122816523824</v>
      </c>
      <c r="U157" s="122">
        <v>419.61311395841238</v>
      </c>
      <c r="V157" s="122">
        <v>478.87904947312666</v>
      </c>
      <c r="W157" s="122">
        <v>490.98411811217272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497.68705688417697</v>
      </c>
      <c r="S158" s="98">
        <v>567.70062475435964</v>
      </c>
      <c r="T158" s="98">
        <v>481.65336114367403</v>
      </c>
      <c r="U158" s="98">
        <v>451.28368594953861</v>
      </c>
      <c r="V158" s="98">
        <v>473.71767144985284</v>
      </c>
      <c r="W158" s="98">
        <v>492.59425282523506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593.24628616791722</v>
      </c>
      <c r="S159" s="33">
        <v>405.01267895266352</v>
      </c>
      <c r="T159" s="33">
        <v>429.90495011941783</v>
      </c>
      <c r="U159" s="33">
        <v>396.57997069213872</v>
      </c>
      <c r="V159" s="33">
        <v>488.0548326256133</v>
      </c>
      <c r="W159" s="33">
        <v>489.69601034172285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9772.0120647852982</v>
      </c>
      <c r="D161" s="117">
        <f t="shared" si="54"/>
        <v>9116.0951207785383</v>
      </c>
      <c r="E161" s="117">
        <f t="shared" si="54"/>
        <v>10274.601172411052</v>
      </c>
      <c r="F161" s="117">
        <f t="shared" si="54"/>
        <v>10508.115876825183</v>
      </c>
      <c r="G161" s="117">
        <f t="shared" si="54"/>
        <v>7601.0054691765863</v>
      </c>
      <c r="H161" s="117">
        <f t="shared" si="54"/>
        <v>10126.30795641055</v>
      </c>
      <c r="I161" s="117">
        <f t="shared" si="54"/>
        <v>12769.702254819878</v>
      </c>
      <c r="J161" s="117">
        <f t="shared" si="54"/>
        <v>11157.25388528164</v>
      </c>
      <c r="K161" s="117">
        <f t="shared" si="54"/>
        <v>11790.848984765409</v>
      </c>
      <c r="L161" s="117">
        <f t="shared" si="54"/>
        <v>8411.2441394170037</v>
      </c>
      <c r="M161" s="117">
        <f t="shared" si="54"/>
        <v>4979.6608287550816</v>
      </c>
      <c r="N161" s="117">
        <f t="shared" si="54"/>
        <v>11983.269566532557</v>
      </c>
      <c r="O161" s="117">
        <f t="shared" si="54"/>
        <v>9162.775218238241</v>
      </c>
      <c r="P161" s="117">
        <f t="shared" si="54"/>
        <v>14384.75228207936</v>
      </c>
      <c r="Q161" s="117">
        <f t="shared" si="54"/>
        <v>11278.464804295605</v>
      </c>
      <c r="R161" s="117">
        <f t="shared" ref="R161:V161" si="55">R162+R164+R166+R175</f>
        <v>0</v>
      </c>
      <c r="S161" s="117">
        <f t="shared" si="55"/>
        <v>7646.9197974030249</v>
      </c>
      <c r="T161" s="117">
        <f t="shared" si="55"/>
        <v>7335.3033854908717</v>
      </c>
      <c r="U161" s="117">
        <f t="shared" si="55"/>
        <v>6543.4654783118158</v>
      </c>
      <c r="V161" s="117">
        <f t="shared" si="55"/>
        <v>8120.9206094558858</v>
      </c>
      <c r="W161" s="117">
        <f t="shared" ref="W161" si="56">W162+W164+W166+W175</f>
        <v>6941.333719669904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7973.9255142713855</v>
      </c>
      <c r="D162" s="122">
        <f t="shared" si="57"/>
        <v>7227.797420464718</v>
      </c>
      <c r="E162" s="122">
        <f t="shared" si="57"/>
        <v>8235.8180294298927</v>
      </c>
      <c r="F162" s="122">
        <f t="shared" si="57"/>
        <v>8624.3564674068202</v>
      </c>
      <c r="G162" s="122">
        <f t="shared" si="57"/>
        <v>5653.9108195405688</v>
      </c>
      <c r="H162" s="122">
        <f t="shared" si="57"/>
        <v>7961.0590695688343</v>
      </c>
      <c r="I162" s="122">
        <f t="shared" si="57"/>
        <v>10650.308874274277</v>
      </c>
      <c r="J162" s="122">
        <f t="shared" si="57"/>
        <v>8330.0197635155037</v>
      </c>
      <c r="K162" s="122">
        <f t="shared" si="57"/>
        <v>9317.4344250921204</v>
      </c>
      <c r="L162" s="122">
        <f t="shared" si="57"/>
        <v>6052.8192125915411</v>
      </c>
      <c r="M162" s="122">
        <f t="shared" si="57"/>
        <v>2882.9346124923159</v>
      </c>
      <c r="N162" s="122">
        <f t="shared" si="57"/>
        <v>9820.8311116178538</v>
      </c>
      <c r="O162" s="122">
        <f t="shared" si="57"/>
        <v>6811.6357496157098</v>
      </c>
      <c r="P162" s="122">
        <f t="shared" si="57"/>
        <v>12273.193835663928</v>
      </c>
      <c r="Q162" s="122">
        <f t="shared" si="57"/>
        <v>8839.8782098317533</v>
      </c>
      <c r="R162" s="122">
        <f t="shared" si="57"/>
        <v>0</v>
      </c>
      <c r="S162" s="122">
        <f t="shared" si="57"/>
        <v>5612.6798016560178</v>
      </c>
      <c r="T162" s="122">
        <f t="shared" si="57"/>
        <v>5203.9309425921101</v>
      </c>
      <c r="U162" s="122">
        <f t="shared" si="57"/>
        <v>4550.7988189010657</v>
      </c>
      <c r="V162" s="122">
        <f t="shared" si="57"/>
        <v>5808.6766241926298</v>
      </c>
      <c r="W162" s="122">
        <f t="shared" si="57"/>
        <v>4565.7587261261297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7973.9255142713855</v>
      </c>
      <c r="D163" s="33">
        <v>7227.797420464718</v>
      </c>
      <c r="E163" s="33">
        <v>8235.8180294298927</v>
      </c>
      <c r="F163" s="33">
        <v>8624.3564674068202</v>
      </c>
      <c r="G163" s="33">
        <v>5653.9108195405688</v>
      </c>
      <c r="H163" s="33">
        <v>7961.0590695688343</v>
      </c>
      <c r="I163" s="33">
        <v>10650.308874274277</v>
      </c>
      <c r="J163" s="33">
        <v>8330.0197635155037</v>
      </c>
      <c r="K163" s="33">
        <v>9317.4344250921204</v>
      </c>
      <c r="L163" s="33">
        <v>6052.8192125915411</v>
      </c>
      <c r="M163" s="33">
        <v>2882.9346124923159</v>
      </c>
      <c r="N163" s="33">
        <v>9820.8311116178538</v>
      </c>
      <c r="O163" s="33">
        <v>6811.6357496157098</v>
      </c>
      <c r="P163" s="33">
        <v>12273.193835663928</v>
      </c>
      <c r="Q163" s="33">
        <v>8839.8782098317533</v>
      </c>
      <c r="R163" s="33">
        <v>0</v>
      </c>
      <c r="S163" s="33">
        <v>5612.6798016560178</v>
      </c>
      <c r="T163" s="33">
        <v>5203.9309425921101</v>
      </c>
      <c r="U163" s="33">
        <v>4550.7988189010657</v>
      </c>
      <c r="V163" s="33">
        <v>5808.6766241926298</v>
      </c>
      <c r="W163" s="33">
        <v>4565.7587261261297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12.421349228132858</v>
      </c>
      <c r="M164" s="122">
        <f t="shared" si="58"/>
        <v>5.9685115310251078</v>
      </c>
      <c r="N164" s="122">
        <f t="shared" si="58"/>
        <v>6.4872787505521874</v>
      </c>
      <c r="O164" s="122">
        <f t="shared" si="58"/>
        <v>5.9642701181290976</v>
      </c>
      <c r="P164" s="122">
        <f t="shared" si="58"/>
        <v>12.295070584093725</v>
      </c>
      <c r="Q164" s="122">
        <f t="shared" si="58"/>
        <v>6.3534359718525799</v>
      </c>
      <c r="R164" s="122">
        <f t="shared" si="58"/>
        <v>0</v>
      </c>
      <c r="S164" s="122">
        <f t="shared" si="58"/>
        <v>9.9280461592540181</v>
      </c>
      <c r="T164" s="122">
        <f t="shared" si="58"/>
        <v>14.049051181227759</v>
      </c>
      <c r="U164" s="122">
        <f t="shared" si="58"/>
        <v>11.424253812624194</v>
      </c>
      <c r="V164" s="122">
        <f t="shared" si="58"/>
        <v>12.598992037514703</v>
      </c>
      <c r="W164" s="122">
        <f t="shared" si="58"/>
        <v>21.830134721280089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0</v>
      </c>
      <c r="J165" s="98">
        <f>IF(RES_hhdet_in_tes!J165=0,0,RES_hhdet_in_tes!J165*1000*11630/RES_hhdet_in_new!J163)</f>
        <v>0</v>
      </c>
      <c r="K165" s="98">
        <f>IF(RES_hhdet_in_tes!K165=0,0,RES_hhdet_in_tes!K165*1000*11630/RES_hhdet_in_new!K163)</f>
        <v>0</v>
      </c>
      <c r="L165" s="98">
        <f>IF(RES_hhdet_in_tes!L165=0,0,RES_hhdet_in_tes!L165*1000*11630/RES_hhdet_in_new!L163)</f>
        <v>12.421349228132858</v>
      </c>
      <c r="M165" s="98">
        <f>IF(RES_hhdet_in_tes!M165=0,0,RES_hhdet_in_tes!M165*1000*11630/RES_hhdet_in_new!M163)</f>
        <v>5.9685115310251078</v>
      </c>
      <c r="N165" s="98">
        <f>IF(RES_hhdet_in_tes!N165=0,0,RES_hhdet_in_tes!N165*1000*11630/RES_hhdet_in_new!N163)</f>
        <v>6.4872787505521874</v>
      </c>
      <c r="O165" s="98">
        <f>IF(RES_hhdet_in_tes!O165=0,0,RES_hhdet_in_tes!O165*1000*11630/RES_hhdet_in_new!O163)</f>
        <v>5.9642701181290976</v>
      </c>
      <c r="P165" s="98">
        <f>IF(RES_hhdet_in_tes!P165=0,0,RES_hhdet_in_tes!P165*1000*11630/RES_hhdet_in_new!P163)</f>
        <v>12.295070584093725</v>
      </c>
      <c r="Q165" s="98">
        <f>IF(RES_hhdet_in_tes!Q165=0,0,RES_hhdet_in_tes!Q165*1000*11630/RES_hhdet_in_new!Q163)</f>
        <v>6.3534359718525799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9.9280461592540181</v>
      </c>
      <c r="T165" s="98">
        <f>IF(RES_hhdet_in_tes!T165=0,0,RES_hhdet_in_tes!T165*1000*11630/RES_hhdet_in_new!T163)</f>
        <v>14.049051181227759</v>
      </c>
      <c r="U165" s="98">
        <f>IF(RES_hhdet_in_tes!U165=0,0,RES_hhdet_in_tes!U165*1000*11630/RES_hhdet_in_new!U163)</f>
        <v>11.424253812624194</v>
      </c>
      <c r="V165" s="98">
        <f>IF(RES_hhdet_in_tes!V165=0,0,RES_hhdet_in_tes!V165*1000*11630/RES_hhdet_in_new!V163)</f>
        <v>12.598992037514703</v>
      </c>
      <c r="W165" s="98">
        <f>IF(RES_hhdet_in_tes!W165=0,0,RES_hhdet_in_tes!W165*1000*11630/RES_hhdet_in_new!W163)</f>
        <v>21.830134721280089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1347.7285223910876</v>
      </c>
      <c r="D166" s="122">
        <v>1394.776600934573</v>
      </c>
      <c r="E166" s="122">
        <v>1510.7944490669761</v>
      </c>
      <c r="F166" s="122">
        <v>1341.2282445325263</v>
      </c>
      <c r="G166" s="122">
        <v>1386.6690911923642</v>
      </c>
      <c r="H166" s="122">
        <v>1571.9804870558576</v>
      </c>
      <c r="I166" s="122">
        <v>1583.679640328869</v>
      </c>
      <c r="J166" s="122">
        <v>2174.508374497977</v>
      </c>
      <c r="K166" s="122">
        <v>1904.8720484247935</v>
      </c>
      <c r="L166" s="122">
        <v>1791.1712403707891</v>
      </c>
      <c r="M166" s="122">
        <v>1537.8205017611442</v>
      </c>
      <c r="N166" s="122">
        <v>1599.8690656602535</v>
      </c>
      <c r="O166" s="122">
        <v>1784.3086070257714</v>
      </c>
      <c r="P166" s="122">
        <v>1558.5950204028111</v>
      </c>
      <c r="Q166" s="122">
        <v>1901.9055986052176</v>
      </c>
      <c r="R166" s="122">
        <v>0</v>
      </c>
      <c r="S166" s="122">
        <v>1553.8500970367056</v>
      </c>
      <c r="T166" s="122">
        <v>1652.9195009152793</v>
      </c>
      <c r="U166" s="122">
        <v>1562.2836423006861</v>
      </c>
      <c r="V166" s="122">
        <v>1820.6126844434937</v>
      </c>
      <c r="W166" s="122">
        <v>1862.753163605789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1629.1005234909449</v>
      </c>
      <c r="I167" s="98">
        <v>0</v>
      </c>
      <c r="J167" s="98">
        <v>0</v>
      </c>
      <c r="K167" s="98">
        <v>0</v>
      </c>
      <c r="L167" s="98">
        <v>1334.9788397452958</v>
      </c>
      <c r="M167" s="98">
        <v>0</v>
      </c>
      <c r="N167" s="98">
        <v>1722.3864412704681</v>
      </c>
      <c r="O167" s="98">
        <v>1719.9397286087733</v>
      </c>
      <c r="P167" s="98">
        <v>1892.2866778609398</v>
      </c>
      <c r="Q167" s="98">
        <v>0</v>
      </c>
      <c r="R167" s="98">
        <v>0</v>
      </c>
      <c r="S167" s="98">
        <v>1804.5624466424599</v>
      </c>
      <c r="T167" s="98">
        <v>1677.1413348961596</v>
      </c>
      <c r="U167" s="98">
        <v>1607.6566186738075</v>
      </c>
      <c r="V167" s="98">
        <v>1778.0615835883116</v>
      </c>
      <c r="W167" s="98">
        <v>1887.5802775428654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1347.7285223910876</v>
      </c>
      <c r="D171" s="101">
        <v>1394.776600934573</v>
      </c>
      <c r="E171" s="101">
        <v>1510.7944490669761</v>
      </c>
      <c r="F171" s="101">
        <v>1341.2282445325263</v>
      </c>
      <c r="G171" s="101">
        <v>1386.6690911923642</v>
      </c>
      <c r="H171" s="101">
        <v>1570.0108306270613</v>
      </c>
      <c r="I171" s="101">
        <v>1583.679640328869</v>
      </c>
      <c r="J171" s="101">
        <v>2174.508374497977</v>
      </c>
      <c r="K171" s="101">
        <v>1904.8720484247935</v>
      </c>
      <c r="L171" s="101">
        <v>1821.5840670791551</v>
      </c>
      <c r="M171" s="101">
        <v>1537.8205017611442</v>
      </c>
      <c r="N171" s="101">
        <v>1595.698261384161</v>
      </c>
      <c r="O171" s="101">
        <v>1786.6212613401544</v>
      </c>
      <c r="P171" s="101">
        <v>1549.576326957997</v>
      </c>
      <c r="Q171" s="101">
        <v>1901.9055986052176</v>
      </c>
      <c r="R171" s="101">
        <v>0</v>
      </c>
      <c r="S171" s="101">
        <v>1544.8960845507859</v>
      </c>
      <c r="T171" s="101">
        <v>1650.0457240022936</v>
      </c>
      <c r="U171" s="101">
        <v>1560.6822431345761</v>
      </c>
      <c r="V171" s="101">
        <v>1821.7423596874366</v>
      </c>
      <c r="W171" s="101">
        <v>1862.1549198964617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450.35802812282515</v>
      </c>
      <c r="D175" s="122">
        <v>493.52109937924871</v>
      </c>
      <c r="E175" s="122">
        <v>527.98869391418373</v>
      </c>
      <c r="F175" s="122">
        <v>542.53116488583555</v>
      </c>
      <c r="G175" s="122">
        <v>560.42555844365347</v>
      </c>
      <c r="H175" s="122">
        <v>593.26839978585906</v>
      </c>
      <c r="I175" s="122">
        <v>535.71374021673319</v>
      </c>
      <c r="J175" s="122">
        <v>652.72574726815913</v>
      </c>
      <c r="K175" s="122">
        <v>568.54251124849588</v>
      </c>
      <c r="L175" s="122">
        <v>554.8323372265404</v>
      </c>
      <c r="M175" s="122">
        <v>552.93720297059656</v>
      </c>
      <c r="N175" s="122">
        <v>556.08211050389684</v>
      </c>
      <c r="O175" s="122">
        <v>560.86659147863088</v>
      </c>
      <c r="P175" s="122">
        <v>540.66835542852834</v>
      </c>
      <c r="Q175" s="122">
        <v>530.32755988678196</v>
      </c>
      <c r="R175" s="122">
        <v>0</v>
      </c>
      <c r="S175" s="122">
        <v>470.46185255104695</v>
      </c>
      <c r="T175" s="122">
        <v>464.40389080225526</v>
      </c>
      <c r="U175" s="122">
        <v>418.95876329743874</v>
      </c>
      <c r="V175" s="122">
        <v>479.03230878224679</v>
      </c>
      <c r="W175" s="122">
        <v>490.9916952167049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450.35802812282515</v>
      </c>
      <c r="D176" s="98">
        <v>487.39800947954393</v>
      </c>
      <c r="E176" s="98">
        <v>510.54992604510517</v>
      </c>
      <c r="F176" s="98">
        <v>550.53433105291697</v>
      </c>
      <c r="G176" s="98">
        <v>575.86282066862248</v>
      </c>
      <c r="H176" s="98">
        <v>600.4000693845976</v>
      </c>
      <c r="I176" s="98">
        <v>552.2892174687729</v>
      </c>
      <c r="J176" s="98">
        <v>572.88813903048936</v>
      </c>
      <c r="K176" s="98">
        <v>533.74072978897425</v>
      </c>
      <c r="L176" s="98">
        <v>537.25369370118744</v>
      </c>
      <c r="M176" s="98">
        <v>559.11879263006915</v>
      </c>
      <c r="N176" s="98">
        <v>563.31865563038809</v>
      </c>
      <c r="O176" s="98">
        <v>550.54415253925765</v>
      </c>
      <c r="P176" s="98">
        <v>597.21342190601285</v>
      </c>
      <c r="Q176" s="98">
        <v>478.42598581052312</v>
      </c>
      <c r="R176" s="98">
        <v>0</v>
      </c>
      <c r="S176" s="98">
        <v>567.70062475435952</v>
      </c>
      <c r="T176" s="98">
        <v>481.65336114367386</v>
      </c>
      <c r="U176" s="98">
        <v>451.28368594953866</v>
      </c>
      <c r="V176" s="98">
        <v>473.71767144985284</v>
      </c>
      <c r="W176" s="98">
        <v>492.59425282523512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505.76727917865838</v>
      </c>
      <c r="E177" s="33">
        <v>554.1468457178014</v>
      </c>
      <c r="F177" s="33">
        <v>526.52483255167272</v>
      </c>
      <c r="G177" s="33">
        <v>529.55103399371524</v>
      </c>
      <c r="H177" s="33">
        <v>583.94237031058549</v>
      </c>
      <c r="I177" s="33">
        <v>526.98980482092293</v>
      </c>
      <c r="J177" s="33">
        <v>679.33828334738246</v>
      </c>
      <c r="K177" s="33">
        <v>608.31597577366358</v>
      </c>
      <c r="L177" s="33">
        <v>724.75922463828454</v>
      </c>
      <c r="M177" s="33">
        <v>544.28297744733482</v>
      </c>
      <c r="N177" s="33">
        <v>543.99469446843864</v>
      </c>
      <c r="O177" s="33">
        <v>574.35457835941168</v>
      </c>
      <c r="P177" s="33">
        <v>489.77779559879207</v>
      </c>
      <c r="Q177" s="33">
        <v>556.27834692491138</v>
      </c>
      <c r="R177" s="33">
        <v>0</v>
      </c>
      <c r="S177" s="33">
        <v>405.01267895266358</v>
      </c>
      <c r="T177" s="33">
        <v>429.90495011941783</v>
      </c>
      <c r="U177" s="33">
        <v>396.57997069213877</v>
      </c>
      <c r="V177" s="33">
        <v>488.05483262561336</v>
      </c>
      <c r="W177" s="33">
        <v>489.69601034172285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6933.3364630914657</v>
      </c>
      <c r="D3" s="117">
        <f t="shared" si="0"/>
        <v>4580.5769564927314</v>
      </c>
      <c r="E3" s="117">
        <f t="shared" si="0"/>
        <v>4590.0415190077865</v>
      </c>
      <c r="F3" s="117">
        <f t="shared" si="0"/>
        <v>4715.5913074158252</v>
      </c>
      <c r="G3" s="117">
        <f t="shared" si="0"/>
        <v>5452.6696353988564</v>
      </c>
      <c r="H3" s="117">
        <f t="shared" si="0"/>
        <v>4718.8183784183821</v>
      </c>
      <c r="I3" s="117">
        <f t="shared" si="0"/>
        <v>4946.3743047254611</v>
      </c>
      <c r="J3" s="117">
        <f t="shared" si="0"/>
        <v>4882.1547488577817</v>
      </c>
      <c r="K3" s="117">
        <f t="shared" si="0"/>
        <v>5179.411777708061</v>
      </c>
      <c r="L3" s="117">
        <f t="shared" si="0"/>
        <v>6492.9782250431499</v>
      </c>
      <c r="M3" s="117">
        <f t="shared" si="0"/>
        <v>5744.4447043527589</v>
      </c>
      <c r="N3" s="117">
        <f t="shared" si="0"/>
        <v>3563.3757505783219</v>
      </c>
      <c r="O3" s="117">
        <f t="shared" si="0"/>
        <v>0</v>
      </c>
      <c r="P3" s="117">
        <f t="shared" si="0"/>
        <v>0</v>
      </c>
      <c r="Q3" s="117">
        <f t="shared" si="0"/>
        <v>3458.4394646658925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3365.8027987528176</v>
      </c>
      <c r="V3" s="117">
        <f t="shared" si="1"/>
        <v>1965.4051455257058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6211.0513701745313</v>
      </c>
      <c r="D4" s="122">
        <f t="shared" si="3"/>
        <v>4104.9711643221535</v>
      </c>
      <c r="E4" s="122">
        <f t="shared" si="3"/>
        <v>4109.0028794946847</v>
      </c>
      <c r="F4" s="122">
        <f t="shared" si="3"/>
        <v>4205.0488041289145</v>
      </c>
      <c r="G4" s="122">
        <f t="shared" si="3"/>
        <v>5052.1514746326775</v>
      </c>
      <c r="H4" s="122">
        <f t="shared" si="3"/>
        <v>4391.0827249633503</v>
      </c>
      <c r="I4" s="122">
        <f t="shared" si="3"/>
        <v>4402.3138318198162</v>
      </c>
      <c r="J4" s="122">
        <f t="shared" si="3"/>
        <v>4280.1345148293603</v>
      </c>
      <c r="K4" s="122">
        <f t="shared" si="3"/>
        <v>4294.4859146164163</v>
      </c>
      <c r="L4" s="122">
        <f t="shared" si="3"/>
        <v>5672.2249937325241</v>
      </c>
      <c r="M4" s="122">
        <f t="shared" si="3"/>
        <v>5355.6990511152726</v>
      </c>
      <c r="N4" s="122">
        <f t="shared" si="3"/>
        <v>3256.4152176449957</v>
      </c>
      <c r="O4" s="122">
        <f t="shared" si="3"/>
        <v>0</v>
      </c>
      <c r="P4" s="122">
        <f t="shared" si="3"/>
        <v>0</v>
      </c>
      <c r="Q4" s="122">
        <f t="shared" si="3"/>
        <v>3243.0329935765499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2599.9640409105891</v>
      </c>
      <c r="V4" s="122">
        <f t="shared" si="4"/>
        <v>1362.5567730000696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6211.0513701745313</v>
      </c>
      <c r="D5" s="98">
        <v>4104.9711643221535</v>
      </c>
      <c r="E5" s="98">
        <v>4109.0028794946847</v>
      </c>
      <c r="F5" s="98">
        <v>4205.0488041289145</v>
      </c>
      <c r="G5" s="98">
        <v>5052.1514746326775</v>
      </c>
      <c r="H5" s="98">
        <v>4391.0827249633503</v>
      </c>
      <c r="I5" s="98">
        <v>4402.3138318198162</v>
      </c>
      <c r="J5" s="98">
        <v>4280.1345148293603</v>
      </c>
      <c r="K5" s="98">
        <v>4294.4859146164163</v>
      </c>
      <c r="L5" s="98">
        <v>5672.2249937325241</v>
      </c>
      <c r="M5" s="98">
        <v>5355.6990511152726</v>
      </c>
      <c r="N5" s="98">
        <v>3256.4152176449957</v>
      </c>
      <c r="O5" s="98">
        <v>0</v>
      </c>
      <c r="P5" s="98">
        <v>0</v>
      </c>
      <c r="Q5" s="98">
        <v>3243.0329935765499</v>
      </c>
      <c r="R5" s="98">
        <v>0</v>
      </c>
      <c r="S5" s="98">
        <v>0</v>
      </c>
      <c r="T5" s="98">
        <v>0</v>
      </c>
      <c r="U5" s="98">
        <v>2599.9640409105891</v>
      </c>
      <c r="V5" s="98">
        <v>1362.5567730000696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613.10235650535833</v>
      </c>
      <c r="D9" s="122">
        <v>368.92368094894778</v>
      </c>
      <c r="E9" s="122">
        <v>356.55573356328176</v>
      </c>
      <c r="F9" s="122">
        <v>361.5326847623607</v>
      </c>
      <c r="G9" s="122">
        <v>254.28126576654137</v>
      </c>
      <c r="H9" s="122">
        <v>198.44929413521231</v>
      </c>
      <c r="I9" s="122">
        <v>473.65521403416648</v>
      </c>
      <c r="J9" s="122">
        <v>543.2020700044593</v>
      </c>
      <c r="K9" s="122">
        <v>776.50283540480439</v>
      </c>
      <c r="L9" s="122">
        <v>636.2188388431108</v>
      </c>
      <c r="M9" s="122">
        <v>263.70725620245082</v>
      </c>
      <c r="N9" s="122">
        <v>172.2846105271644</v>
      </c>
      <c r="O9" s="122">
        <v>0</v>
      </c>
      <c r="P9" s="122">
        <v>0</v>
      </c>
      <c r="Q9" s="122">
        <v>152.11080940746729</v>
      </c>
      <c r="R9" s="122">
        <v>0</v>
      </c>
      <c r="S9" s="122">
        <v>0</v>
      </c>
      <c r="T9" s="122">
        <v>0</v>
      </c>
      <c r="U9" s="122">
        <v>765.83875784222857</v>
      </c>
      <c r="V9" s="122">
        <v>502.53991302604351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1088.6558256136555</v>
      </c>
      <c r="D10" s="98">
        <v>727.93271372784204</v>
      </c>
      <c r="E10" s="98">
        <v>697.79102910686493</v>
      </c>
      <c r="F10" s="98">
        <v>733.13569998480045</v>
      </c>
      <c r="G10" s="98">
        <v>879.16414558671363</v>
      </c>
      <c r="H10" s="98">
        <v>785.58686258965304</v>
      </c>
      <c r="I10" s="98">
        <v>822.87885806149609</v>
      </c>
      <c r="J10" s="98">
        <v>839.48633448566693</v>
      </c>
      <c r="K10" s="98">
        <v>810.03363966092093</v>
      </c>
      <c r="L10" s="98">
        <v>1136.4346372963998</v>
      </c>
      <c r="M10" s="98">
        <v>910.98870324483005</v>
      </c>
      <c r="N10" s="98">
        <v>737.67109639576665</v>
      </c>
      <c r="O10" s="98">
        <v>0</v>
      </c>
      <c r="P10" s="98">
        <v>0</v>
      </c>
      <c r="Q10" s="98">
        <v>854.40182016944959</v>
      </c>
      <c r="R10" s="98">
        <v>0</v>
      </c>
      <c r="S10" s="98">
        <v>0</v>
      </c>
      <c r="T10" s="98">
        <v>0</v>
      </c>
      <c r="U10" s="98">
        <v>765.83875784222857</v>
      </c>
      <c r="V10" s="98">
        <v>502.53991302604351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520.35032494252528</v>
      </c>
      <c r="D11" s="98">
        <v>521.5598782562937</v>
      </c>
      <c r="E11" s="98">
        <v>551.53576870915128</v>
      </c>
      <c r="F11" s="98">
        <v>548.34643958326728</v>
      </c>
      <c r="G11" s="98">
        <v>592.08074493055074</v>
      </c>
      <c r="H11" s="98">
        <v>626.96537903662056</v>
      </c>
      <c r="I11" s="98">
        <v>589.74111683293211</v>
      </c>
      <c r="J11" s="98">
        <v>644.50030992455504</v>
      </c>
      <c r="K11" s="98">
        <v>0</v>
      </c>
      <c r="L11" s="98">
        <v>493.92404699170834</v>
      </c>
      <c r="M11" s="98">
        <v>0</v>
      </c>
      <c r="N11" s="98">
        <v>595.94564637009114</v>
      </c>
      <c r="O11" s="98">
        <v>0</v>
      </c>
      <c r="P11" s="98">
        <v>0</v>
      </c>
      <c r="Q11" s="98">
        <v>450.06327730693727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109.18273641157649</v>
      </c>
      <c r="D19" s="122">
        <v>106.68211122163062</v>
      </c>
      <c r="E19" s="122">
        <v>124.48290594981985</v>
      </c>
      <c r="F19" s="122">
        <v>149.00981852455001</v>
      </c>
      <c r="G19" s="122">
        <v>146.2368949996368</v>
      </c>
      <c r="H19" s="122">
        <v>129.28635931981987</v>
      </c>
      <c r="I19" s="122">
        <v>70.40525887147858</v>
      </c>
      <c r="J19" s="122">
        <v>58.818164023961366</v>
      </c>
      <c r="K19" s="122">
        <v>108.42302768684058</v>
      </c>
      <c r="L19" s="122">
        <v>184.53439246751526</v>
      </c>
      <c r="M19" s="122">
        <v>125.03839703503539</v>
      </c>
      <c r="N19" s="122">
        <v>134.67592240616199</v>
      </c>
      <c r="O19" s="122">
        <v>0</v>
      </c>
      <c r="P19" s="122">
        <v>0</v>
      </c>
      <c r="Q19" s="122">
        <v>63.295661681875288</v>
      </c>
      <c r="R19" s="122">
        <v>0</v>
      </c>
      <c r="S19" s="122">
        <v>0</v>
      </c>
      <c r="T19" s="122">
        <v>0</v>
      </c>
      <c r="U19" s="122">
        <v>0</v>
      </c>
      <c r="V19" s="122">
        <v>100.30845949959273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322.92889810645528</v>
      </c>
      <c r="K20" s="98">
        <v>334.661483203508</v>
      </c>
      <c r="L20" s="98">
        <v>542.22803553051756</v>
      </c>
      <c r="M20" s="98">
        <v>495.41895054145527</v>
      </c>
      <c r="N20" s="98">
        <v>324.24958718468616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172.20096011221793</v>
      </c>
      <c r="D21" s="98">
        <v>186.18406671800503</v>
      </c>
      <c r="E21" s="98">
        <v>194.84280931276152</v>
      </c>
      <c r="F21" s="98">
        <v>209.90325397929399</v>
      </c>
      <c r="G21" s="98">
        <v>219.35534249945519</v>
      </c>
      <c r="H21" s="98">
        <v>228.49123899591928</v>
      </c>
      <c r="I21" s="98">
        <v>209.99133732971436</v>
      </c>
      <c r="J21" s="98">
        <v>217.63143654810398</v>
      </c>
      <c r="K21" s="98">
        <v>202.58814846334559</v>
      </c>
      <c r="L21" s="98">
        <v>203.7562410478441</v>
      </c>
      <c r="M21" s="98">
        <v>211.9562358650243</v>
      </c>
      <c r="N21" s="98">
        <v>213.54836112432562</v>
      </c>
      <c r="O21" s="98">
        <v>0</v>
      </c>
      <c r="P21" s="98">
        <v>0</v>
      </c>
      <c r="Q21" s="98">
        <v>181.36641520383498</v>
      </c>
      <c r="R21" s="98">
        <v>0</v>
      </c>
      <c r="S21" s="98">
        <v>0</v>
      </c>
      <c r="T21" s="98">
        <v>0</v>
      </c>
      <c r="U21" s="98">
        <v>0</v>
      </c>
      <c r="V21" s="98">
        <v>175.53980412428729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3378.0488378173322</v>
      </c>
      <c r="D24" s="117">
        <f t="shared" si="7"/>
        <v>3103.4777311268876</v>
      </c>
      <c r="E24" s="117">
        <f t="shared" si="7"/>
        <v>3350.4738714558798</v>
      </c>
      <c r="F24" s="117">
        <f t="shared" si="7"/>
        <v>3359.9609258102287</v>
      </c>
      <c r="G24" s="117">
        <f t="shared" si="7"/>
        <v>3695.1046986306383</v>
      </c>
      <c r="H24" s="117">
        <f t="shared" si="7"/>
        <v>3774.9747986566681</v>
      </c>
      <c r="I24" s="117">
        <f t="shared" si="7"/>
        <v>3242.6924867881726</v>
      </c>
      <c r="J24" s="117">
        <f t="shared" si="7"/>
        <v>3371.3249768912474</v>
      </c>
      <c r="K24" s="117">
        <f t="shared" si="7"/>
        <v>0</v>
      </c>
      <c r="L24" s="117">
        <f t="shared" si="7"/>
        <v>2981.3778773108829</v>
      </c>
      <c r="M24" s="117">
        <f t="shared" si="7"/>
        <v>2916.5374307188395</v>
      </c>
      <c r="N24" s="117">
        <f t="shared" si="7"/>
        <v>2848.7038087764013</v>
      </c>
      <c r="O24" s="117">
        <f t="shared" si="7"/>
        <v>2720.6231598312243</v>
      </c>
      <c r="P24" s="117">
        <f t="shared" si="7"/>
        <v>2780.677120042219</v>
      </c>
      <c r="Q24" s="117">
        <f t="shared" si="7"/>
        <v>2020.6921835426833</v>
      </c>
      <c r="R24" s="117">
        <f t="shared" ref="R24:V24" si="8">R25+R28+R30+R39</f>
        <v>1992.3206838635954</v>
      </c>
      <c r="S24" s="117">
        <f t="shared" si="8"/>
        <v>2101.6065499628253</v>
      </c>
      <c r="T24" s="117">
        <f t="shared" si="8"/>
        <v>1935.071948306042</v>
      </c>
      <c r="U24" s="117">
        <f t="shared" si="8"/>
        <v>1668.6285689736926</v>
      </c>
      <c r="V24" s="117">
        <f t="shared" si="8"/>
        <v>1671.0273002425113</v>
      </c>
      <c r="W24" s="117">
        <f t="shared" ref="W24" si="9">W25+W28+W30+W39</f>
        <v>1467.0100857570553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3231.3969633765068</v>
      </c>
      <c r="D25" s="122">
        <f t="shared" si="10"/>
        <v>2987.38169557633</v>
      </c>
      <c r="E25" s="122">
        <f t="shared" si="10"/>
        <v>3199.4226580471591</v>
      </c>
      <c r="F25" s="122">
        <f t="shared" si="10"/>
        <v>3191.094790441392</v>
      </c>
      <c r="G25" s="122">
        <f t="shared" si="10"/>
        <v>3527.9047273600336</v>
      </c>
      <c r="H25" s="122">
        <f t="shared" si="10"/>
        <v>3631.5049480239177</v>
      </c>
      <c r="I25" s="122">
        <f t="shared" si="10"/>
        <v>3172.6953743449344</v>
      </c>
      <c r="J25" s="122">
        <f t="shared" si="10"/>
        <v>3311.9709487417645</v>
      </c>
      <c r="K25" s="122">
        <f t="shared" si="10"/>
        <v>0</v>
      </c>
      <c r="L25" s="122">
        <f t="shared" si="10"/>
        <v>2773.5067998394188</v>
      </c>
      <c r="M25" s="122">
        <f t="shared" si="10"/>
        <v>2791.5375993112611</v>
      </c>
      <c r="N25" s="122">
        <f t="shared" si="10"/>
        <v>2692.1753722770077</v>
      </c>
      <c r="O25" s="122">
        <f t="shared" si="10"/>
        <v>2582.629377744885</v>
      </c>
      <c r="P25" s="122">
        <f t="shared" si="10"/>
        <v>2658.682572937746</v>
      </c>
      <c r="Q25" s="122">
        <f t="shared" si="10"/>
        <v>1958.1520403689472</v>
      </c>
      <c r="R25" s="122">
        <f t="shared" ref="R25:V25" si="11">SUM(R26:R27)</f>
        <v>1915.6670583575781</v>
      </c>
      <c r="S25" s="122">
        <f t="shared" si="11"/>
        <v>2012.5821506700461</v>
      </c>
      <c r="T25" s="122">
        <f t="shared" si="11"/>
        <v>1765.0291792984801</v>
      </c>
      <c r="U25" s="122">
        <f t="shared" si="11"/>
        <v>1585.0079576571413</v>
      </c>
      <c r="V25" s="122">
        <f t="shared" si="11"/>
        <v>1553.320198203699</v>
      </c>
      <c r="W25" s="122">
        <f t="shared" ref="W25" si="12">SUM(W26:W27)</f>
        <v>1370.8403486049349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3231.3969633765068</v>
      </c>
      <c r="D26" s="98">
        <v>2987.38169557633</v>
      </c>
      <c r="E26" s="98">
        <v>3199.4226580471591</v>
      </c>
      <c r="F26" s="98">
        <v>3191.094790441392</v>
      </c>
      <c r="G26" s="98">
        <v>3527.9047273600336</v>
      </c>
      <c r="H26" s="98">
        <v>3631.5049480239177</v>
      </c>
      <c r="I26" s="98">
        <v>3172.6953743449344</v>
      </c>
      <c r="J26" s="98">
        <v>3311.9709487417645</v>
      </c>
      <c r="K26" s="98">
        <v>0</v>
      </c>
      <c r="L26" s="98">
        <v>2773.5067998394188</v>
      </c>
      <c r="M26" s="98">
        <v>2791.5375993112611</v>
      </c>
      <c r="N26" s="98">
        <v>2692.1753722770077</v>
      </c>
      <c r="O26" s="98">
        <v>2582.629377744885</v>
      </c>
      <c r="P26" s="98">
        <v>2658.682572937746</v>
      </c>
      <c r="Q26" s="98">
        <v>1958.1520403689472</v>
      </c>
      <c r="R26" s="98">
        <v>1915.6670583575781</v>
      </c>
      <c r="S26" s="98">
        <v>2012.5821506700461</v>
      </c>
      <c r="T26" s="98">
        <v>1765.0291792984801</v>
      </c>
      <c r="U26" s="98">
        <v>1585.0079576571413</v>
      </c>
      <c r="V26" s="98">
        <v>1553.320198203699</v>
      </c>
      <c r="W26" s="98">
        <v>1370.8403486049349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39.0262743706894</v>
      </c>
      <c r="D30" s="122">
        <v>10.226664279535171</v>
      </c>
      <c r="E30" s="122">
        <v>23.979816030832666</v>
      </c>
      <c r="F30" s="122">
        <v>21.933857583330692</v>
      </c>
      <c r="G30" s="122">
        <v>22.342669620020782</v>
      </c>
      <c r="H30" s="122">
        <v>15.291838513088306</v>
      </c>
      <c r="I30" s="122">
        <v>0</v>
      </c>
      <c r="J30" s="122">
        <v>0</v>
      </c>
      <c r="K30" s="122">
        <v>0</v>
      </c>
      <c r="L30" s="122">
        <v>23.520192713890872</v>
      </c>
      <c r="M30" s="122">
        <v>0</v>
      </c>
      <c r="N30" s="122">
        <v>22.072060976670041</v>
      </c>
      <c r="O30" s="122">
        <v>21.600231341565994</v>
      </c>
      <c r="P30" s="122">
        <v>14.455724358204526</v>
      </c>
      <c r="Q30" s="122">
        <v>0</v>
      </c>
      <c r="R30" s="122">
        <v>0</v>
      </c>
      <c r="S30" s="122">
        <v>0</v>
      </c>
      <c r="T30" s="122">
        <v>43.809567107823675</v>
      </c>
      <c r="U30" s="122">
        <v>16.396936620489551</v>
      </c>
      <c r="V30" s="122">
        <v>8.4087334331241674</v>
      </c>
      <c r="W30" s="122">
        <v>12.685359644557137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520.35032494252539</v>
      </c>
      <c r="D31" s="98">
        <v>521.5598782562937</v>
      </c>
      <c r="E31" s="98">
        <v>551.53576870915128</v>
      </c>
      <c r="F31" s="98">
        <v>548.34643958326728</v>
      </c>
      <c r="G31" s="98">
        <v>592.08074493055074</v>
      </c>
      <c r="H31" s="98">
        <v>626.96537903662056</v>
      </c>
      <c r="I31" s="98">
        <v>0</v>
      </c>
      <c r="J31" s="98">
        <v>0</v>
      </c>
      <c r="K31" s="98">
        <v>0</v>
      </c>
      <c r="L31" s="98">
        <v>493.92404699170834</v>
      </c>
      <c r="M31" s="98">
        <v>0</v>
      </c>
      <c r="N31" s="98">
        <v>595.94564637009114</v>
      </c>
      <c r="O31" s="98">
        <v>561.60601488071586</v>
      </c>
      <c r="P31" s="98">
        <v>578.22897432818104</v>
      </c>
      <c r="Q31" s="98">
        <v>0</v>
      </c>
      <c r="R31" s="98">
        <v>0</v>
      </c>
      <c r="S31" s="98">
        <v>0</v>
      </c>
      <c r="T31" s="98">
        <v>438.09567107823676</v>
      </c>
      <c r="U31" s="98">
        <v>409.92341551223882</v>
      </c>
      <c r="V31" s="98">
        <v>445.6628719555809</v>
      </c>
      <c r="W31" s="98">
        <v>469.35830684861406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107.62560007013619</v>
      </c>
      <c r="D39" s="122">
        <v>105.86937127102247</v>
      </c>
      <c r="E39" s="122">
        <v>127.07139737788792</v>
      </c>
      <c r="F39" s="122">
        <v>146.93227778550579</v>
      </c>
      <c r="G39" s="122">
        <v>144.85730165058362</v>
      </c>
      <c r="H39" s="122">
        <v>128.17801211966204</v>
      </c>
      <c r="I39" s="122">
        <v>69.997112443238109</v>
      </c>
      <c r="J39" s="122">
        <v>59.3540281494829</v>
      </c>
      <c r="K39" s="122">
        <v>0</v>
      </c>
      <c r="L39" s="122">
        <v>184.35088475757328</v>
      </c>
      <c r="M39" s="122">
        <v>124.99983140757841</v>
      </c>
      <c r="N39" s="122">
        <v>134.4563755227235</v>
      </c>
      <c r="O39" s="122">
        <v>116.39355074477322</v>
      </c>
      <c r="P39" s="122">
        <v>107.53882274626881</v>
      </c>
      <c r="Q39" s="122">
        <v>62.54014317373619</v>
      </c>
      <c r="R39" s="122">
        <v>76.653625506017406</v>
      </c>
      <c r="S39" s="122">
        <v>89.024399292779364</v>
      </c>
      <c r="T39" s="122">
        <v>126.23320189973842</v>
      </c>
      <c r="U39" s="122">
        <v>67.223674696061806</v>
      </c>
      <c r="V39" s="122">
        <v>109.29836860568831</v>
      </c>
      <c r="W39" s="122">
        <v>83.48437750756321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172.2009601122179</v>
      </c>
      <c r="D40" s="98">
        <v>186.18406671800503</v>
      </c>
      <c r="E40" s="98">
        <v>194.84280931276146</v>
      </c>
      <c r="F40" s="98">
        <v>209.90325397929399</v>
      </c>
      <c r="G40" s="98">
        <v>219.35534249945522</v>
      </c>
      <c r="H40" s="98">
        <v>228.49123899591928</v>
      </c>
      <c r="I40" s="98">
        <v>209.99133732971436</v>
      </c>
      <c r="J40" s="98">
        <v>217.63143654810395</v>
      </c>
      <c r="K40" s="98">
        <v>0</v>
      </c>
      <c r="L40" s="98">
        <v>203.75624104784416</v>
      </c>
      <c r="M40" s="98">
        <v>211.95623586502424</v>
      </c>
      <c r="N40" s="98">
        <v>213.54836112432557</v>
      </c>
      <c r="O40" s="98">
        <v>208.70567719752438</v>
      </c>
      <c r="P40" s="98">
        <v>226.39752157109223</v>
      </c>
      <c r="Q40" s="98">
        <v>181.36641520383495</v>
      </c>
      <c r="R40" s="98">
        <v>188.14980806022456</v>
      </c>
      <c r="S40" s="98">
        <v>213.65855830267046</v>
      </c>
      <c r="T40" s="98">
        <v>180.3331455710549</v>
      </c>
      <c r="U40" s="98">
        <v>168.05918674015453</v>
      </c>
      <c r="V40" s="98">
        <v>175.53980412428729</v>
      </c>
      <c r="W40" s="98">
        <v>181.70129222234345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4948.1086446982035</v>
      </c>
      <c r="D43" s="117">
        <f t="shared" si="14"/>
        <v>5172.8442855637204</v>
      </c>
      <c r="E43" s="117">
        <f t="shared" si="14"/>
        <v>4609.4971436704009</v>
      </c>
      <c r="F43" s="117">
        <f t="shared" si="14"/>
        <v>4451.7463530787718</v>
      </c>
      <c r="G43" s="117">
        <f t="shared" si="14"/>
        <v>5192.3386850765337</v>
      </c>
      <c r="H43" s="117">
        <f t="shared" si="14"/>
        <v>5183.3276080679198</v>
      </c>
      <c r="I43" s="117">
        <f t="shared" si="14"/>
        <v>4129.0790020850254</v>
      </c>
      <c r="J43" s="117">
        <f t="shared" si="14"/>
        <v>2925.6343425176319</v>
      </c>
      <c r="K43" s="117">
        <f t="shared" si="14"/>
        <v>5703.9837597977494</v>
      </c>
      <c r="L43" s="117">
        <f t="shared" si="14"/>
        <v>5359.3038205958765</v>
      </c>
      <c r="M43" s="117">
        <f t="shared" si="14"/>
        <v>4629.6344620632681</v>
      </c>
      <c r="N43" s="117">
        <f t="shared" si="14"/>
        <v>4330.0640080662752</v>
      </c>
      <c r="O43" s="117">
        <f t="shared" si="14"/>
        <v>3946.8035709327814</v>
      </c>
      <c r="P43" s="117">
        <f t="shared" si="14"/>
        <v>3518.786438398145</v>
      </c>
      <c r="Q43" s="117">
        <f t="shared" si="14"/>
        <v>3024.3527129506256</v>
      </c>
      <c r="R43" s="117">
        <f t="shared" ref="R43:V43" si="15">R44+R47+R49+R58</f>
        <v>2956.9384700541468</v>
      </c>
      <c r="S43" s="117">
        <f t="shared" si="15"/>
        <v>3021.7799671749785</v>
      </c>
      <c r="T43" s="117">
        <f t="shared" si="15"/>
        <v>3013.4853452183961</v>
      </c>
      <c r="U43" s="117">
        <f t="shared" si="15"/>
        <v>2627.9616018424599</v>
      </c>
      <c r="V43" s="117">
        <f t="shared" si="15"/>
        <v>2594.8303598390157</v>
      </c>
      <c r="W43" s="117">
        <f t="shared" ref="W43" si="16">W44+W47+W49+W58</f>
        <v>2280.5973777305717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4165.1476924864164</v>
      </c>
      <c r="D44" s="122">
        <f t="shared" si="17"/>
        <v>4379.4273672191748</v>
      </c>
      <c r="E44" s="122">
        <f t="shared" si="17"/>
        <v>3883.9336434044549</v>
      </c>
      <c r="F44" s="122">
        <f t="shared" si="17"/>
        <v>3728.9506657655584</v>
      </c>
      <c r="G44" s="122">
        <f t="shared" si="17"/>
        <v>4336.8156951054807</v>
      </c>
      <c r="H44" s="122">
        <f t="shared" si="17"/>
        <v>4321.2192238709013</v>
      </c>
      <c r="I44" s="122">
        <f t="shared" si="17"/>
        <v>3449.0134147227946</v>
      </c>
      <c r="J44" s="122">
        <f t="shared" si="17"/>
        <v>2451.8447942623338</v>
      </c>
      <c r="K44" s="122">
        <f t="shared" si="17"/>
        <v>4708.5502403408282</v>
      </c>
      <c r="L44" s="122">
        <f t="shared" si="17"/>
        <v>4259.4875051378904</v>
      </c>
      <c r="M44" s="122">
        <f t="shared" si="17"/>
        <v>3694.2866748819861</v>
      </c>
      <c r="N44" s="122">
        <f t="shared" si="17"/>
        <v>3432.4325812187285</v>
      </c>
      <c r="O44" s="122">
        <f t="shared" si="17"/>
        <v>3105.6333106169091</v>
      </c>
      <c r="P44" s="122">
        <f t="shared" si="17"/>
        <v>2808.4197671879742</v>
      </c>
      <c r="Q44" s="122">
        <f t="shared" si="17"/>
        <v>2416.7158707366652</v>
      </c>
      <c r="R44" s="122">
        <f t="shared" ref="R44:V44" si="18">SUM(R45:R46)</f>
        <v>2357.8785447573746</v>
      </c>
      <c r="S44" s="122">
        <f t="shared" si="18"/>
        <v>2380.9895884680527</v>
      </c>
      <c r="T44" s="122">
        <f t="shared" si="18"/>
        <v>2349.3788199528849</v>
      </c>
      <c r="U44" s="122">
        <f t="shared" si="18"/>
        <v>2154.3880700196883</v>
      </c>
      <c r="V44" s="122">
        <f t="shared" si="18"/>
        <v>1958.1919559706294</v>
      </c>
      <c r="W44" s="122">
        <f t="shared" ref="W44" si="19">SUM(W45:W46)</f>
        <v>1631.7762092198459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4165.1476924864164</v>
      </c>
      <c r="D45" s="98">
        <v>4379.4273672191748</v>
      </c>
      <c r="E45" s="98">
        <v>3883.9336434044549</v>
      </c>
      <c r="F45" s="98">
        <v>3728.9506657655584</v>
      </c>
      <c r="G45" s="98">
        <v>4336.8156951054807</v>
      </c>
      <c r="H45" s="98">
        <v>4321.2192238709013</v>
      </c>
      <c r="I45" s="98">
        <v>3449.0134147227946</v>
      </c>
      <c r="J45" s="98">
        <v>2451.8447942623338</v>
      </c>
      <c r="K45" s="98">
        <v>4708.5502403408282</v>
      </c>
      <c r="L45" s="98">
        <v>4259.4875051378904</v>
      </c>
      <c r="M45" s="98">
        <v>3694.2866748819861</v>
      </c>
      <c r="N45" s="98">
        <v>3432.4325812187285</v>
      </c>
      <c r="O45" s="98">
        <v>3105.6333106169091</v>
      </c>
      <c r="P45" s="98">
        <v>2808.4197671879742</v>
      </c>
      <c r="Q45" s="98">
        <v>2416.7158707366652</v>
      </c>
      <c r="R45" s="98">
        <v>2357.8785447573746</v>
      </c>
      <c r="S45" s="98">
        <v>2380.9895884680527</v>
      </c>
      <c r="T45" s="98">
        <v>2349.3788199528849</v>
      </c>
      <c r="U45" s="98">
        <v>2154.3880700196883</v>
      </c>
      <c r="V45" s="98">
        <v>1958.1919559706294</v>
      </c>
      <c r="W45" s="98">
        <v>1631.7762092198459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673.37852304946693</v>
      </c>
      <c r="D49" s="122">
        <v>685.17036792710019</v>
      </c>
      <c r="E49" s="122">
        <v>600.07152138653976</v>
      </c>
      <c r="F49" s="122">
        <v>574.1685385328442</v>
      </c>
      <c r="G49" s="122">
        <v>709.28609497141542</v>
      </c>
      <c r="H49" s="122">
        <v>732.4835466897182</v>
      </c>
      <c r="I49" s="122">
        <v>609.78101244489301</v>
      </c>
      <c r="J49" s="122">
        <v>415.49541346562739</v>
      </c>
      <c r="K49" s="122">
        <v>887.31369898322157</v>
      </c>
      <c r="L49" s="122">
        <v>916.38530538028976</v>
      </c>
      <c r="M49" s="122">
        <v>811.4072763788522</v>
      </c>
      <c r="N49" s="122">
        <v>764.03719145223431</v>
      </c>
      <c r="O49" s="122">
        <v>723.32963985740628</v>
      </c>
      <c r="P49" s="122">
        <v>603.29650575377866</v>
      </c>
      <c r="Q49" s="122">
        <v>544.78882767904111</v>
      </c>
      <c r="R49" s="122">
        <v>519.16486903781129</v>
      </c>
      <c r="S49" s="122">
        <v>553.71719912467313</v>
      </c>
      <c r="T49" s="122">
        <v>543.67498205603761</v>
      </c>
      <c r="U49" s="122">
        <v>404.71133541145667</v>
      </c>
      <c r="V49" s="122">
        <v>525.80928407052147</v>
      </c>
      <c r="W49" s="122">
        <v>566.89172812990978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714.726327096364</v>
      </c>
      <c r="D50" s="98">
        <v>755.44425181705924</v>
      </c>
      <c r="E50" s="98">
        <v>643.7130865782882</v>
      </c>
      <c r="F50" s="98">
        <v>604.19042290057462</v>
      </c>
      <c r="G50" s="98">
        <v>737.88634073639184</v>
      </c>
      <c r="H50" s="98">
        <v>769.47766520940093</v>
      </c>
      <c r="I50" s="98">
        <v>629.15964631496377</v>
      </c>
      <c r="J50" s="98">
        <v>528.01232573544178</v>
      </c>
      <c r="K50" s="98">
        <v>887.31369898322157</v>
      </c>
      <c r="L50" s="98">
        <v>941.21538986138148</v>
      </c>
      <c r="M50" s="98">
        <v>821.14973081221751</v>
      </c>
      <c r="N50" s="98">
        <v>764.03719145223431</v>
      </c>
      <c r="O50" s="98">
        <v>725.79834169992307</v>
      </c>
      <c r="P50" s="98">
        <v>638.90422531766103</v>
      </c>
      <c r="Q50" s="98">
        <v>608.84706092285501</v>
      </c>
      <c r="R50" s="98">
        <v>616.00908499294155</v>
      </c>
      <c r="S50" s="98">
        <v>567.9815766196881</v>
      </c>
      <c r="T50" s="98">
        <v>575.06653507401529</v>
      </c>
      <c r="U50" s="98">
        <v>557.48802827095392</v>
      </c>
      <c r="V50" s="98">
        <v>585.39563479214257</v>
      </c>
      <c r="W50" s="98">
        <v>568.03006493338353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109.58242916232049</v>
      </c>
      <c r="D58" s="122">
        <v>108.24655041744478</v>
      </c>
      <c r="E58" s="122">
        <v>125.49197887940572</v>
      </c>
      <c r="F58" s="122">
        <v>148.62714878036968</v>
      </c>
      <c r="G58" s="122">
        <v>146.23689499963683</v>
      </c>
      <c r="H58" s="122">
        <v>129.62483750730036</v>
      </c>
      <c r="I58" s="122">
        <v>70.284574917337665</v>
      </c>
      <c r="J58" s="122">
        <v>58.2941347896707</v>
      </c>
      <c r="K58" s="122">
        <v>108.11982047369925</v>
      </c>
      <c r="L58" s="122">
        <v>183.43101007769644</v>
      </c>
      <c r="M58" s="122">
        <v>123.94051080242944</v>
      </c>
      <c r="N58" s="122">
        <v>133.59423539531269</v>
      </c>
      <c r="O58" s="122">
        <v>117.84062045846618</v>
      </c>
      <c r="P58" s="122">
        <v>107.07016545639235</v>
      </c>
      <c r="Q58" s="122">
        <v>62.848014534919642</v>
      </c>
      <c r="R58" s="122">
        <v>79.895056258960835</v>
      </c>
      <c r="S58" s="122">
        <v>87.073179582252664</v>
      </c>
      <c r="T58" s="122">
        <v>120.43154320947339</v>
      </c>
      <c r="U58" s="122">
        <v>68.862196411314955</v>
      </c>
      <c r="V58" s="122">
        <v>110.829119797865</v>
      </c>
      <c r="W58" s="122">
        <v>81.929440380816189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172.20096011221793</v>
      </c>
      <c r="D59" s="98">
        <v>186.18406671800503</v>
      </c>
      <c r="E59" s="98">
        <v>194.84280931276152</v>
      </c>
      <c r="F59" s="98">
        <v>209.90325397929399</v>
      </c>
      <c r="G59" s="98">
        <v>219.35534249945525</v>
      </c>
      <c r="H59" s="98">
        <v>228.49123899591928</v>
      </c>
      <c r="I59" s="98">
        <v>209.99133732971436</v>
      </c>
      <c r="J59" s="98">
        <v>217.63143654810395</v>
      </c>
      <c r="K59" s="98">
        <v>202.58814846334556</v>
      </c>
      <c r="L59" s="98">
        <v>203.75624104784413</v>
      </c>
      <c r="M59" s="98">
        <v>211.95623586502427</v>
      </c>
      <c r="N59" s="98">
        <v>213.5483611243256</v>
      </c>
      <c r="O59" s="98">
        <v>208.70567719752444</v>
      </c>
      <c r="P59" s="98">
        <v>226.39752157109223</v>
      </c>
      <c r="Q59" s="98">
        <v>181.36641520383495</v>
      </c>
      <c r="R59" s="98">
        <v>188.14980806022456</v>
      </c>
      <c r="S59" s="98">
        <v>213.6585583026704</v>
      </c>
      <c r="T59" s="98">
        <v>180.33314557105493</v>
      </c>
      <c r="U59" s="98">
        <v>168.0591867401545</v>
      </c>
      <c r="V59" s="98">
        <v>175.53980412428729</v>
      </c>
      <c r="W59" s="98">
        <v>181.70129222234345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3293.3246254743558</v>
      </c>
      <c r="D62" s="117">
        <f t="shared" si="21"/>
        <v>3359.2506866978852</v>
      </c>
      <c r="E62" s="117">
        <f t="shared" si="21"/>
        <v>3470.6638328462295</v>
      </c>
      <c r="F62" s="117">
        <f t="shared" si="21"/>
        <v>3484.234071358906</v>
      </c>
      <c r="G62" s="117">
        <f t="shared" si="21"/>
        <v>3471.72341123469</v>
      </c>
      <c r="H62" s="117">
        <f t="shared" si="21"/>
        <v>3376.443430566419</v>
      </c>
      <c r="I62" s="117">
        <f t="shared" si="21"/>
        <v>3443.6421022491031</v>
      </c>
      <c r="J62" s="117">
        <f t="shared" si="21"/>
        <v>3329.0943578851279</v>
      </c>
      <c r="K62" s="117">
        <f t="shared" si="21"/>
        <v>2946.9669035668062</v>
      </c>
      <c r="L62" s="117">
        <f t="shared" si="21"/>
        <v>3582.8245221625261</v>
      </c>
      <c r="M62" s="117">
        <f t="shared" si="21"/>
        <v>3030.4978032676208</v>
      </c>
      <c r="N62" s="117">
        <f t="shared" si="21"/>
        <v>2882.1040924331332</v>
      </c>
      <c r="O62" s="117">
        <f t="shared" si="21"/>
        <v>2712.0542605936744</v>
      </c>
      <c r="P62" s="117">
        <f t="shared" si="21"/>
        <v>2492.3071457929473</v>
      </c>
      <c r="Q62" s="117">
        <f t="shared" si="21"/>
        <v>2229.0817317402093</v>
      </c>
      <c r="R62" s="117">
        <f t="shared" ref="R62:V62" si="22">R63+R66+R68+R77</f>
        <v>2242.6741601096874</v>
      </c>
      <c r="S62" s="117">
        <f t="shared" si="22"/>
        <v>2231.9083412081141</v>
      </c>
      <c r="T62" s="117">
        <f t="shared" si="22"/>
        <v>2259.6904989060181</v>
      </c>
      <c r="U62" s="117">
        <f t="shared" si="22"/>
        <v>1996.5361166854902</v>
      </c>
      <c r="V62" s="117">
        <f t="shared" si="22"/>
        <v>1834.3422873793115</v>
      </c>
      <c r="W62" s="117">
        <f t="shared" ref="W62" si="23">W63+W66+W68+W77</f>
        <v>1742.3086146171986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2685.3198473920806</v>
      </c>
      <c r="D63" s="122">
        <f t="shared" si="24"/>
        <v>2737.0811754654942</v>
      </c>
      <c r="E63" s="122">
        <f t="shared" si="24"/>
        <v>2846.5121656844353</v>
      </c>
      <c r="F63" s="122">
        <f t="shared" si="24"/>
        <v>2856.0499478589891</v>
      </c>
      <c r="G63" s="122">
        <f t="shared" si="24"/>
        <v>2817.6639371312922</v>
      </c>
      <c r="H63" s="122">
        <f t="shared" si="24"/>
        <v>2720.4590406834791</v>
      </c>
      <c r="I63" s="122">
        <f t="shared" si="24"/>
        <v>2766.0262428534998</v>
      </c>
      <c r="J63" s="122">
        <f t="shared" si="24"/>
        <v>2668.5461812583085</v>
      </c>
      <c r="K63" s="122">
        <f t="shared" si="24"/>
        <v>2403.6865784003458</v>
      </c>
      <c r="L63" s="122">
        <f t="shared" si="24"/>
        <v>2784.1265931099838</v>
      </c>
      <c r="M63" s="122">
        <f t="shared" si="24"/>
        <v>2314.0528892886987</v>
      </c>
      <c r="N63" s="122">
        <f t="shared" si="24"/>
        <v>2247.0281598719457</v>
      </c>
      <c r="O63" s="122">
        <f t="shared" si="24"/>
        <v>2049.4113835964545</v>
      </c>
      <c r="P63" s="122">
        <f t="shared" si="24"/>
        <v>1897.9528094770308</v>
      </c>
      <c r="Q63" s="122">
        <f t="shared" si="24"/>
        <v>1667.5658783564095</v>
      </c>
      <c r="R63" s="122">
        <f t="shared" ref="R63:V63" si="25">SUM(R64:R65)</f>
        <v>1671.6201461586372</v>
      </c>
      <c r="S63" s="122">
        <f t="shared" si="25"/>
        <v>1679.3880651009777</v>
      </c>
      <c r="T63" s="122">
        <f t="shared" si="25"/>
        <v>1683.6989708006504</v>
      </c>
      <c r="U63" s="122">
        <f t="shared" si="25"/>
        <v>1474.7877895369616</v>
      </c>
      <c r="V63" s="122">
        <f t="shared" si="25"/>
        <v>1329.3831735324652</v>
      </c>
      <c r="W63" s="122">
        <f t="shared" ref="W63" si="26">SUM(W64:W65)</f>
        <v>1192.8711258316871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2685.3198473920806</v>
      </c>
      <c r="D64" s="98">
        <v>2737.0811754654942</v>
      </c>
      <c r="E64" s="98">
        <v>2846.5121656844353</v>
      </c>
      <c r="F64" s="98">
        <v>2856.0499478589891</v>
      </c>
      <c r="G64" s="98">
        <v>2817.6639371312922</v>
      </c>
      <c r="H64" s="98">
        <v>2720.4590406834791</v>
      </c>
      <c r="I64" s="98">
        <v>2766.0262428534998</v>
      </c>
      <c r="J64" s="98">
        <v>2668.5461812583085</v>
      </c>
      <c r="K64" s="98">
        <v>2403.6865784003458</v>
      </c>
      <c r="L64" s="98">
        <v>2784.1265931099838</v>
      </c>
      <c r="M64" s="98">
        <v>2314.0528892886987</v>
      </c>
      <c r="N64" s="98">
        <v>2247.0281598719457</v>
      </c>
      <c r="O64" s="98">
        <v>2049.4113835964545</v>
      </c>
      <c r="P64" s="98">
        <v>1897.9528094770308</v>
      </c>
      <c r="Q64" s="98">
        <v>1667.5658783564095</v>
      </c>
      <c r="R64" s="98">
        <v>1671.6201461586372</v>
      </c>
      <c r="S64" s="98">
        <v>1679.3880651009777</v>
      </c>
      <c r="T64" s="98">
        <v>1683.6989708006504</v>
      </c>
      <c r="U64" s="98">
        <v>1474.7877895369616</v>
      </c>
      <c r="V64" s="98">
        <v>1329.3831735324652</v>
      </c>
      <c r="W64" s="98">
        <v>1192.8711258316871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458.43239640615764</v>
      </c>
      <c r="D68" s="122">
        <v>473.27645224748915</v>
      </c>
      <c r="E68" s="122">
        <v>472.46967528907771</v>
      </c>
      <c r="F68" s="122">
        <v>462.40058502860444</v>
      </c>
      <c r="G68" s="122">
        <v>474.78637940773058</v>
      </c>
      <c r="H68" s="122">
        <v>473.68630796083471</v>
      </c>
      <c r="I68" s="122">
        <v>497.46168411009825</v>
      </c>
      <c r="J68" s="122">
        <v>474.6194412464942</v>
      </c>
      <c r="K68" s="122">
        <v>390.2431831108367</v>
      </c>
      <c r="L68" s="122">
        <v>579.69204955227826</v>
      </c>
      <c r="M68" s="122">
        <v>526.98536833023877</v>
      </c>
      <c r="N68" s="122">
        <v>480.33843488857849</v>
      </c>
      <c r="O68" s="122">
        <v>486.0701817485525</v>
      </c>
      <c r="P68" s="122">
        <v>424.43173995714346</v>
      </c>
      <c r="Q68" s="122">
        <v>402.39261716731875</v>
      </c>
      <c r="R68" s="122">
        <v>409.78681386768835</v>
      </c>
      <c r="S68" s="122">
        <v>396.96744239881986</v>
      </c>
      <c r="T68" s="122">
        <v>419.21306723838865</v>
      </c>
      <c r="U68" s="122">
        <v>376.87943916173879</v>
      </c>
      <c r="V68" s="122">
        <v>376.67928497597882</v>
      </c>
      <c r="W68" s="122">
        <v>403.72562068863448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486.58175408021998</v>
      </c>
      <c r="D69" s="98">
        <v>496.25735189853532</v>
      </c>
      <c r="E69" s="98">
        <v>493.96383143530704</v>
      </c>
      <c r="F69" s="98">
        <v>482.53799752368747</v>
      </c>
      <c r="G69" s="98">
        <v>497.75235432478769</v>
      </c>
      <c r="H69" s="98">
        <v>500.87001899584624</v>
      </c>
      <c r="I69" s="98">
        <v>519.72734252727582</v>
      </c>
      <c r="J69" s="98">
        <v>560.19660392648871</v>
      </c>
      <c r="K69" s="98">
        <v>473.47366223494578</v>
      </c>
      <c r="L69" s="98">
        <v>579.69204955227826</v>
      </c>
      <c r="M69" s="98">
        <v>526.98536833023877</v>
      </c>
      <c r="N69" s="98">
        <v>513.17556159797255</v>
      </c>
      <c r="O69" s="98">
        <v>486.0701817485525</v>
      </c>
      <c r="P69" s="98">
        <v>438.57946462238158</v>
      </c>
      <c r="Q69" s="98">
        <v>427.40920195209179</v>
      </c>
      <c r="R69" s="98">
        <v>446.28709229810153</v>
      </c>
      <c r="S69" s="98">
        <v>412.06773085867314</v>
      </c>
      <c r="T69" s="98">
        <v>427.36191735749338</v>
      </c>
      <c r="U69" s="98">
        <v>392.31200240327547</v>
      </c>
      <c r="V69" s="98">
        <v>410.0162564904943</v>
      </c>
      <c r="W69" s="98">
        <v>433.20232832691806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149.57238167611735</v>
      </c>
      <c r="D77" s="122">
        <v>148.89305898490207</v>
      </c>
      <c r="E77" s="122">
        <v>151.68199187271662</v>
      </c>
      <c r="F77" s="122">
        <v>165.78353847131277</v>
      </c>
      <c r="G77" s="122">
        <v>179.2730946956672</v>
      </c>
      <c r="H77" s="122">
        <v>182.29808192210504</v>
      </c>
      <c r="I77" s="122">
        <v>180.15417528550515</v>
      </c>
      <c r="J77" s="122">
        <v>185.92873538032501</v>
      </c>
      <c r="K77" s="122">
        <v>153.0371420556238</v>
      </c>
      <c r="L77" s="122">
        <v>219.00587950026417</v>
      </c>
      <c r="M77" s="122">
        <v>189.45954564868336</v>
      </c>
      <c r="N77" s="122">
        <v>154.73749767260921</v>
      </c>
      <c r="O77" s="122">
        <v>176.57269524866751</v>
      </c>
      <c r="P77" s="122">
        <v>169.92259635877332</v>
      </c>
      <c r="Q77" s="122">
        <v>159.12323621648088</v>
      </c>
      <c r="R77" s="122">
        <v>161.26720008336159</v>
      </c>
      <c r="S77" s="122">
        <v>155.55283370831629</v>
      </c>
      <c r="T77" s="122">
        <v>156.77846086697903</v>
      </c>
      <c r="U77" s="122">
        <v>144.86888798678979</v>
      </c>
      <c r="V77" s="122">
        <v>128.27982887086739</v>
      </c>
      <c r="W77" s="122">
        <v>145.71186809687686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151.20652723427543</v>
      </c>
      <c r="D78" s="98">
        <v>169.56030448579145</v>
      </c>
      <c r="E78" s="98">
        <v>177.95134447281021</v>
      </c>
      <c r="F78" s="98">
        <v>193.24928302759724</v>
      </c>
      <c r="G78" s="98">
        <v>191.7301375295051</v>
      </c>
      <c r="H78" s="98">
        <v>196.54758264876739</v>
      </c>
      <c r="I78" s="98">
        <v>193.92809888136296</v>
      </c>
      <c r="J78" s="98">
        <v>205.03252420076461</v>
      </c>
      <c r="K78" s="98">
        <v>172.31281261988175</v>
      </c>
      <c r="L78" s="98">
        <v>228.74548624765083</v>
      </c>
      <c r="M78" s="98">
        <v>192.09321439792657</v>
      </c>
      <c r="N78" s="98">
        <v>188.37608412317641</v>
      </c>
      <c r="O78" s="98">
        <v>185.20868109604402</v>
      </c>
      <c r="P78" s="98">
        <v>183.77405255306448</v>
      </c>
      <c r="Q78" s="98">
        <v>169.5896489529776</v>
      </c>
      <c r="R78" s="98">
        <v>173.06234232413036</v>
      </c>
      <c r="S78" s="98">
        <v>164.06293702224431</v>
      </c>
      <c r="T78" s="98">
        <v>165.5997553403129</v>
      </c>
      <c r="U78" s="98">
        <v>147.93165517467116</v>
      </c>
      <c r="V78" s="98">
        <v>158.72284930797781</v>
      </c>
      <c r="W78" s="98">
        <v>158.62548603667943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22.487479389370584</v>
      </c>
      <c r="D81" s="117">
        <f t="shared" si="28"/>
        <v>16.656747902118827</v>
      </c>
      <c r="E81" s="117">
        <f t="shared" si="28"/>
        <v>22.491971604460819</v>
      </c>
      <c r="F81" s="117">
        <f t="shared" si="28"/>
        <v>59.011139909230266</v>
      </c>
      <c r="G81" s="117">
        <f t="shared" si="28"/>
        <v>82.674760886943247</v>
      </c>
      <c r="H81" s="117">
        <f t="shared" si="28"/>
        <v>93.281059016299565</v>
      </c>
      <c r="I81" s="117">
        <f t="shared" si="28"/>
        <v>33.592450456242204</v>
      </c>
      <c r="J81" s="117">
        <f t="shared" si="28"/>
        <v>2.2228522856012018</v>
      </c>
      <c r="K81" s="117">
        <f t="shared" si="28"/>
        <v>7.3157476684191991</v>
      </c>
      <c r="L81" s="117">
        <f t="shared" si="28"/>
        <v>22.825891821033558</v>
      </c>
      <c r="M81" s="117">
        <f t="shared" si="28"/>
        <v>6.4024037744187083</v>
      </c>
      <c r="N81" s="117">
        <f t="shared" si="28"/>
        <v>37.824665895480173</v>
      </c>
      <c r="O81" s="117">
        <f t="shared" si="28"/>
        <v>67.391376391392768</v>
      </c>
      <c r="P81" s="117">
        <f t="shared" si="28"/>
        <v>58.286934072236519</v>
      </c>
      <c r="Q81" s="117">
        <f t="shared" si="28"/>
        <v>29.403606883639846</v>
      </c>
      <c r="R81" s="117">
        <f t="shared" ref="R81:V81" si="29">R82+R85+R87+R100</f>
        <v>5.5798446654176708</v>
      </c>
      <c r="S81" s="117">
        <f t="shared" si="29"/>
        <v>30.886911004309873</v>
      </c>
      <c r="T81" s="117">
        <f t="shared" si="29"/>
        <v>20.508926130128021</v>
      </c>
      <c r="U81" s="117">
        <f t="shared" si="29"/>
        <v>23.001268593289794</v>
      </c>
      <c r="V81" s="117">
        <f t="shared" si="29"/>
        <v>10.268162559674863</v>
      </c>
      <c r="W81" s="117">
        <f t="shared" ref="W81" si="30">W82+W85+W87+W100</f>
        <v>11.819986895744433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11.936536748929827</v>
      </c>
      <c r="D87" s="122">
        <v>6.6434871710664565</v>
      </c>
      <c r="E87" s="122">
        <v>8.7049520963761218</v>
      </c>
      <c r="F87" s="122">
        <v>11.063398564616325</v>
      </c>
      <c r="G87" s="122">
        <v>12.619148592666871</v>
      </c>
      <c r="H87" s="122">
        <v>17.615542016900228</v>
      </c>
      <c r="I87" s="122">
        <v>3.9602089546699424</v>
      </c>
      <c r="J87" s="122">
        <v>1.3772711819660235</v>
      </c>
      <c r="K87" s="122">
        <v>4.6169284675753284</v>
      </c>
      <c r="L87" s="122">
        <v>11.567183056032887</v>
      </c>
      <c r="M87" s="122">
        <v>7.8634900510863415E-2</v>
      </c>
      <c r="N87" s="122">
        <v>7.7259080892202219</v>
      </c>
      <c r="O87" s="122">
        <v>8.5292847349416832</v>
      </c>
      <c r="P87" s="122">
        <v>10.401091834460519</v>
      </c>
      <c r="Q87" s="122">
        <v>2.5485965787095868</v>
      </c>
      <c r="R87" s="122">
        <v>4.1111991558408967</v>
      </c>
      <c r="S87" s="122">
        <v>5.416904259407942</v>
      </c>
      <c r="T87" s="122">
        <v>4.4590769740486458</v>
      </c>
      <c r="U87" s="122">
        <v>4.5803935967633365</v>
      </c>
      <c r="V87" s="122">
        <v>7.6527967911564412</v>
      </c>
      <c r="W87" s="122">
        <v>6.6783196338172095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520.35032494252528</v>
      </c>
      <c r="D92" s="101">
        <v>521.5598782562937</v>
      </c>
      <c r="E92" s="101">
        <v>551.53576870915117</v>
      </c>
      <c r="F92" s="101">
        <v>548.34643958326717</v>
      </c>
      <c r="G92" s="101">
        <v>592.08074493055062</v>
      </c>
      <c r="H92" s="101">
        <v>626.96537903662079</v>
      </c>
      <c r="I92" s="101">
        <v>589.74111683293222</v>
      </c>
      <c r="J92" s="101">
        <v>644.50030992455504</v>
      </c>
      <c r="K92" s="101">
        <v>626.06542908163942</v>
      </c>
      <c r="L92" s="101">
        <v>493.92404699170839</v>
      </c>
      <c r="M92" s="101">
        <v>606.1964480382461</v>
      </c>
      <c r="N92" s="101">
        <v>595.94564637009103</v>
      </c>
      <c r="O92" s="101">
        <v>561.60601488071575</v>
      </c>
      <c r="P92" s="101">
        <v>578.22897432818104</v>
      </c>
      <c r="Q92" s="101">
        <v>450.06327730693738</v>
      </c>
      <c r="R92" s="101">
        <v>460.85400537210938</v>
      </c>
      <c r="S92" s="101">
        <v>485.62712848299543</v>
      </c>
      <c r="T92" s="101">
        <v>438.09567107823671</v>
      </c>
      <c r="U92" s="101">
        <v>409.92341551223882</v>
      </c>
      <c r="V92" s="101">
        <v>445.66287195558095</v>
      </c>
      <c r="W92" s="101">
        <v>469.35830684861401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10.550942640440759</v>
      </c>
      <c r="D100" s="122">
        <v>10.013260731052371</v>
      </c>
      <c r="E100" s="122">
        <v>13.787019508084697</v>
      </c>
      <c r="F100" s="122">
        <v>47.947741344613938</v>
      </c>
      <c r="G100" s="122">
        <v>70.055612294276372</v>
      </c>
      <c r="H100" s="122">
        <v>75.66551699939933</v>
      </c>
      <c r="I100" s="122">
        <v>29.632241501572263</v>
      </c>
      <c r="J100" s="122">
        <v>0.84558110363517813</v>
      </c>
      <c r="K100" s="122">
        <v>2.6988192008438712</v>
      </c>
      <c r="L100" s="122">
        <v>11.258708765000669</v>
      </c>
      <c r="M100" s="122">
        <v>6.323768873907845</v>
      </c>
      <c r="N100" s="122">
        <v>30.098757806259954</v>
      </c>
      <c r="O100" s="122">
        <v>58.862091656451085</v>
      </c>
      <c r="P100" s="122">
        <v>47.885842237775996</v>
      </c>
      <c r="Q100" s="122">
        <v>26.855010304930261</v>
      </c>
      <c r="R100" s="122">
        <v>1.4686455095767743</v>
      </c>
      <c r="S100" s="122">
        <v>25.47000674490193</v>
      </c>
      <c r="T100" s="122">
        <v>16.049849156079375</v>
      </c>
      <c r="U100" s="122">
        <v>18.420874996526457</v>
      </c>
      <c r="V100" s="122">
        <v>2.6153657685184215</v>
      </c>
      <c r="W100" s="122">
        <v>5.1416672619272239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172.2009601122179</v>
      </c>
      <c r="D102" s="98">
        <v>186.18406671800503</v>
      </c>
      <c r="E102" s="98">
        <v>194.84280931276152</v>
      </c>
      <c r="F102" s="98">
        <v>209.90325397929402</v>
      </c>
      <c r="G102" s="98">
        <v>219.35534249945522</v>
      </c>
      <c r="H102" s="98">
        <v>228.49123899591928</v>
      </c>
      <c r="I102" s="98">
        <v>209.99133732971436</v>
      </c>
      <c r="J102" s="98">
        <v>217.63143654810398</v>
      </c>
      <c r="K102" s="98">
        <v>202.58814846334559</v>
      </c>
      <c r="L102" s="98">
        <v>203.75624104784416</v>
      </c>
      <c r="M102" s="98">
        <v>211.95623586502424</v>
      </c>
      <c r="N102" s="98">
        <v>213.5483611243256</v>
      </c>
      <c r="O102" s="98">
        <v>208.70567719752441</v>
      </c>
      <c r="P102" s="98">
        <v>226.39752157109226</v>
      </c>
      <c r="Q102" s="98">
        <v>181.36641520383495</v>
      </c>
      <c r="R102" s="98">
        <v>188.14980806022453</v>
      </c>
      <c r="S102" s="98">
        <v>213.65855830267043</v>
      </c>
      <c r="T102" s="98">
        <v>180.33314557105496</v>
      </c>
      <c r="U102" s="98">
        <v>168.0591867401545</v>
      </c>
      <c r="V102" s="98">
        <v>175.53980412428726</v>
      </c>
      <c r="W102" s="98">
        <v>181.70129222234343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109.42444500157265</v>
      </c>
      <c r="D124" s="117">
        <f t="shared" si="42"/>
        <v>106.78332754474812</v>
      </c>
      <c r="E124" s="117">
        <f t="shared" si="42"/>
        <v>124.98072180249059</v>
      </c>
      <c r="F124" s="117">
        <f t="shared" si="42"/>
        <v>148.77030978182185</v>
      </c>
      <c r="G124" s="117">
        <f t="shared" si="42"/>
        <v>145.97423331126748</v>
      </c>
      <c r="H124" s="117">
        <f t="shared" si="42"/>
        <v>129.59247534642029</v>
      </c>
      <c r="I124" s="117">
        <f t="shared" si="42"/>
        <v>70.298331653930177</v>
      </c>
      <c r="J124" s="117">
        <f t="shared" si="42"/>
        <v>58.279494153055481</v>
      </c>
      <c r="K124" s="117">
        <f t="shared" si="42"/>
        <v>108.09559480358368</v>
      </c>
      <c r="L124" s="117">
        <f t="shared" si="42"/>
        <v>183.49698862797803</v>
      </c>
      <c r="M124" s="117">
        <f t="shared" si="42"/>
        <v>123.94317400192584</v>
      </c>
      <c r="N124" s="117">
        <f t="shared" si="42"/>
        <v>133.49344202750174</v>
      </c>
      <c r="O124" s="117">
        <f t="shared" si="42"/>
        <v>117.90890110330015</v>
      </c>
      <c r="P124" s="117">
        <f t="shared" si="42"/>
        <v>106.98014863672148</v>
      </c>
      <c r="Q124" s="117">
        <f t="shared" si="42"/>
        <v>62.764695253886359</v>
      </c>
      <c r="R124" s="117">
        <f t="shared" ref="R124:V124" si="43">R125+R128+R130+R139</f>
        <v>80.046885484762768</v>
      </c>
      <c r="S124" s="117">
        <f t="shared" si="43"/>
        <v>87.093859904210333</v>
      </c>
      <c r="T124" s="117">
        <f t="shared" si="43"/>
        <v>120.40973085377195</v>
      </c>
      <c r="U124" s="117">
        <f t="shared" si="43"/>
        <v>68.933118507346379</v>
      </c>
      <c r="V124" s="117">
        <f t="shared" si="43"/>
        <v>110.92722311087677</v>
      </c>
      <c r="W124" s="117">
        <f t="shared" ref="W124" si="44">W125+W128+W130+W139</f>
        <v>82.029145651397471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109.42444500157265</v>
      </c>
      <c r="D139" s="122">
        <v>106.78332754474812</v>
      </c>
      <c r="E139" s="122">
        <v>124.98072180249059</v>
      </c>
      <c r="F139" s="122">
        <v>148.77030978182185</v>
      </c>
      <c r="G139" s="122">
        <v>145.97423331126748</v>
      </c>
      <c r="H139" s="122">
        <v>129.59247534642029</v>
      </c>
      <c r="I139" s="122">
        <v>70.298331653930177</v>
      </c>
      <c r="J139" s="122">
        <v>58.279494153055481</v>
      </c>
      <c r="K139" s="122">
        <v>108.09559480358368</v>
      </c>
      <c r="L139" s="122">
        <v>183.49698862797803</v>
      </c>
      <c r="M139" s="122">
        <v>123.94317400192584</v>
      </c>
      <c r="N139" s="122">
        <v>133.49344202750174</v>
      </c>
      <c r="O139" s="122">
        <v>117.90890110330015</v>
      </c>
      <c r="P139" s="122">
        <v>106.98014863672148</v>
      </c>
      <c r="Q139" s="122">
        <v>62.764695253886359</v>
      </c>
      <c r="R139" s="122">
        <v>80.046885484762768</v>
      </c>
      <c r="S139" s="122">
        <v>87.093859904210333</v>
      </c>
      <c r="T139" s="122">
        <v>120.40973085377195</v>
      </c>
      <c r="U139" s="122">
        <v>68.933118507346379</v>
      </c>
      <c r="V139" s="122">
        <v>110.92722311087677</v>
      </c>
      <c r="W139" s="122">
        <v>82.029145651397471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172.2009601122179</v>
      </c>
      <c r="D140" s="98">
        <v>186.184066718005</v>
      </c>
      <c r="E140" s="98">
        <v>194.84280931276149</v>
      </c>
      <c r="F140" s="98">
        <v>209.90325397929399</v>
      </c>
      <c r="G140" s="98">
        <v>219.35534249945525</v>
      </c>
      <c r="H140" s="98">
        <v>228.4912389959193</v>
      </c>
      <c r="I140" s="98">
        <v>209.99133732971433</v>
      </c>
      <c r="J140" s="98">
        <v>217.63143654810403</v>
      </c>
      <c r="K140" s="98">
        <v>202.58814846334559</v>
      </c>
      <c r="L140" s="98">
        <v>203.75624104784416</v>
      </c>
      <c r="M140" s="98">
        <v>211.9562358650243</v>
      </c>
      <c r="N140" s="98">
        <v>213.54836112432565</v>
      </c>
      <c r="O140" s="98">
        <v>208.70567719752444</v>
      </c>
      <c r="P140" s="98">
        <v>226.39752157109223</v>
      </c>
      <c r="Q140" s="98">
        <v>181.36641520383498</v>
      </c>
      <c r="R140" s="98">
        <v>188.14980806022459</v>
      </c>
      <c r="S140" s="98">
        <v>213.65855830267043</v>
      </c>
      <c r="T140" s="98">
        <v>180.33314557105496</v>
      </c>
      <c r="U140" s="98">
        <v>168.05918674015453</v>
      </c>
      <c r="V140" s="98">
        <v>175.53980412428726</v>
      </c>
      <c r="W140" s="98">
        <v>181.70129222234343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78.395753358426887</v>
      </c>
      <c r="S143" s="117">
        <f t="shared" si="50"/>
        <v>109.07197191586039</v>
      </c>
      <c r="T143" s="117">
        <f t="shared" si="50"/>
        <v>160.64556945202861</v>
      </c>
      <c r="U143" s="117">
        <f t="shared" si="50"/>
        <v>81.549221140913446</v>
      </c>
      <c r="V143" s="117">
        <f t="shared" si="50"/>
        <v>121.25873207865548</v>
      </c>
      <c r="W143" s="117">
        <f t="shared" ref="W143" si="51">W144+W146+W148+W157</f>
        <v>80.756129876597072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18.677966480115209</v>
      </c>
      <c r="T148" s="122">
        <v>38.655500389256176</v>
      </c>
      <c r="U148" s="122">
        <v>10.787458302953652</v>
      </c>
      <c r="V148" s="122">
        <v>8.9132574391116179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485.62712848299543</v>
      </c>
      <c r="T149" s="98">
        <v>438.09567107823665</v>
      </c>
      <c r="U149" s="98">
        <v>409.92341551223882</v>
      </c>
      <c r="V149" s="98">
        <v>445.6628719555809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78.395753358426887</v>
      </c>
      <c r="S157" s="122">
        <v>90.394005435745186</v>
      </c>
      <c r="T157" s="122">
        <v>121.99006906277245</v>
      </c>
      <c r="U157" s="122">
        <v>70.761762837959793</v>
      </c>
      <c r="V157" s="122">
        <v>112.34547463954387</v>
      </c>
      <c r="W157" s="122">
        <v>80.756129876597072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188.14980806022453</v>
      </c>
      <c r="S158" s="98">
        <v>213.65855830267046</v>
      </c>
      <c r="T158" s="98">
        <v>180.33314557105493</v>
      </c>
      <c r="U158" s="98">
        <v>168.0591867401545</v>
      </c>
      <c r="V158" s="98">
        <v>175.53980412428729</v>
      </c>
      <c r="W158" s="98">
        <v>181.70129222234343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172.2009601122179</v>
      </c>
      <c r="D161" s="117">
        <f t="shared" si="54"/>
        <v>124.12271114533671</v>
      </c>
      <c r="E161" s="117">
        <f t="shared" si="54"/>
        <v>116.90568558765688</v>
      </c>
      <c r="F161" s="117">
        <f t="shared" si="54"/>
        <v>139.93550265286268</v>
      </c>
      <c r="G161" s="117">
        <f t="shared" si="54"/>
        <v>146.2368949996368</v>
      </c>
      <c r="H161" s="117">
        <f t="shared" si="54"/>
        <v>150.37721473224164</v>
      </c>
      <c r="I161" s="117">
        <f t="shared" si="54"/>
        <v>72.410805975763552</v>
      </c>
      <c r="J161" s="117">
        <f t="shared" si="54"/>
        <v>54.40785913702598</v>
      </c>
      <c r="K161" s="117">
        <f t="shared" si="54"/>
        <v>108.0470125137843</v>
      </c>
      <c r="L161" s="117">
        <f t="shared" si="54"/>
        <v>215.52434638659048</v>
      </c>
      <c r="M161" s="117">
        <f t="shared" si="54"/>
        <v>123.64113758793083</v>
      </c>
      <c r="N161" s="117">
        <f t="shared" si="54"/>
        <v>153.19718543974574</v>
      </c>
      <c r="O161" s="117">
        <f t="shared" si="54"/>
        <v>137.70400262798665</v>
      </c>
      <c r="P161" s="117">
        <f t="shared" si="54"/>
        <v>122.45748322652214</v>
      </c>
      <c r="Q161" s="117">
        <f t="shared" si="54"/>
        <v>60.455471734611656</v>
      </c>
      <c r="R161" s="117">
        <f t="shared" ref="R161:V161" si="55">R162+R164+R166+R175</f>
        <v>0</v>
      </c>
      <c r="S161" s="117">
        <f t="shared" si="55"/>
        <v>102.7003554717523</v>
      </c>
      <c r="T161" s="117">
        <f t="shared" si="55"/>
        <v>166.68678943445565</v>
      </c>
      <c r="U161" s="117">
        <f t="shared" si="55"/>
        <v>82.726147377071356</v>
      </c>
      <c r="V161" s="117">
        <f t="shared" si="55"/>
        <v>121.99477859430787</v>
      </c>
      <c r="W161" s="117">
        <f t="shared" ref="W161" si="56">W162+W164+W166+W175</f>
        <v>92.274890801720929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20.89884596788735</v>
      </c>
      <c r="I166" s="122">
        <v>0</v>
      </c>
      <c r="J166" s="122">
        <v>0</v>
      </c>
      <c r="K166" s="122">
        <v>0</v>
      </c>
      <c r="L166" s="122">
        <v>30.870252936981771</v>
      </c>
      <c r="M166" s="122">
        <v>0</v>
      </c>
      <c r="N166" s="122">
        <v>19.619609757040038</v>
      </c>
      <c r="O166" s="122">
        <v>19.477665255978582</v>
      </c>
      <c r="P166" s="122">
        <v>15.216551956004764</v>
      </c>
      <c r="Q166" s="122">
        <v>0</v>
      </c>
      <c r="R166" s="122">
        <v>0</v>
      </c>
      <c r="S166" s="122">
        <v>16.745763051137775</v>
      </c>
      <c r="T166" s="122">
        <v>46.464692387085705</v>
      </c>
      <c r="U166" s="122">
        <v>13.974661892462688</v>
      </c>
      <c r="V166" s="122">
        <v>11.525763929885715</v>
      </c>
      <c r="W166" s="122">
        <v>11.043724867026214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626.96537903662056</v>
      </c>
      <c r="I167" s="98">
        <v>0</v>
      </c>
      <c r="J167" s="98">
        <v>0</v>
      </c>
      <c r="K167" s="98">
        <v>0</v>
      </c>
      <c r="L167" s="98">
        <v>493.92404699170834</v>
      </c>
      <c r="M167" s="98">
        <v>0</v>
      </c>
      <c r="N167" s="98">
        <v>595.94564637009114</v>
      </c>
      <c r="O167" s="98">
        <v>561.60601488071575</v>
      </c>
      <c r="P167" s="98">
        <v>578.22897432818104</v>
      </c>
      <c r="Q167" s="98">
        <v>0</v>
      </c>
      <c r="R167" s="98">
        <v>0</v>
      </c>
      <c r="S167" s="98">
        <v>485.62712848299549</v>
      </c>
      <c r="T167" s="98">
        <v>438.09567107823665</v>
      </c>
      <c r="U167" s="98">
        <v>409.92341551223882</v>
      </c>
      <c r="V167" s="98">
        <v>445.66287195558101</v>
      </c>
      <c r="W167" s="98">
        <v>469.35830684861406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172.2009601122179</v>
      </c>
      <c r="D175" s="122">
        <v>124.12271114533671</v>
      </c>
      <c r="E175" s="122">
        <v>116.90568558765688</v>
      </c>
      <c r="F175" s="122">
        <v>139.93550265286268</v>
      </c>
      <c r="G175" s="122">
        <v>146.2368949996368</v>
      </c>
      <c r="H175" s="122">
        <v>129.47836876435429</v>
      </c>
      <c r="I175" s="122">
        <v>72.410805975763552</v>
      </c>
      <c r="J175" s="122">
        <v>54.40785913702598</v>
      </c>
      <c r="K175" s="122">
        <v>108.0470125137843</v>
      </c>
      <c r="L175" s="122">
        <v>184.65409344960872</v>
      </c>
      <c r="M175" s="122">
        <v>123.64113758793083</v>
      </c>
      <c r="N175" s="122">
        <v>133.57757568270571</v>
      </c>
      <c r="O175" s="122">
        <v>118.22633737200806</v>
      </c>
      <c r="P175" s="122">
        <v>107.24093127051738</v>
      </c>
      <c r="Q175" s="122">
        <v>60.455471734611656</v>
      </c>
      <c r="R175" s="122">
        <v>0</v>
      </c>
      <c r="S175" s="122">
        <v>85.954592420614532</v>
      </c>
      <c r="T175" s="122">
        <v>120.22209704736993</v>
      </c>
      <c r="U175" s="122">
        <v>68.751485484608665</v>
      </c>
      <c r="V175" s="122">
        <v>110.46901466442216</v>
      </c>
      <c r="W175" s="122">
        <v>81.231165934694715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172.2009601122179</v>
      </c>
      <c r="D176" s="98">
        <v>186.18406671800506</v>
      </c>
      <c r="E176" s="98">
        <v>194.84280931276146</v>
      </c>
      <c r="F176" s="98">
        <v>209.90325397929402</v>
      </c>
      <c r="G176" s="98">
        <v>219.35534249945522</v>
      </c>
      <c r="H176" s="98">
        <v>228.4912389959193</v>
      </c>
      <c r="I176" s="98">
        <v>209.99133732971433</v>
      </c>
      <c r="J176" s="98">
        <v>217.63143654810392</v>
      </c>
      <c r="K176" s="98">
        <v>202.58814846334556</v>
      </c>
      <c r="L176" s="98">
        <v>203.7562410478441</v>
      </c>
      <c r="M176" s="98">
        <v>211.9562358650243</v>
      </c>
      <c r="N176" s="98">
        <v>213.5483611243256</v>
      </c>
      <c r="O176" s="98">
        <v>208.70567719752444</v>
      </c>
      <c r="P176" s="98">
        <v>226.39752157109226</v>
      </c>
      <c r="Q176" s="98">
        <v>181.36641520383498</v>
      </c>
      <c r="R176" s="98">
        <v>0</v>
      </c>
      <c r="S176" s="98">
        <v>213.6585583026704</v>
      </c>
      <c r="T176" s="98">
        <v>180.3331455710549</v>
      </c>
      <c r="U176" s="98">
        <v>168.05918674015453</v>
      </c>
      <c r="V176" s="98">
        <v>175.53980412428726</v>
      </c>
      <c r="W176" s="98">
        <v>181.70129222234345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356.92212393781654</v>
      </c>
      <c r="D3" s="118">
        <f t="shared" si="0"/>
        <v>236.47975122605013</v>
      </c>
      <c r="E3" s="118">
        <f t="shared" si="0"/>
        <v>227.06779733396814</v>
      </c>
      <c r="F3" s="118">
        <f t="shared" si="0"/>
        <v>224.78415698320629</v>
      </c>
      <c r="G3" s="118">
        <f t="shared" si="0"/>
        <v>261.16463616818282</v>
      </c>
      <c r="H3" s="118">
        <f t="shared" si="0"/>
        <v>232.94086226570721</v>
      </c>
      <c r="I3" s="118">
        <f t="shared" si="0"/>
        <v>228.91892285482697</v>
      </c>
      <c r="J3" s="118">
        <f t="shared" si="0"/>
        <v>226.3485980467965</v>
      </c>
      <c r="K3" s="118">
        <f t="shared" si="0"/>
        <v>217.65953893104515</v>
      </c>
      <c r="L3" s="118">
        <f t="shared" si="0"/>
        <v>278.09186385543154</v>
      </c>
      <c r="M3" s="118">
        <f t="shared" si="0"/>
        <v>251.74082805823053</v>
      </c>
      <c r="N3" s="118">
        <f t="shared" si="0"/>
        <v>167.81989019660642</v>
      </c>
      <c r="O3" s="118">
        <f t="shared" si="0"/>
        <v>0</v>
      </c>
      <c r="P3" s="118">
        <f t="shared" si="0"/>
        <v>0</v>
      </c>
      <c r="Q3" s="118">
        <f t="shared" si="0"/>
        <v>159.01655149757835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121.46897075809873</v>
      </c>
      <c r="V3" s="118">
        <f t="shared" si="1"/>
        <v>71.718596627377181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301.75860596530254</v>
      </c>
      <c r="D4" s="123">
        <f t="shared" si="3"/>
        <v>191.44710879675904</v>
      </c>
      <c r="E4" s="123">
        <f t="shared" si="3"/>
        <v>182.08322696349813</v>
      </c>
      <c r="F4" s="123">
        <f t="shared" si="3"/>
        <v>181.45550347449247</v>
      </c>
      <c r="G4" s="123">
        <f t="shared" si="3"/>
        <v>215.85375388732902</v>
      </c>
      <c r="H4" s="123">
        <f t="shared" si="3"/>
        <v>185.88172759152278</v>
      </c>
      <c r="I4" s="123">
        <f t="shared" si="3"/>
        <v>183.91760968163877</v>
      </c>
      <c r="J4" s="123">
        <f t="shared" si="3"/>
        <v>175.49277098164436</v>
      </c>
      <c r="K4" s="123">
        <f t="shared" si="3"/>
        <v>173.3316128199514</v>
      </c>
      <c r="L4" s="123">
        <f t="shared" si="3"/>
        <v>224.96884473284862</v>
      </c>
      <c r="M4" s="123">
        <f t="shared" si="3"/>
        <v>208.83841811622892</v>
      </c>
      <c r="N4" s="123">
        <f t="shared" si="3"/>
        <v>126.29286343827312</v>
      </c>
      <c r="O4" s="123">
        <f t="shared" si="3"/>
        <v>0</v>
      </c>
      <c r="P4" s="123">
        <f t="shared" si="3"/>
        <v>0</v>
      </c>
      <c r="Q4" s="123">
        <f t="shared" si="3"/>
        <v>117.48537783324936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89.636379041537907</v>
      </c>
      <c r="V4" s="123">
        <f t="shared" si="4"/>
        <v>46.552942122441529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300.0626410974532</v>
      </c>
      <c r="D5" s="99">
        <v>190.39725611690167</v>
      </c>
      <c r="E5" s="99">
        <v>181.09556084831675</v>
      </c>
      <c r="F5" s="99">
        <v>180.48994965407979</v>
      </c>
      <c r="G5" s="99">
        <v>214.71164163024838</v>
      </c>
      <c r="H5" s="99">
        <v>184.9088119190335</v>
      </c>
      <c r="I5" s="99">
        <v>182.9673894088821</v>
      </c>
      <c r="J5" s="99">
        <v>174.5849957761956</v>
      </c>
      <c r="K5" s="99">
        <v>172.4327880818357</v>
      </c>
      <c r="L5" s="99">
        <v>223.84627468161744</v>
      </c>
      <c r="M5" s="99">
        <v>207.77880558007135</v>
      </c>
      <c r="N5" s="99">
        <v>125.65193547341811</v>
      </c>
      <c r="O5" s="99">
        <v>0</v>
      </c>
      <c r="P5" s="99">
        <v>0</v>
      </c>
      <c r="Q5" s="99">
        <v>116.88966101851251</v>
      </c>
      <c r="R5" s="99">
        <v>0</v>
      </c>
      <c r="S5" s="99">
        <v>0</v>
      </c>
      <c r="T5" s="99">
        <v>0</v>
      </c>
      <c r="U5" s="99">
        <v>89.151772295332805</v>
      </c>
      <c r="V5" s="99">
        <v>46.296834944420318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1.6959648678493644</v>
      </c>
      <c r="D6" s="99">
        <v>1.0498526798573744</v>
      </c>
      <c r="E6" s="99">
        <v>0.9876661151813787</v>
      </c>
      <c r="F6" s="99">
        <v>0.96555382041266657</v>
      </c>
      <c r="G6" s="99">
        <v>1.1421122570806412</v>
      </c>
      <c r="H6" s="99">
        <v>0.97291567248928879</v>
      </c>
      <c r="I6" s="99">
        <v>0.95022027275667531</v>
      </c>
      <c r="J6" s="99">
        <v>0.90777520544875623</v>
      </c>
      <c r="K6" s="99">
        <v>0.89882473811571173</v>
      </c>
      <c r="L6" s="99">
        <v>1.1225700512311902</v>
      </c>
      <c r="M6" s="99">
        <v>1.0596125361575757</v>
      </c>
      <c r="N6" s="99">
        <v>0.64092796485501458</v>
      </c>
      <c r="O6" s="99">
        <v>0</v>
      </c>
      <c r="P6" s="99">
        <v>0</v>
      </c>
      <c r="Q6" s="99">
        <v>0.59571681473684635</v>
      </c>
      <c r="R6" s="99">
        <v>0</v>
      </c>
      <c r="S6" s="99">
        <v>0</v>
      </c>
      <c r="T6" s="99">
        <v>0</v>
      </c>
      <c r="U6" s="99">
        <v>0.4846067462051083</v>
      </c>
      <c r="V6" s="99">
        <v>0.25610717802120919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2.5378720182409218E-3</v>
      </c>
      <c r="G7" s="123">
        <f t="shared" si="6"/>
        <v>2.0789772621261833E-3</v>
      </c>
      <c r="H7" s="123">
        <f t="shared" si="6"/>
        <v>5.7373782673677655E-3</v>
      </c>
      <c r="I7" s="123">
        <f t="shared" si="6"/>
        <v>8.5022342687793954E-3</v>
      </c>
      <c r="J7" s="123">
        <f t="shared" si="6"/>
        <v>1.0942914624585638E-2</v>
      </c>
      <c r="K7" s="123">
        <f t="shared" si="6"/>
        <v>1.0111617478041882E-2</v>
      </c>
      <c r="L7" s="123">
        <f t="shared" si="6"/>
        <v>3.2497278720309372E-2</v>
      </c>
      <c r="M7" s="123">
        <f t="shared" si="6"/>
        <v>1.7762966997087154E-2</v>
      </c>
      <c r="N7" s="123">
        <f t="shared" si="6"/>
        <v>1.4708763710925263E-2</v>
      </c>
      <c r="O7" s="123">
        <f t="shared" si="6"/>
        <v>0</v>
      </c>
      <c r="P7" s="123">
        <f t="shared" si="6"/>
        <v>0</v>
      </c>
      <c r="Q7" s="123">
        <f t="shared" si="6"/>
        <v>9.6994096262394986E-3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2.5378720182409218E-3</v>
      </c>
      <c r="G8" s="99">
        <f>RES_hhdet_in_fech!G8/RES_summary!G$21</f>
        <v>2.0789772621261833E-3</v>
      </c>
      <c r="H8" s="99">
        <f>RES_hhdet_in_fech!H8/RES_summary!H$21</f>
        <v>5.7373782673677655E-3</v>
      </c>
      <c r="I8" s="99">
        <f>RES_hhdet_in_fech!I8/RES_summary!I$21</f>
        <v>8.5022342687793954E-3</v>
      </c>
      <c r="J8" s="99">
        <f>RES_hhdet_in_fech!J8/RES_summary!J$21</f>
        <v>1.0942914624585638E-2</v>
      </c>
      <c r="K8" s="99">
        <f>RES_hhdet_in_fech!K8/RES_summary!K$21</f>
        <v>1.0111617478041882E-2</v>
      </c>
      <c r="L8" s="99">
        <f>RES_hhdet_in_fech!L8/RES_summary!L$21</f>
        <v>3.2497278720309372E-2</v>
      </c>
      <c r="M8" s="99">
        <f>RES_hhdet_in_fech!M8/RES_summary!M$21</f>
        <v>1.7762966997087154E-2</v>
      </c>
      <c r="N8" s="99">
        <f>RES_hhdet_in_fech!N8/RES_summary!N$21</f>
        <v>1.4708763710925263E-2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9.6994096262394986E-3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44.039643612970146</v>
      </c>
      <c r="D9" s="123">
        <v>33.469627007866265</v>
      </c>
      <c r="E9" s="123">
        <v>32.851243706875074</v>
      </c>
      <c r="F9" s="123">
        <v>30.854681800648496</v>
      </c>
      <c r="G9" s="123">
        <v>32.691514684093242</v>
      </c>
      <c r="H9" s="123">
        <v>34.180276631603803</v>
      </c>
      <c r="I9" s="123">
        <v>34.162596115758525</v>
      </c>
      <c r="J9" s="123">
        <v>38.30820604296968</v>
      </c>
      <c r="K9" s="123">
        <v>32.804271673006149</v>
      </c>
      <c r="L9" s="123">
        <v>40.979664806757192</v>
      </c>
      <c r="M9" s="123">
        <v>31.791502999247829</v>
      </c>
      <c r="N9" s="123">
        <v>30.377282530093282</v>
      </c>
      <c r="O9" s="123">
        <v>0</v>
      </c>
      <c r="P9" s="123">
        <v>0</v>
      </c>
      <c r="Q9" s="123">
        <v>32.314686003224857</v>
      </c>
      <c r="R9" s="123">
        <v>0</v>
      </c>
      <c r="S9" s="123">
        <v>0</v>
      </c>
      <c r="T9" s="123">
        <v>0</v>
      </c>
      <c r="U9" s="123">
        <v>26.260318019697884</v>
      </c>
      <c r="V9" s="123">
        <v>17.075257242399609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52.594145952230704</v>
      </c>
      <c r="D10" s="99">
        <v>33.763060879965373</v>
      </c>
      <c r="E10" s="99">
        <v>30.753655199816286</v>
      </c>
      <c r="F10" s="99">
        <v>31.467797817218511</v>
      </c>
      <c r="G10" s="99">
        <v>37.363641590952589</v>
      </c>
      <c r="H10" s="99">
        <v>33.081119741798112</v>
      </c>
      <c r="I10" s="99">
        <v>34.200196126643682</v>
      </c>
      <c r="J10" s="99">
        <v>34.242315902119998</v>
      </c>
      <c r="K10" s="99">
        <v>32.524581918272652</v>
      </c>
      <c r="L10" s="99">
        <v>44.847773185837404</v>
      </c>
      <c r="M10" s="99">
        <v>35.342565527040264</v>
      </c>
      <c r="N10" s="99">
        <v>28.463753793645125</v>
      </c>
      <c r="O10" s="99">
        <v>0</v>
      </c>
      <c r="P10" s="99">
        <v>0</v>
      </c>
      <c r="Q10" s="99">
        <v>30.79547427701792</v>
      </c>
      <c r="R10" s="99">
        <v>0</v>
      </c>
      <c r="S10" s="99">
        <v>0</v>
      </c>
      <c r="T10" s="99">
        <v>0</v>
      </c>
      <c r="U10" s="99">
        <v>26.260318019697884</v>
      </c>
      <c r="V10" s="99">
        <v>17.075257242399609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36.519491040091644</v>
      </c>
      <c r="D11" s="99">
        <v>35.142837936368352</v>
      </c>
      <c r="E11" s="99">
        <v>36.265906137451772</v>
      </c>
      <c r="F11" s="99">
        <v>35.114824504690077</v>
      </c>
      <c r="G11" s="99">
        <v>37.541676067833883</v>
      </c>
      <c r="H11" s="99">
        <v>39.389733283632054</v>
      </c>
      <c r="I11" s="99">
        <v>36.568537464647768</v>
      </c>
      <c r="J11" s="99">
        <v>39.221673519347142</v>
      </c>
      <c r="K11" s="99">
        <v>0</v>
      </c>
      <c r="L11" s="99">
        <v>29.148536564741757</v>
      </c>
      <c r="M11" s="99">
        <v>0</v>
      </c>
      <c r="N11" s="99">
        <v>34.307537726742403</v>
      </c>
      <c r="O11" s="99">
        <v>0</v>
      </c>
      <c r="P11" s="99">
        <v>0</v>
      </c>
      <c r="Q11" s="99">
        <v>24.836881449410654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33.424595797268516</v>
      </c>
      <c r="D15" s="102">
        <v>33.121866930855155</v>
      </c>
      <c r="E15" s="102">
        <v>34.911201530404789</v>
      </c>
      <c r="F15" s="102">
        <v>30.096878409192371</v>
      </c>
      <c r="G15" s="102">
        <v>30.71562070403186</v>
      </c>
      <c r="H15" s="102">
        <v>34.347615922115565</v>
      </c>
      <c r="I15" s="102">
        <v>34.078585875542849</v>
      </c>
      <c r="J15" s="102">
        <v>45.749592101624856</v>
      </c>
      <c r="K15" s="102">
        <v>39.281297572097884</v>
      </c>
      <c r="L15" s="102">
        <v>36.826345606920867</v>
      </c>
      <c r="M15" s="102">
        <v>30.344773821258315</v>
      </c>
      <c r="N15" s="102">
        <v>30.764602354923831</v>
      </c>
      <c r="O15" s="102">
        <v>0</v>
      </c>
      <c r="P15" s="102">
        <v>0</v>
      </c>
      <c r="Q15" s="102">
        <v>32.699745916628082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11.12387435954383</v>
      </c>
      <c r="D19" s="123">
        <v>11.563015421424797</v>
      </c>
      <c r="E19" s="123">
        <v>12.133326663594946</v>
      </c>
      <c r="F19" s="123">
        <v>12.471433836047064</v>
      </c>
      <c r="G19" s="123">
        <v>12.617288619498437</v>
      </c>
      <c r="H19" s="123">
        <v>12.873120664313261</v>
      </c>
      <c r="I19" s="123">
        <v>10.830214823160894</v>
      </c>
      <c r="J19" s="123">
        <v>12.536678107557872</v>
      </c>
      <c r="K19" s="123">
        <v>11.513542820609551</v>
      </c>
      <c r="L19" s="123">
        <v>12.11085703710542</v>
      </c>
      <c r="M19" s="123">
        <v>11.093143975756707</v>
      </c>
      <c r="N19" s="123">
        <v>11.135035464529102</v>
      </c>
      <c r="O19" s="123">
        <v>0</v>
      </c>
      <c r="P19" s="123">
        <v>0</v>
      </c>
      <c r="Q19" s="123">
        <v>9.2067882514778834</v>
      </c>
      <c r="R19" s="123">
        <v>0</v>
      </c>
      <c r="S19" s="123">
        <v>0</v>
      </c>
      <c r="T19" s="123">
        <v>0</v>
      </c>
      <c r="U19" s="123">
        <v>5.5722736968629549</v>
      </c>
      <c r="V19" s="123">
        <v>8.0903972625360492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13.172142164362485</v>
      </c>
      <c r="K20" s="99">
        <v>13.437373823017341</v>
      </c>
      <c r="L20" s="99">
        <v>21.398256577542515</v>
      </c>
      <c r="M20" s="99">
        <v>19.220190832754181</v>
      </c>
      <c r="N20" s="99">
        <v>12.511484403293402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12.085495325880562</v>
      </c>
      <c r="D21" s="99">
        <v>12.545130014371246</v>
      </c>
      <c r="E21" s="99">
        <v>12.811772934749245</v>
      </c>
      <c r="F21" s="99">
        <v>13.44171384070242</v>
      </c>
      <c r="G21" s="99">
        <v>13.908520556312363</v>
      </c>
      <c r="H21" s="99">
        <v>14.35519290638565</v>
      </c>
      <c r="I21" s="99">
        <v>13.021096659550963</v>
      </c>
      <c r="J21" s="99">
        <v>13.244166093318796</v>
      </c>
      <c r="K21" s="99">
        <v>12.13601750380203</v>
      </c>
      <c r="L21" s="99">
        <v>12.024513239739315</v>
      </c>
      <c r="M21" s="99">
        <v>12.315661712485266</v>
      </c>
      <c r="N21" s="99">
        <v>12.293601774560257</v>
      </c>
      <c r="O21" s="99">
        <v>0</v>
      </c>
      <c r="P21" s="99">
        <v>0</v>
      </c>
      <c r="Q21" s="99">
        <v>10.008761835172296</v>
      </c>
      <c r="R21" s="99">
        <v>0</v>
      </c>
      <c r="S21" s="99">
        <v>0</v>
      </c>
      <c r="T21" s="99">
        <v>0</v>
      </c>
      <c r="U21" s="99">
        <v>0</v>
      </c>
      <c r="V21" s="99">
        <v>9.1321084041128096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9.4578101271697257</v>
      </c>
      <c r="D22" s="110">
        <v>10.245135155676145</v>
      </c>
      <c r="E22" s="110">
        <v>10.932998645398884</v>
      </c>
      <c r="F22" s="110">
        <v>10.097101589361015</v>
      </c>
      <c r="G22" s="110">
        <v>10.034824745870582</v>
      </c>
      <c r="H22" s="110">
        <v>10.941645871418922</v>
      </c>
      <c r="I22" s="110">
        <v>9.7251647741045026</v>
      </c>
      <c r="J22" s="110">
        <v>12.276118914781373</v>
      </c>
      <c r="K22" s="110">
        <v>10.794815466864817</v>
      </c>
      <c r="L22" s="110">
        <v>12.637163209279871</v>
      </c>
      <c r="M22" s="110">
        <v>9.3112972594237551</v>
      </c>
      <c r="N22" s="110">
        <v>9.1777835889730763</v>
      </c>
      <c r="O22" s="110">
        <v>0</v>
      </c>
      <c r="P22" s="110">
        <v>0</v>
      </c>
      <c r="Q22" s="110">
        <v>8.7768642684664435</v>
      </c>
      <c r="R22" s="110">
        <v>0</v>
      </c>
      <c r="S22" s="110">
        <v>0</v>
      </c>
      <c r="T22" s="110">
        <v>0</v>
      </c>
      <c r="U22" s="110">
        <v>5.5722736968629549</v>
      </c>
      <c r="V22" s="110">
        <v>6.7014490737670345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274.38473430095615</v>
      </c>
      <c r="D24" s="118">
        <f t="shared" si="7"/>
        <v>248.47403975634217</v>
      </c>
      <c r="E24" s="118">
        <f t="shared" si="7"/>
        <v>260.06665792368614</v>
      </c>
      <c r="F24" s="118">
        <f t="shared" si="7"/>
        <v>249.53585675490473</v>
      </c>
      <c r="G24" s="118">
        <f t="shared" si="7"/>
        <v>269.93313517670799</v>
      </c>
      <c r="H24" s="118">
        <f t="shared" si="7"/>
        <v>278.18837876770681</v>
      </c>
      <c r="I24" s="118">
        <f t="shared" si="7"/>
        <v>243.94692018836329</v>
      </c>
      <c r="J24" s="118">
        <f t="shared" si="7"/>
        <v>262.22382069320207</v>
      </c>
      <c r="K24" s="118">
        <f t="shared" si="7"/>
        <v>0</v>
      </c>
      <c r="L24" s="118">
        <f t="shared" si="7"/>
        <v>214.10202179400471</v>
      </c>
      <c r="M24" s="118">
        <f t="shared" si="7"/>
        <v>205.56746002463927</v>
      </c>
      <c r="N24" s="118">
        <f t="shared" si="7"/>
        <v>198.90817682374421</v>
      </c>
      <c r="O24" s="118">
        <f t="shared" si="7"/>
        <v>192.1503948231815</v>
      </c>
      <c r="P24" s="118">
        <f t="shared" si="7"/>
        <v>188.89518310031289</v>
      </c>
      <c r="Q24" s="118">
        <f t="shared" si="7"/>
        <v>151.40249854930198</v>
      </c>
      <c r="R24" s="118">
        <f t="shared" ref="R24:V24" si="8">R25+R28+R30+R39</f>
        <v>150.1825348485963</v>
      </c>
      <c r="S24" s="118">
        <f t="shared" si="8"/>
        <v>142.90364015706942</v>
      </c>
      <c r="T24" s="118">
        <f t="shared" si="8"/>
        <v>129.11517367557363</v>
      </c>
      <c r="U24" s="118">
        <f t="shared" si="8"/>
        <v>115.01179699938866</v>
      </c>
      <c r="V24" s="118">
        <f t="shared" si="8"/>
        <v>117.32354572023998</v>
      </c>
      <c r="W24" s="118">
        <f t="shared" ref="W24" si="9">W25+W28+W30+W39</f>
        <v>105.87606185128908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229.62790798411191</v>
      </c>
      <c r="D25" s="123">
        <f t="shared" si="10"/>
        <v>203.75957057358201</v>
      </c>
      <c r="E25" s="123">
        <f t="shared" si="10"/>
        <v>212.93826996756499</v>
      </c>
      <c r="F25" s="123">
        <f t="shared" si="10"/>
        <v>206.79993033659247</v>
      </c>
      <c r="G25" s="123">
        <f t="shared" si="10"/>
        <v>226.36700172504953</v>
      </c>
      <c r="H25" s="123">
        <f t="shared" si="10"/>
        <v>230.86122187256859</v>
      </c>
      <c r="I25" s="123">
        <f t="shared" si="10"/>
        <v>199.04452557690047</v>
      </c>
      <c r="J25" s="123">
        <f t="shared" si="10"/>
        <v>203.93409680992204</v>
      </c>
      <c r="K25" s="123">
        <f t="shared" si="10"/>
        <v>0</v>
      </c>
      <c r="L25" s="123">
        <f t="shared" si="10"/>
        <v>165.5584252855873</v>
      </c>
      <c r="M25" s="123">
        <f t="shared" si="10"/>
        <v>164.12227676020581</v>
      </c>
      <c r="N25" s="123">
        <f t="shared" si="10"/>
        <v>156.86050229798448</v>
      </c>
      <c r="O25" s="123">
        <f t="shared" si="10"/>
        <v>148.19059894279044</v>
      </c>
      <c r="P25" s="123">
        <f t="shared" si="10"/>
        <v>150.84504431025212</v>
      </c>
      <c r="Q25" s="123">
        <f t="shared" si="10"/>
        <v>109.49279028353699</v>
      </c>
      <c r="R25" s="123">
        <f t="shared" ref="R25:V25" si="11">SUM(R26:R27)</f>
        <v>105.63679673204793</v>
      </c>
      <c r="S25" s="123">
        <f t="shared" si="11"/>
        <v>109.61520642008121</v>
      </c>
      <c r="T25" s="123">
        <f t="shared" si="11"/>
        <v>94.906420722009628</v>
      </c>
      <c r="U25" s="123">
        <f t="shared" si="11"/>
        <v>84.330161542531997</v>
      </c>
      <c r="V25" s="123">
        <f t="shared" si="11"/>
        <v>81.89854396959683</v>
      </c>
      <c r="W25" s="123">
        <f t="shared" ref="W25" si="12">SUM(W26:W27)</f>
        <v>71.031117560899332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226.78754445678931</v>
      </c>
      <c r="D26" s="99">
        <v>201.29054238739346</v>
      </c>
      <c r="E26" s="99">
        <v>210.3761322358811</v>
      </c>
      <c r="F26" s="99">
        <v>204.35025278789024</v>
      </c>
      <c r="G26" s="99">
        <v>223.69154478797554</v>
      </c>
      <c r="H26" s="99">
        <v>228.15296682035304</v>
      </c>
      <c r="I26" s="99">
        <v>196.73179696832122</v>
      </c>
      <c r="J26" s="99">
        <v>201.55311216579253</v>
      </c>
      <c r="K26" s="99">
        <v>0</v>
      </c>
      <c r="L26" s="99">
        <v>163.67630784543752</v>
      </c>
      <c r="M26" s="99">
        <v>162.20156293346332</v>
      </c>
      <c r="N26" s="99">
        <v>154.9837786616568</v>
      </c>
      <c r="O26" s="99">
        <v>146.36285054664469</v>
      </c>
      <c r="P26" s="99">
        <v>148.92286063989519</v>
      </c>
      <c r="Q26" s="99">
        <v>108.06122725137848</v>
      </c>
      <c r="R26" s="99">
        <v>104.2470555551741</v>
      </c>
      <c r="S26" s="99">
        <v>108.17470264068926</v>
      </c>
      <c r="T26" s="99">
        <v>93.655403655377356</v>
      </c>
      <c r="U26" s="99">
        <v>83.213318273878869</v>
      </c>
      <c r="V26" s="99">
        <v>80.808387061037834</v>
      </c>
      <c r="W26" s="99">
        <v>70.087336165119609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2.8403635273226016</v>
      </c>
      <c r="D27" s="99">
        <v>2.4690281861885497</v>
      </c>
      <c r="E27" s="99">
        <v>2.5621377316838783</v>
      </c>
      <c r="F27" s="99">
        <v>2.44967754870224</v>
      </c>
      <c r="G27" s="99">
        <v>2.67545693707399</v>
      </c>
      <c r="H27" s="99">
        <v>2.7082550522155593</v>
      </c>
      <c r="I27" s="99">
        <v>2.3127286085792571</v>
      </c>
      <c r="J27" s="99">
        <v>2.3809846441295042</v>
      </c>
      <c r="K27" s="99">
        <v>0</v>
      </c>
      <c r="L27" s="99">
        <v>1.8821174401497938</v>
      </c>
      <c r="M27" s="99">
        <v>1.9207138267424795</v>
      </c>
      <c r="N27" s="99">
        <v>1.8767236363276809</v>
      </c>
      <c r="O27" s="99">
        <v>1.8277483961457446</v>
      </c>
      <c r="P27" s="99">
        <v>1.9221836703569322</v>
      </c>
      <c r="Q27" s="99">
        <v>1.4315630321585116</v>
      </c>
      <c r="R27" s="99">
        <v>1.389741176873825</v>
      </c>
      <c r="S27" s="99">
        <v>1.4405037793919466</v>
      </c>
      <c r="T27" s="99">
        <v>1.251017066632274</v>
      </c>
      <c r="U27" s="99">
        <v>1.1168432686531327</v>
      </c>
      <c r="V27" s="99">
        <v>1.0901569085589908</v>
      </c>
      <c r="W27" s="99">
        <v>0.94378139577972697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1.7307506304854149E-2</v>
      </c>
      <c r="N28" s="123">
        <f t="shared" si="13"/>
        <v>1.2257303092437718E-2</v>
      </c>
      <c r="O28" s="123">
        <f t="shared" si="13"/>
        <v>1.042880292217605E-2</v>
      </c>
      <c r="P28" s="123">
        <f t="shared" si="13"/>
        <v>1.7331580445854183E-2</v>
      </c>
      <c r="Q28" s="123">
        <f t="shared" si="13"/>
        <v>8.3058162891361236E-3</v>
      </c>
      <c r="R28" s="123">
        <f t="shared" si="13"/>
        <v>1.7472082960883692E-2</v>
      </c>
      <c r="S28" s="123">
        <f t="shared" si="13"/>
        <v>0</v>
      </c>
      <c r="T28" s="123">
        <f t="shared" si="13"/>
        <v>0</v>
      </c>
      <c r="U28" s="123">
        <f t="shared" si="13"/>
        <v>1.664120321595643E-2</v>
      </c>
      <c r="V28" s="123">
        <f t="shared" si="13"/>
        <v>2.2297940944663495E-2</v>
      </c>
      <c r="W28" s="123">
        <f t="shared" si="13"/>
        <v>1.6849260811457833E-2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1.7307506304854149E-2</v>
      </c>
      <c r="N29" s="99">
        <f>RES_hhdet_in_fech!N29/RES_summary!N$21</f>
        <v>1.2257303092437718E-2</v>
      </c>
      <c r="O29" s="99">
        <f>RES_hhdet_in_fech!O29/RES_summary!O$21</f>
        <v>1.042880292217605E-2</v>
      </c>
      <c r="P29" s="99">
        <f>RES_hhdet_in_fech!P29/RES_summary!P$21</f>
        <v>1.7331580445854183E-2</v>
      </c>
      <c r="Q29" s="99">
        <f>RES_hhdet_in_fech!Q29/RES_summary!Q$21</f>
        <v>8.3058162891361236E-3</v>
      </c>
      <c r="R29" s="99">
        <f>RES_hhdet_in_fech!R29/RES_summary!R$21</f>
        <v>1.7472082960883692E-2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1.664120321595643E-2</v>
      </c>
      <c r="V29" s="99">
        <f>RES_hhdet_in_fech!V29/RES_summary!V$21</f>
        <v>2.2297940944663495E-2</v>
      </c>
      <c r="W29" s="99">
        <f>RES_hhdet_in_fech!W29/RES_summary!W$21</f>
        <v>1.6849260811457833E-2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33.656712940480247</v>
      </c>
      <c r="D30" s="123">
        <v>33.161493813316206</v>
      </c>
      <c r="E30" s="123">
        <v>34.970101730711178</v>
      </c>
      <c r="F30" s="123">
        <v>30.297596253012276</v>
      </c>
      <c r="G30" s="123">
        <v>30.973207698892317</v>
      </c>
      <c r="H30" s="123">
        <v>34.470594394347685</v>
      </c>
      <c r="I30" s="123">
        <v>34.078585875542849</v>
      </c>
      <c r="J30" s="123">
        <v>45.749592101624856</v>
      </c>
      <c r="K30" s="123">
        <v>0</v>
      </c>
      <c r="L30" s="123">
        <v>36.460735652531383</v>
      </c>
      <c r="M30" s="123">
        <v>30.344773821258318</v>
      </c>
      <c r="N30" s="123">
        <v>30.895822183509704</v>
      </c>
      <c r="O30" s="123">
        <v>33.160185227747704</v>
      </c>
      <c r="P30" s="123">
        <v>27.848371251155466</v>
      </c>
      <c r="Q30" s="123">
        <v>32.699745916628082</v>
      </c>
      <c r="R30" s="123">
        <v>34.962878243369168</v>
      </c>
      <c r="S30" s="123">
        <v>24.9837196012673</v>
      </c>
      <c r="T30" s="123">
        <v>25.647755638791484</v>
      </c>
      <c r="U30" s="123">
        <v>23.792370128025919</v>
      </c>
      <c r="V30" s="123">
        <v>27.187825341565215</v>
      </c>
      <c r="W30" s="123">
        <v>27.024251784001706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36.519491040091651</v>
      </c>
      <c r="D31" s="99">
        <v>35.142837936368352</v>
      </c>
      <c r="E31" s="99">
        <v>36.265906137451772</v>
      </c>
      <c r="F31" s="99">
        <v>35.11482450469007</v>
      </c>
      <c r="G31" s="99">
        <v>37.541676067833883</v>
      </c>
      <c r="H31" s="99">
        <v>39.389733283632047</v>
      </c>
      <c r="I31" s="99">
        <v>0</v>
      </c>
      <c r="J31" s="99">
        <v>0</v>
      </c>
      <c r="K31" s="99">
        <v>0</v>
      </c>
      <c r="L31" s="99">
        <v>29.148536564741764</v>
      </c>
      <c r="M31" s="99">
        <v>0</v>
      </c>
      <c r="N31" s="99">
        <v>34.307537726742403</v>
      </c>
      <c r="O31" s="99">
        <v>31.827353134911402</v>
      </c>
      <c r="P31" s="99">
        <v>32.388790537967523</v>
      </c>
      <c r="Q31" s="99">
        <v>0</v>
      </c>
      <c r="R31" s="99">
        <v>0</v>
      </c>
      <c r="S31" s="99">
        <v>0</v>
      </c>
      <c r="T31" s="99">
        <v>23.246089863972269</v>
      </c>
      <c r="U31" s="99">
        <v>21.52108289308293</v>
      </c>
      <c r="V31" s="99">
        <v>23.1847225687061</v>
      </c>
      <c r="W31" s="99">
        <v>23.997012830463866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33.424595797268509</v>
      </c>
      <c r="D35" s="102">
        <v>33.121866930855163</v>
      </c>
      <c r="E35" s="102">
        <v>34.911201530404789</v>
      </c>
      <c r="F35" s="102">
        <v>30.096878409192371</v>
      </c>
      <c r="G35" s="102">
        <v>30.715620704031867</v>
      </c>
      <c r="H35" s="102">
        <v>34.347615922115565</v>
      </c>
      <c r="I35" s="102">
        <v>34.078585875542849</v>
      </c>
      <c r="J35" s="102">
        <v>45.749592101624856</v>
      </c>
      <c r="K35" s="102">
        <v>0</v>
      </c>
      <c r="L35" s="102">
        <v>36.826345606920867</v>
      </c>
      <c r="M35" s="102">
        <v>30.344773821258318</v>
      </c>
      <c r="N35" s="102">
        <v>30.764602354923831</v>
      </c>
      <c r="O35" s="102">
        <v>33.213498511461154</v>
      </c>
      <c r="P35" s="102">
        <v>27.731950243801322</v>
      </c>
      <c r="Q35" s="102">
        <v>32.699745916628082</v>
      </c>
      <c r="R35" s="102">
        <v>34.962878243369168</v>
      </c>
      <c r="S35" s="102">
        <v>24.9837196012673</v>
      </c>
      <c r="T35" s="102">
        <v>25.914607391549172</v>
      </c>
      <c r="U35" s="102">
        <v>23.887007096148544</v>
      </c>
      <c r="V35" s="102">
        <v>27.264808087197125</v>
      </c>
      <c r="W35" s="102">
        <v>27.108341754933317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11.100113376363998</v>
      </c>
      <c r="D39" s="123">
        <v>11.552975369443947</v>
      </c>
      <c r="E39" s="123">
        <v>12.158286225409988</v>
      </c>
      <c r="F39" s="123">
        <v>12.4383301653</v>
      </c>
      <c r="G39" s="123">
        <v>12.592925752766096</v>
      </c>
      <c r="H39" s="123">
        <v>12.856562500790499</v>
      </c>
      <c r="I39" s="123">
        <v>10.823808735919989</v>
      </c>
      <c r="J39" s="123">
        <v>12.540131781655214</v>
      </c>
      <c r="K39" s="123">
        <v>0</v>
      </c>
      <c r="L39" s="123">
        <v>12.082860855886034</v>
      </c>
      <c r="M39" s="123">
        <v>11.083101936870287</v>
      </c>
      <c r="N39" s="123">
        <v>11.139595039157596</v>
      </c>
      <c r="O39" s="123">
        <v>10.789181849721167</v>
      </c>
      <c r="P39" s="123">
        <v>10.184435958459447</v>
      </c>
      <c r="Q39" s="123">
        <v>9.2016565328477711</v>
      </c>
      <c r="R39" s="123">
        <v>9.5653877902183186</v>
      </c>
      <c r="S39" s="123">
        <v>8.3047141357208965</v>
      </c>
      <c r="T39" s="123">
        <v>8.560997314772516</v>
      </c>
      <c r="U39" s="123">
        <v>6.8726241256147951</v>
      </c>
      <c r="V39" s="123">
        <v>8.2148784681332696</v>
      </c>
      <c r="W39" s="123">
        <v>7.803843245576588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12.085495325880562</v>
      </c>
      <c r="D40" s="99">
        <v>12.545130014371246</v>
      </c>
      <c r="E40" s="99">
        <v>12.811772934749243</v>
      </c>
      <c r="F40" s="99">
        <v>13.44171384070242</v>
      </c>
      <c r="G40" s="99">
        <v>13.908520556312363</v>
      </c>
      <c r="H40" s="99">
        <v>14.35519290638565</v>
      </c>
      <c r="I40" s="99">
        <v>13.021096659550963</v>
      </c>
      <c r="J40" s="99">
        <v>13.244166093318796</v>
      </c>
      <c r="K40" s="99">
        <v>0</v>
      </c>
      <c r="L40" s="99">
        <v>12.024513239739317</v>
      </c>
      <c r="M40" s="99">
        <v>12.315661712485264</v>
      </c>
      <c r="N40" s="99">
        <v>12.293601774560257</v>
      </c>
      <c r="O40" s="99">
        <v>11.827774477873604</v>
      </c>
      <c r="P40" s="99">
        <v>12.681380958124212</v>
      </c>
      <c r="Q40" s="99">
        <v>10.008761835172296</v>
      </c>
      <c r="R40" s="99">
        <v>10.238764303002602</v>
      </c>
      <c r="S40" s="99">
        <v>11.483978928927172</v>
      </c>
      <c r="T40" s="99">
        <v>9.5687786575935032</v>
      </c>
      <c r="U40" s="99">
        <v>8.8231497687425566</v>
      </c>
      <c r="V40" s="99">
        <v>9.1321084041128078</v>
      </c>
      <c r="W40" s="99">
        <v>9.2898925557480307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9.4578101271697239</v>
      </c>
      <c r="D41" s="110">
        <v>10.245135155676147</v>
      </c>
      <c r="E41" s="110">
        <v>10.932998645398884</v>
      </c>
      <c r="F41" s="110">
        <v>10.097101589361015</v>
      </c>
      <c r="G41" s="110">
        <v>10.03482474587058</v>
      </c>
      <c r="H41" s="110">
        <v>10.94164587141892</v>
      </c>
      <c r="I41" s="110">
        <v>9.7251647741045026</v>
      </c>
      <c r="J41" s="110">
        <v>12.276118914781371</v>
      </c>
      <c r="K41" s="110">
        <v>0</v>
      </c>
      <c r="L41" s="110">
        <v>12.637163209279871</v>
      </c>
      <c r="M41" s="110">
        <v>9.3112972594237569</v>
      </c>
      <c r="N41" s="110">
        <v>9.1777835889730781</v>
      </c>
      <c r="O41" s="110">
        <v>9.4796520142246159</v>
      </c>
      <c r="P41" s="110">
        <v>7.9252952444770415</v>
      </c>
      <c r="Q41" s="110">
        <v>8.7768642684664453</v>
      </c>
      <c r="R41" s="110">
        <v>9.1024414376791221</v>
      </c>
      <c r="S41" s="110">
        <v>6.0338107120021292</v>
      </c>
      <c r="T41" s="110">
        <v>6.2095075148568784</v>
      </c>
      <c r="U41" s="110">
        <v>5.5722736968629549</v>
      </c>
      <c r="V41" s="110">
        <v>6.7014490737670345</v>
      </c>
      <c r="W41" s="110">
        <v>6.5407013319308627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313.56035269613773</v>
      </c>
      <c r="D43" s="118">
        <f t="shared" si="14"/>
        <v>316.59915192096872</v>
      </c>
      <c r="E43" s="118">
        <f t="shared" si="14"/>
        <v>276.62085619532462</v>
      </c>
      <c r="F43" s="118">
        <f t="shared" si="14"/>
        <v>258.89936943597297</v>
      </c>
      <c r="G43" s="118">
        <f t="shared" si="14"/>
        <v>300.57567434462067</v>
      </c>
      <c r="H43" s="118">
        <f t="shared" si="14"/>
        <v>299.87055173955667</v>
      </c>
      <c r="I43" s="118">
        <f t="shared" si="14"/>
        <v>238.03317744487887</v>
      </c>
      <c r="J43" s="118">
        <f t="shared" si="14"/>
        <v>179.10819093240929</v>
      </c>
      <c r="K43" s="118">
        <f t="shared" si="14"/>
        <v>304.08514059632955</v>
      </c>
      <c r="L43" s="118">
        <f t="shared" si="14"/>
        <v>278.88346503705242</v>
      </c>
      <c r="M43" s="118">
        <f t="shared" si="14"/>
        <v>239.3150812978817</v>
      </c>
      <c r="N43" s="118">
        <f t="shared" si="14"/>
        <v>221.45918606573227</v>
      </c>
      <c r="O43" s="118">
        <f t="shared" si="14"/>
        <v>199.89248804790773</v>
      </c>
      <c r="P43" s="118">
        <f t="shared" si="14"/>
        <v>178.23504781343897</v>
      </c>
      <c r="Q43" s="118">
        <f t="shared" si="14"/>
        <v>154.81810095610729</v>
      </c>
      <c r="R43" s="118">
        <f t="shared" ref="R43:V43" si="15">R44+R47+R49+R58</f>
        <v>151.20675553473433</v>
      </c>
      <c r="S43" s="118">
        <f t="shared" si="15"/>
        <v>145.90428560347124</v>
      </c>
      <c r="T43" s="118">
        <f t="shared" si="15"/>
        <v>143.12891191007273</v>
      </c>
      <c r="U43" s="118">
        <f t="shared" si="15"/>
        <v>130.13152630838326</v>
      </c>
      <c r="V43" s="118">
        <f t="shared" si="15"/>
        <v>123.19231365211962</v>
      </c>
      <c r="W43" s="118">
        <f t="shared" ref="W43" si="16">W44+W47+W49+W58</f>
        <v>105.30302940473646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259.08009250525311</v>
      </c>
      <c r="D44" s="123">
        <f t="shared" si="17"/>
        <v>261.47645320059922</v>
      </c>
      <c r="E44" s="123">
        <f t="shared" si="17"/>
        <v>227.36635431214796</v>
      </c>
      <c r="F44" s="123">
        <f t="shared" si="17"/>
        <v>212.56172151778583</v>
      </c>
      <c r="G44" s="123">
        <f t="shared" si="17"/>
        <v>246.8305046406565</v>
      </c>
      <c r="H44" s="123">
        <f t="shared" si="17"/>
        <v>244.35721515161072</v>
      </c>
      <c r="I44" s="123">
        <f t="shared" si="17"/>
        <v>192.47907239373632</v>
      </c>
      <c r="J44" s="123">
        <f t="shared" si="17"/>
        <v>134.29791236927099</v>
      </c>
      <c r="K44" s="123">
        <f t="shared" si="17"/>
        <v>246.59534369497928</v>
      </c>
      <c r="L44" s="123">
        <f t="shared" si="17"/>
        <v>219.13924353973894</v>
      </c>
      <c r="M44" s="123">
        <f t="shared" si="17"/>
        <v>187.19672783274652</v>
      </c>
      <c r="N44" s="123">
        <f t="shared" si="17"/>
        <v>172.37259783936696</v>
      </c>
      <c r="O44" s="123">
        <f t="shared" si="17"/>
        <v>153.5962684686038</v>
      </c>
      <c r="P44" s="123">
        <f t="shared" si="17"/>
        <v>137.34620950855069</v>
      </c>
      <c r="Q44" s="123">
        <f t="shared" si="17"/>
        <v>116.2752560021051</v>
      </c>
      <c r="R44" s="123">
        <f t="shared" ref="R44:V44" si="18">SUM(R45:R46)</f>
        <v>111.80090310613214</v>
      </c>
      <c r="S44" s="123">
        <f t="shared" si="18"/>
        <v>111.42211060826891</v>
      </c>
      <c r="T44" s="123">
        <f t="shared" si="18"/>
        <v>108.46230535229599</v>
      </c>
      <c r="U44" s="123">
        <f t="shared" si="18"/>
        <v>98.41562654607506</v>
      </c>
      <c r="V44" s="123">
        <f t="shared" si="18"/>
        <v>88.654980919416289</v>
      </c>
      <c r="W44" s="123">
        <f t="shared" ref="W44" si="19">SUM(W45:W46)</f>
        <v>72.556420785439173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256.18041738466763</v>
      </c>
      <c r="D45" s="99">
        <v>258.60482250346456</v>
      </c>
      <c r="E45" s="99">
        <v>224.88262532616744</v>
      </c>
      <c r="F45" s="99">
        <v>210.27196005124603</v>
      </c>
      <c r="G45" s="99">
        <v>244.17307798100364</v>
      </c>
      <c r="H45" s="99">
        <v>241.74161071536781</v>
      </c>
      <c r="I45" s="99">
        <v>190.43496860304197</v>
      </c>
      <c r="J45" s="99">
        <v>132.86224808707951</v>
      </c>
      <c r="K45" s="99">
        <v>243.93651403023495</v>
      </c>
      <c r="L45" s="99">
        <v>216.84946857167847</v>
      </c>
      <c r="M45" s="99">
        <v>185.17680008498237</v>
      </c>
      <c r="N45" s="99">
        <v>170.4626919741163</v>
      </c>
      <c r="O45" s="99">
        <v>151.83202254402346</v>
      </c>
      <c r="P45" s="99">
        <v>135.70671285499694</v>
      </c>
      <c r="Q45" s="99">
        <v>114.84477775352012</v>
      </c>
      <c r="R45" s="99">
        <v>110.41402197370245</v>
      </c>
      <c r="S45" s="99">
        <v>110.03938421887132</v>
      </c>
      <c r="T45" s="99">
        <v>107.11072549196118</v>
      </c>
      <c r="U45" s="99">
        <v>97.182445071310411</v>
      </c>
      <c r="V45" s="99">
        <v>87.537726708862678</v>
      </c>
      <c r="W45" s="99">
        <v>71.643414127305206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2.8996751205854956</v>
      </c>
      <c r="D46" s="99">
        <v>2.8716306971346355</v>
      </c>
      <c r="E46" s="99">
        <v>2.4837289859805325</v>
      </c>
      <c r="F46" s="99">
        <v>2.2897614665397867</v>
      </c>
      <c r="G46" s="99">
        <v>2.6574266596528435</v>
      </c>
      <c r="H46" s="99">
        <v>2.6156044362429163</v>
      </c>
      <c r="I46" s="99">
        <v>2.0441037906943493</v>
      </c>
      <c r="J46" s="99">
        <v>1.4356642821914682</v>
      </c>
      <c r="K46" s="99">
        <v>2.6588296647443288</v>
      </c>
      <c r="L46" s="99">
        <v>2.2897749680604602</v>
      </c>
      <c r="M46" s="99">
        <v>2.0199277477641338</v>
      </c>
      <c r="N46" s="99">
        <v>1.909905865250658</v>
      </c>
      <c r="O46" s="99">
        <v>1.7642459245803237</v>
      </c>
      <c r="P46" s="99">
        <v>1.6394966535537561</v>
      </c>
      <c r="Q46" s="99">
        <v>1.4304782485849739</v>
      </c>
      <c r="R46" s="99">
        <v>1.386881132429695</v>
      </c>
      <c r="S46" s="99">
        <v>1.382726389397591</v>
      </c>
      <c r="T46" s="99">
        <v>1.3515798603348055</v>
      </c>
      <c r="U46" s="99">
        <v>1.2331814747646486</v>
      </c>
      <c r="V46" s="99">
        <v>1.1172542105536045</v>
      </c>
      <c r="W46" s="99">
        <v>0.91300665813395909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2.8525501968708089E-3</v>
      </c>
      <c r="H47" s="123">
        <f t="shared" si="20"/>
        <v>6.5648847482381164E-3</v>
      </c>
      <c r="I47" s="123">
        <f t="shared" si="20"/>
        <v>7.4852832499777543E-3</v>
      </c>
      <c r="J47" s="123">
        <f t="shared" si="20"/>
        <v>1.0690511087857842E-2</v>
      </c>
      <c r="K47" s="123">
        <f t="shared" si="20"/>
        <v>1.0008048350234446E-2</v>
      </c>
      <c r="L47" s="123">
        <f t="shared" si="20"/>
        <v>3.4131519447381811E-2</v>
      </c>
      <c r="M47" s="123">
        <f t="shared" si="20"/>
        <v>1.8304888024116929E-2</v>
      </c>
      <c r="N47" s="123">
        <f t="shared" si="20"/>
        <v>1.5684700639612244E-2</v>
      </c>
      <c r="O47" s="123">
        <f t="shared" si="20"/>
        <v>1.4756401413691281E-2</v>
      </c>
      <c r="P47" s="123">
        <f t="shared" si="20"/>
        <v>1.65588348208798E-2</v>
      </c>
      <c r="Q47" s="123">
        <f t="shared" si="20"/>
        <v>9.7649461777681457E-3</v>
      </c>
      <c r="R47" s="123">
        <f t="shared" si="20"/>
        <v>1.2997870468469392E-2</v>
      </c>
      <c r="S47" s="123">
        <f t="shared" si="20"/>
        <v>9.2951373528735066E-3</v>
      </c>
      <c r="T47" s="123">
        <f t="shared" si="20"/>
        <v>1.2333436359201495E-2</v>
      </c>
      <c r="U47" s="123">
        <f t="shared" si="20"/>
        <v>9.3181967941784998E-3</v>
      </c>
      <c r="V47" s="123">
        <f t="shared" si="20"/>
        <v>2.059057912084011E-2</v>
      </c>
      <c r="W47" s="123">
        <f t="shared" si="20"/>
        <v>2.2488191784430695E-2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2.8525501968708089E-3</v>
      </c>
      <c r="H48" s="99">
        <f>RES_hhdet_in_fech!H48/RES_summary!H$21</f>
        <v>6.5648847482381164E-3</v>
      </c>
      <c r="I48" s="99">
        <f>RES_hhdet_in_fech!I48/RES_summary!I$21</f>
        <v>7.4852832499777543E-3</v>
      </c>
      <c r="J48" s="99">
        <f>RES_hhdet_in_fech!J48/RES_summary!J$21</f>
        <v>1.0690511087857842E-2</v>
      </c>
      <c r="K48" s="99">
        <f>RES_hhdet_in_fech!K48/RES_summary!K$21</f>
        <v>1.0008048350234446E-2</v>
      </c>
      <c r="L48" s="99">
        <f>RES_hhdet_in_fech!L48/RES_summary!L$21</f>
        <v>3.4131519447381811E-2</v>
      </c>
      <c r="M48" s="99">
        <f>RES_hhdet_in_fech!M48/RES_summary!M$21</f>
        <v>1.8304888024116929E-2</v>
      </c>
      <c r="N48" s="99">
        <f>RES_hhdet_in_fech!N48/RES_summary!N$21</f>
        <v>1.5684700639612244E-2</v>
      </c>
      <c r="O48" s="99">
        <f>RES_hhdet_in_fech!O48/RES_summary!O$21</f>
        <v>1.4756401413691281E-2</v>
      </c>
      <c r="P48" s="99">
        <f>RES_hhdet_in_fech!P48/RES_summary!P$21</f>
        <v>1.65588348208798E-2</v>
      </c>
      <c r="Q48" s="99">
        <f>RES_hhdet_in_fech!Q48/RES_summary!Q$21</f>
        <v>9.7649461777681457E-3</v>
      </c>
      <c r="R48" s="99">
        <f>RES_hhdet_in_fech!R48/RES_summary!R$21</f>
        <v>1.2997870468469392E-2</v>
      </c>
      <c r="S48" s="99">
        <f>RES_hhdet_in_fech!S48/RES_summary!S$21</f>
        <v>9.2951373528735066E-3</v>
      </c>
      <c r="T48" s="99">
        <f>RES_hhdet_in_fech!T48/RES_summary!T$21</f>
        <v>1.2333436359201495E-2</v>
      </c>
      <c r="U48" s="99">
        <f>RES_hhdet_in_fech!U48/RES_summary!U$21</f>
        <v>9.3181967941784998E-3</v>
      </c>
      <c r="V48" s="99">
        <f>RES_hhdet_in_fech!V48/RES_summary!V$21</f>
        <v>2.059057912084011E-2</v>
      </c>
      <c r="W48" s="99">
        <f>RES_hhdet_in_fech!W48/RES_summary!W$21</f>
        <v>2.2488191784430695E-2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43.350286755444365</v>
      </c>
      <c r="D49" s="123">
        <v>43.540357251498492</v>
      </c>
      <c r="E49" s="123">
        <v>37.111445220908038</v>
      </c>
      <c r="F49" s="123">
        <v>33.872311567006754</v>
      </c>
      <c r="G49" s="123">
        <v>41.125028534268885</v>
      </c>
      <c r="H49" s="123">
        <v>42.628594340788055</v>
      </c>
      <c r="I49" s="123">
        <v>34.718299147119126</v>
      </c>
      <c r="J49" s="123">
        <v>32.264170785875123</v>
      </c>
      <c r="K49" s="123">
        <v>45.969183619791373</v>
      </c>
      <c r="L49" s="123">
        <v>47.624463262187447</v>
      </c>
      <c r="M49" s="123">
        <v>41.031961934117454</v>
      </c>
      <c r="N49" s="123">
        <v>37.943887706906629</v>
      </c>
      <c r="O49" s="123">
        <v>35.476000520925055</v>
      </c>
      <c r="P49" s="123">
        <v>30.697688911970605</v>
      </c>
      <c r="Q49" s="123">
        <v>29.329332316146214</v>
      </c>
      <c r="R49" s="123">
        <v>29.807890282991469</v>
      </c>
      <c r="S49" s="123">
        <v>26.217938947853892</v>
      </c>
      <c r="T49" s="123">
        <v>26.201349918902643</v>
      </c>
      <c r="U49" s="123">
        <v>24.802262468974451</v>
      </c>
      <c r="V49" s="123">
        <v>26.280667725443102</v>
      </c>
      <c r="W49" s="123">
        <v>24.94380381430171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43.959759007262186</v>
      </c>
      <c r="D50" s="99">
        <v>44.608920361308066</v>
      </c>
      <c r="E50" s="99">
        <v>37.271462943853727</v>
      </c>
      <c r="F50" s="99">
        <v>34.069719836696393</v>
      </c>
      <c r="G50" s="99">
        <v>41.544762720971988</v>
      </c>
      <c r="H50" s="99">
        <v>43.046825574054338</v>
      </c>
      <c r="I50" s="99">
        <v>34.738629018037862</v>
      </c>
      <c r="J50" s="99">
        <v>28.61229421171597</v>
      </c>
      <c r="K50" s="99">
        <v>45.969183619791373</v>
      </c>
      <c r="L50" s="99">
        <v>47.917045620331841</v>
      </c>
      <c r="M50" s="99">
        <v>41.16028151694767</v>
      </c>
      <c r="N50" s="99">
        <v>37.943887706906629</v>
      </c>
      <c r="O50" s="99">
        <v>35.483722370786701</v>
      </c>
      <c r="P50" s="99">
        <v>30.872732509585994</v>
      </c>
      <c r="Q50" s="99">
        <v>28.933026941332265</v>
      </c>
      <c r="R50" s="99">
        <v>28.846286759613328</v>
      </c>
      <c r="S50" s="99">
        <v>26.249733825634813</v>
      </c>
      <c r="T50" s="99">
        <v>26.217906305617149</v>
      </c>
      <c r="U50" s="99">
        <v>25.147767219514915</v>
      </c>
      <c r="V50" s="99">
        <v>26.169141865152447</v>
      </c>
      <c r="W50" s="99">
        <v>24.939457352573541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33.424595797268502</v>
      </c>
      <c r="D54" s="102">
        <v>33.121866930855155</v>
      </c>
      <c r="E54" s="102">
        <v>34.911201530404789</v>
      </c>
      <c r="F54" s="102">
        <v>30.096878409192371</v>
      </c>
      <c r="G54" s="102">
        <v>30.715620704031867</v>
      </c>
      <c r="H54" s="102">
        <v>34.347615922115565</v>
      </c>
      <c r="I54" s="102">
        <v>34.078585875542856</v>
      </c>
      <c r="J54" s="102">
        <v>45.749592101624842</v>
      </c>
      <c r="K54" s="102">
        <v>0</v>
      </c>
      <c r="L54" s="102">
        <v>36.82634560692086</v>
      </c>
      <c r="M54" s="102">
        <v>30.344773821258318</v>
      </c>
      <c r="N54" s="102">
        <v>0</v>
      </c>
      <c r="O54" s="102">
        <v>33.213498511461161</v>
      </c>
      <c r="P54" s="102">
        <v>27.731950243801318</v>
      </c>
      <c r="Q54" s="102">
        <v>32.699745916628075</v>
      </c>
      <c r="R54" s="102">
        <v>34.962878243369175</v>
      </c>
      <c r="S54" s="102">
        <v>24.983719601267303</v>
      </c>
      <c r="T54" s="102">
        <v>25.914607391549175</v>
      </c>
      <c r="U54" s="102">
        <v>23.88700709614854</v>
      </c>
      <c r="V54" s="102">
        <v>27.264808087197132</v>
      </c>
      <c r="W54" s="102">
        <v>27.108341754933328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11.129973435440258</v>
      </c>
      <c r="D58" s="123">
        <v>11.582341468870972</v>
      </c>
      <c r="E58" s="123">
        <v>12.143056662268608</v>
      </c>
      <c r="F58" s="123">
        <v>12.465336351180396</v>
      </c>
      <c r="G58" s="123">
        <v>12.617288619498439</v>
      </c>
      <c r="H58" s="123">
        <v>12.87817736240966</v>
      </c>
      <c r="I58" s="123">
        <v>10.828320620773439</v>
      </c>
      <c r="J58" s="123">
        <v>12.535417266175326</v>
      </c>
      <c r="K58" s="123">
        <v>11.510605233208667</v>
      </c>
      <c r="L58" s="123">
        <v>12.085626715678643</v>
      </c>
      <c r="M58" s="123">
        <v>11.06808664299362</v>
      </c>
      <c r="N58" s="123">
        <v>11.127015818819084</v>
      </c>
      <c r="O58" s="123">
        <v>10.805462656965201</v>
      </c>
      <c r="P58" s="123">
        <v>10.174590558096805</v>
      </c>
      <c r="Q58" s="123">
        <v>9.2037476916782222</v>
      </c>
      <c r="R58" s="123">
        <v>9.5849642751422532</v>
      </c>
      <c r="S58" s="123">
        <v>8.2549409099955575</v>
      </c>
      <c r="T58" s="123">
        <v>8.4529232025149046</v>
      </c>
      <c r="U58" s="123">
        <v>6.9043190965395764</v>
      </c>
      <c r="V58" s="123">
        <v>8.2360744281394016</v>
      </c>
      <c r="W58" s="123">
        <v>7.7803166132111485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12.085495325880562</v>
      </c>
      <c r="D59" s="99">
        <v>12.545130014371246</v>
      </c>
      <c r="E59" s="99">
        <v>12.811772934749246</v>
      </c>
      <c r="F59" s="99">
        <v>13.44171384070242</v>
      </c>
      <c r="G59" s="99">
        <v>13.908520556312366</v>
      </c>
      <c r="H59" s="99">
        <v>14.355192906385648</v>
      </c>
      <c r="I59" s="99">
        <v>13.02109665955096</v>
      </c>
      <c r="J59" s="99">
        <v>13.244166093318796</v>
      </c>
      <c r="K59" s="99">
        <v>12.136017503802032</v>
      </c>
      <c r="L59" s="99">
        <v>12.024513239739314</v>
      </c>
      <c r="M59" s="99">
        <v>12.315661712485264</v>
      </c>
      <c r="N59" s="99">
        <v>12.293601774560255</v>
      </c>
      <c r="O59" s="99">
        <v>11.827774477873605</v>
      </c>
      <c r="P59" s="99">
        <v>12.681380958124215</v>
      </c>
      <c r="Q59" s="99">
        <v>10.008761835172296</v>
      </c>
      <c r="R59" s="99">
        <v>10.238764303002601</v>
      </c>
      <c r="S59" s="99">
        <v>11.483978928927172</v>
      </c>
      <c r="T59" s="99">
        <v>9.568778657593505</v>
      </c>
      <c r="U59" s="99">
        <v>8.8231497687425566</v>
      </c>
      <c r="V59" s="99">
        <v>9.1321084041128096</v>
      </c>
      <c r="W59" s="99">
        <v>9.2898925557480307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9.4578101271697275</v>
      </c>
      <c r="D60" s="110">
        <v>10.245135155676143</v>
      </c>
      <c r="E60" s="110">
        <v>10.932998645398884</v>
      </c>
      <c r="F60" s="110">
        <v>10.097101589361015</v>
      </c>
      <c r="G60" s="110">
        <v>10.034824745870582</v>
      </c>
      <c r="H60" s="110">
        <v>10.94164587141892</v>
      </c>
      <c r="I60" s="110">
        <v>9.7251647741045026</v>
      </c>
      <c r="J60" s="110">
        <v>12.276118914781371</v>
      </c>
      <c r="K60" s="110">
        <v>10.794815466864815</v>
      </c>
      <c r="L60" s="110">
        <v>12.637163209279869</v>
      </c>
      <c r="M60" s="110">
        <v>9.3112972594237551</v>
      </c>
      <c r="N60" s="110">
        <v>9.1777835889730763</v>
      </c>
      <c r="O60" s="110">
        <v>9.4796520142246159</v>
      </c>
      <c r="P60" s="110">
        <v>7.9252952444770415</v>
      </c>
      <c r="Q60" s="110">
        <v>8.7768642684664453</v>
      </c>
      <c r="R60" s="110">
        <v>9.1024414376791221</v>
      </c>
      <c r="S60" s="110">
        <v>6.03381071200213</v>
      </c>
      <c r="T60" s="110">
        <v>6.2095075148568766</v>
      </c>
      <c r="U60" s="110">
        <v>5.5722736968629549</v>
      </c>
      <c r="V60" s="110">
        <v>6.7014490737670345</v>
      </c>
      <c r="W60" s="110">
        <v>6.5407013319308627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264.81326040954514</v>
      </c>
      <c r="D62" s="118">
        <f t="shared" si="21"/>
        <v>260.07345536685949</v>
      </c>
      <c r="E62" s="118">
        <f t="shared" si="21"/>
        <v>262.55453394098544</v>
      </c>
      <c r="F62" s="118">
        <f t="shared" si="21"/>
        <v>256.29559573651812</v>
      </c>
      <c r="G62" s="118">
        <f t="shared" si="21"/>
        <v>252.25087834535881</v>
      </c>
      <c r="H62" s="118">
        <f t="shared" si="21"/>
        <v>243.72331800895742</v>
      </c>
      <c r="I62" s="118">
        <f t="shared" si="21"/>
        <v>244.78902780008488</v>
      </c>
      <c r="J62" s="118">
        <f t="shared" si="21"/>
        <v>238.35827562535886</v>
      </c>
      <c r="K62" s="118">
        <f t="shared" si="21"/>
        <v>208.78167241008649</v>
      </c>
      <c r="L62" s="118">
        <f t="shared" si="21"/>
        <v>240.70439731593103</v>
      </c>
      <c r="M62" s="118">
        <f t="shared" si="21"/>
        <v>200.14670495154834</v>
      </c>
      <c r="N62" s="118">
        <f t="shared" si="21"/>
        <v>192.14191198765326</v>
      </c>
      <c r="O62" s="118">
        <f t="shared" si="21"/>
        <v>175.07051836314827</v>
      </c>
      <c r="P62" s="118">
        <f t="shared" si="21"/>
        <v>160.15356775569512</v>
      </c>
      <c r="Q62" s="118">
        <f t="shared" si="21"/>
        <v>142.2553242826489</v>
      </c>
      <c r="R62" s="118">
        <f t="shared" ref="R62:V62" si="22">R63+R66+R68+R77</f>
        <v>142.18011585144157</v>
      </c>
      <c r="S62" s="118">
        <f t="shared" si="22"/>
        <v>137.57357881593762</v>
      </c>
      <c r="T62" s="118">
        <f t="shared" si="22"/>
        <v>137.09505060813115</v>
      </c>
      <c r="U62" s="118">
        <f t="shared" si="22"/>
        <v>120.17680032912537</v>
      </c>
      <c r="V62" s="118">
        <f t="shared" si="22"/>
        <v>111.94917598042792</v>
      </c>
      <c r="W62" s="118">
        <f t="shared" ref="W62" si="23">W63+W66+W68+W77</f>
        <v>103.55525181273629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214.78168689128287</v>
      </c>
      <c r="D63" s="123">
        <f t="shared" si="24"/>
        <v>210.13758743335947</v>
      </c>
      <c r="E63" s="123">
        <f t="shared" si="24"/>
        <v>213.2587381689292</v>
      </c>
      <c r="F63" s="123">
        <f t="shared" si="24"/>
        <v>208.35614973306988</v>
      </c>
      <c r="G63" s="123">
        <f t="shared" si="24"/>
        <v>203.53339983542054</v>
      </c>
      <c r="H63" s="123">
        <f t="shared" si="24"/>
        <v>194.70313656520779</v>
      </c>
      <c r="I63" s="123">
        <f t="shared" si="24"/>
        <v>195.36983260279601</v>
      </c>
      <c r="J63" s="123">
        <f t="shared" si="24"/>
        <v>185.00066093385792</v>
      </c>
      <c r="K63" s="123">
        <f t="shared" si="24"/>
        <v>164.05267341542881</v>
      </c>
      <c r="L63" s="123">
        <f t="shared" si="24"/>
        <v>187.11638641759365</v>
      </c>
      <c r="M63" s="123">
        <f t="shared" si="24"/>
        <v>153.17793869672326</v>
      </c>
      <c r="N63" s="123">
        <f t="shared" si="24"/>
        <v>147.39661653065264</v>
      </c>
      <c r="O63" s="123">
        <f t="shared" si="24"/>
        <v>132.37421098239295</v>
      </c>
      <c r="P63" s="123">
        <f t="shared" si="24"/>
        <v>121.19939517699783</v>
      </c>
      <c r="Q63" s="123">
        <f t="shared" si="24"/>
        <v>104.93578501392282</v>
      </c>
      <c r="R63" s="123">
        <f t="shared" ref="R63:V63" si="25">SUM(R64:R65)</f>
        <v>103.73413997240704</v>
      </c>
      <c r="S63" s="123">
        <f t="shared" si="25"/>
        <v>102.93250801827284</v>
      </c>
      <c r="T63" s="123">
        <f t="shared" si="25"/>
        <v>101.88135218665647</v>
      </c>
      <c r="U63" s="123">
        <f t="shared" si="25"/>
        <v>88.302497497939285</v>
      </c>
      <c r="V63" s="123">
        <f t="shared" si="25"/>
        <v>78.879177910427615</v>
      </c>
      <c r="W63" s="123">
        <f t="shared" ref="W63" si="26">SUM(W64:W65)</f>
        <v>69.559487752463582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211.97830049315681</v>
      </c>
      <c r="D64" s="99">
        <v>207.43729005513526</v>
      </c>
      <c r="E64" s="99">
        <v>210.52534730959653</v>
      </c>
      <c r="F64" s="99">
        <v>205.71585762492836</v>
      </c>
      <c r="G64" s="99">
        <v>200.9501857370949</v>
      </c>
      <c r="H64" s="99">
        <v>192.2419530006373</v>
      </c>
      <c r="I64" s="99">
        <v>192.916323881561</v>
      </c>
      <c r="J64" s="99">
        <v>182.66031857860611</v>
      </c>
      <c r="K64" s="99">
        <v>161.95952536618563</v>
      </c>
      <c r="L64" s="99">
        <v>184.80429544534908</v>
      </c>
      <c r="M64" s="99">
        <v>151.23465910039252</v>
      </c>
      <c r="N64" s="99">
        <v>145.49829736992942</v>
      </c>
      <c r="O64" s="99">
        <v>130.63646335246926</v>
      </c>
      <c r="P64" s="99">
        <v>119.57676198972591</v>
      </c>
      <c r="Q64" s="99">
        <v>103.5077776067002</v>
      </c>
      <c r="R64" s="99">
        <v>102.31701477246632</v>
      </c>
      <c r="S64" s="99">
        <v>101.52889366925913</v>
      </c>
      <c r="T64" s="99">
        <v>100.4874660460666</v>
      </c>
      <c r="U64" s="99">
        <v>87.087821101465792</v>
      </c>
      <c r="V64" s="99">
        <v>77.787913794659246</v>
      </c>
      <c r="W64" s="99">
        <v>68.598196750361524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2.8033863981260572</v>
      </c>
      <c r="D65" s="99">
        <v>2.7002973782241941</v>
      </c>
      <c r="E65" s="99">
        <v>2.7333908593326814</v>
      </c>
      <c r="F65" s="99">
        <v>2.6402921081415101</v>
      </c>
      <c r="G65" s="99">
        <v>2.5832140983256546</v>
      </c>
      <c r="H65" s="99">
        <v>2.4611835645705042</v>
      </c>
      <c r="I65" s="99">
        <v>2.4535087212350066</v>
      </c>
      <c r="J65" s="99">
        <v>2.3403423552518006</v>
      </c>
      <c r="K65" s="99">
        <v>2.0931480492431831</v>
      </c>
      <c r="L65" s="99">
        <v>2.3120909722445502</v>
      </c>
      <c r="M65" s="99">
        <v>1.9432795963307288</v>
      </c>
      <c r="N65" s="99">
        <v>1.8983191607232075</v>
      </c>
      <c r="O65" s="99">
        <v>1.7377476299236907</v>
      </c>
      <c r="P65" s="99">
        <v>1.6226331872719206</v>
      </c>
      <c r="Q65" s="99">
        <v>1.4280074072226245</v>
      </c>
      <c r="R65" s="99">
        <v>1.4171251999407204</v>
      </c>
      <c r="S65" s="99">
        <v>1.4036143490137087</v>
      </c>
      <c r="T65" s="99">
        <v>1.3938861405898746</v>
      </c>
      <c r="U65" s="99">
        <v>1.214676396473493</v>
      </c>
      <c r="V65" s="99">
        <v>1.091264115768368</v>
      </c>
      <c r="W65" s="99">
        <v>0.96129100210205654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4.5207122020117372E-4</v>
      </c>
      <c r="E66" s="123">
        <f t="shared" si="27"/>
        <v>1.0759462414088546E-3</v>
      </c>
      <c r="F66" s="123">
        <f t="shared" si="27"/>
        <v>1.4637726404421066E-3</v>
      </c>
      <c r="G66" s="123">
        <f t="shared" si="27"/>
        <v>2.0789772621261828E-3</v>
      </c>
      <c r="H66" s="123">
        <f t="shared" si="27"/>
        <v>7.4662601753959605E-3</v>
      </c>
      <c r="I66" s="123">
        <f t="shared" si="27"/>
        <v>8.2194654853194275E-3</v>
      </c>
      <c r="J66" s="123">
        <f t="shared" si="27"/>
        <v>1.0851773068598096E-2</v>
      </c>
      <c r="K66" s="123">
        <f t="shared" si="27"/>
        <v>1.0274606538739479E-2</v>
      </c>
      <c r="L66" s="123">
        <f t="shared" si="27"/>
        <v>3.4101963979413945E-2</v>
      </c>
      <c r="M66" s="123">
        <f t="shared" si="27"/>
        <v>1.7930398562612398E-2</v>
      </c>
      <c r="N66" s="123">
        <f t="shared" si="27"/>
        <v>1.5759389690277067E-2</v>
      </c>
      <c r="O66" s="123">
        <f t="shared" si="27"/>
        <v>1.5171888325805615E-2</v>
      </c>
      <c r="P66" s="123">
        <f t="shared" si="27"/>
        <v>1.6127401159293599E-2</v>
      </c>
      <c r="Q66" s="123">
        <f t="shared" si="27"/>
        <v>9.9742551973062126E-3</v>
      </c>
      <c r="R66" s="123">
        <f t="shared" si="27"/>
        <v>1.2860831367379002E-2</v>
      </c>
      <c r="S66" s="123">
        <f t="shared" si="27"/>
        <v>9.4558532761360933E-3</v>
      </c>
      <c r="T66" s="123">
        <f t="shared" si="27"/>
        <v>1.2141815172829716E-2</v>
      </c>
      <c r="U66" s="123">
        <f t="shared" si="27"/>
        <v>9.4748051436604926E-3</v>
      </c>
      <c r="V66" s="123">
        <f t="shared" si="27"/>
        <v>2.0531460564057778E-2</v>
      </c>
      <c r="W66" s="123">
        <f t="shared" si="27"/>
        <v>2.2346255377528823E-2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4.5207122020117372E-4</v>
      </c>
      <c r="E67" s="99">
        <f>RES_hhdet_in_fech!E67/RES_summary!E$21</f>
        <v>1.0759462414088546E-3</v>
      </c>
      <c r="F67" s="99">
        <f>RES_hhdet_in_fech!F67/RES_summary!F$21</f>
        <v>1.4637726404421066E-3</v>
      </c>
      <c r="G67" s="99">
        <f>RES_hhdet_in_fech!G67/RES_summary!G$21</f>
        <v>2.0789772621261828E-3</v>
      </c>
      <c r="H67" s="99">
        <f>RES_hhdet_in_fech!H67/RES_summary!H$21</f>
        <v>7.4662601753959605E-3</v>
      </c>
      <c r="I67" s="99">
        <f>RES_hhdet_in_fech!I67/RES_summary!I$21</f>
        <v>8.2194654853194275E-3</v>
      </c>
      <c r="J67" s="99">
        <f>RES_hhdet_in_fech!J67/RES_summary!J$21</f>
        <v>1.0851773068598096E-2</v>
      </c>
      <c r="K67" s="99">
        <f>RES_hhdet_in_fech!K67/RES_summary!K$21</f>
        <v>1.0274606538739479E-2</v>
      </c>
      <c r="L67" s="99">
        <f>RES_hhdet_in_fech!L67/RES_summary!L$21</f>
        <v>3.4101963979413945E-2</v>
      </c>
      <c r="M67" s="99">
        <f>RES_hhdet_in_fech!M67/RES_summary!M$21</f>
        <v>1.7930398562612398E-2</v>
      </c>
      <c r="N67" s="99">
        <f>RES_hhdet_in_fech!N67/RES_summary!N$21</f>
        <v>1.5759389690277067E-2</v>
      </c>
      <c r="O67" s="99">
        <f>RES_hhdet_in_fech!O67/RES_summary!O$21</f>
        <v>1.5171888325805615E-2</v>
      </c>
      <c r="P67" s="99">
        <f>RES_hhdet_in_fech!P67/RES_summary!P$21</f>
        <v>1.6127401159293599E-2</v>
      </c>
      <c r="Q67" s="99">
        <f>RES_hhdet_in_fech!Q67/RES_summary!Q$21</f>
        <v>9.9742551973062126E-3</v>
      </c>
      <c r="R67" s="99">
        <f>RES_hhdet_in_fech!R67/RES_summary!R$21</f>
        <v>1.2860831367379002E-2</v>
      </c>
      <c r="S67" s="99">
        <f>RES_hhdet_in_fech!S67/RES_summary!S$21</f>
        <v>9.4558532761360933E-3</v>
      </c>
      <c r="T67" s="99">
        <f>RES_hhdet_in_fech!T67/RES_summary!T$21</f>
        <v>1.2141815172829716E-2</v>
      </c>
      <c r="U67" s="99">
        <f>RES_hhdet_in_fech!U67/RES_summary!U$21</f>
        <v>9.4748051436604926E-3</v>
      </c>
      <c r="V67" s="99">
        <f>RES_hhdet_in_fech!V67/RES_summary!V$21</f>
        <v>2.0531460564057778E-2</v>
      </c>
      <c r="W67" s="99">
        <f>RES_hhdet_in_fech!W67/RES_summary!W$21</f>
        <v>2.2346255377528823E-2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38.122162861388937</v>
      </c>
      <c r="D68" s="123">
        <v>37.402390600729341</v>
      </c>
      <c r="E68" s="123">
        <v>36.462523160530175</v>
      </c>
      <c r="F68" s="123">
        <v>34.561848071884405</v>
      </c>
      <c r="G68" s="123">
        <v>35.278018976822317</v>
      </c>
      <c r="H68" s="123">
        <v>35.33731507303623</v>
      </c>
      <c r="I68" s="123">
        <v>36.155395393871359</v>
      </c>
      <c r="J68" s="123">
        <v>39.476236768051734</v>
      </c>
      <c r="K68" s="123">
        <v>33.199581919036127</v>
      </c>
      <c r="L68" s="123">
        <v>38.478703180343189</v>
      </c>
      <c r="M68" s="123">
        <v>34.441067833508519</v>
      </c>
      <c r="N68" s="123">
        <v>33.071171150269457</v>
      </c>
      <c r="O68" s="123">
        <v>30.98376928759474</v>
      </c>
      <c r="P68" s="123">
        <v>27.635061151332248</v>
      </c>
      <c r="Q68" s="123">
        <v>26.890924491257241</v>
      </c>
      <c r="R68" s="123">
        <v>27.94184408780924</v>
      </c>
      <c r="S68" s="123">
        <v>24.914550938249384</v>
      </c>
      <c r="T68" s="123">
        <v>25.513843799824006</v>
      </c>
      <c r="U68" s="123">
        <v>23.194794827293101</v>
      </c>
      <c r="V68" s="123">
        <v>24.257926379451469</v>
      </c>
      <c r="W68" s="123">
        <v>25.061520021304087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38.410609961817393</v>
      </c>
      <c r="D69" s="99">
        <v>37.610240123865687</v>
      </c>
      <c r="E69" s="99">
        <v>36.533097741492512</v>
      </c>
      <c r="F69" s="99">
        <v>34.756296216603126</v>
      </c>
      <c r="G69" s="99">
        <v>35.498707540856607</v>
      </c>
      <c r="H69" s="99">
        <v>35.394111512532326</v>
      </c>
      <c r="I69" s="99">
        <v>36.248350354644607</v>
      </c>
      <c r="J69" s="99">
        <v>38.345107481563481</v>
      </c>
      <c r="K69" s="99">
        <v>31.902482752137534</v>
      </c>
      <c r="L69" s="99">
        <v>38.478703180343189</v>
      </c>
      <c r="M69" s="99">
        <v>34.441067833508519</v>
      </c>
      <c r="N69" s="99">
        <v>33.228853913703254</v>
      </c>
      <c r="O69" s="99">
        <v>30.98376928759474</v>
      </c>
      <c r="P69" s="99">
        <v>27.631831514916609</v>
      </c>
      <c r="Q69" s="99">
        <v>26.529792433938766</v>
      </c>
      <c r="R69" s="99">
        <v>27.316470862329801</v>
      </c>
      <c r="S69" s="99">
        <v>24.91191982382438</v>
      </c>
      <c r="T69" s="99">
        <v>25.506053578818545</v>
      </c>
      <c r="U69" s="99">
        <v>23.166449928352897</v>
      </c>
      <c r="V69" s="99">
        <v>23.991810524832534</v>
      </c>
      <c r="W69" s="99">
        <v>24.91207801728422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33.424595797268502</v>
      </c>
      <c r="D73" s="102">
        <v>33.121866930855163</v>
      </c>
      <c r="E73" s="102">
        <v>34.911201530404789</v>
      </c>
      <c r="F73" s="102">
        <v>30.096878409192371</v>
      </c>
      <c r="G73" s="102">
        <v>30.715620704031867</v>
      </c>
      <c r="H73" s="102">
        <v>34.347615922115565</v>
      </c>
      <c r="I73" s="102">
        <v>34.078585875542863</v>
      </c>
      <c r="J73" s="102">
        <v>45.749592101624856</v>
      </c>
      <c r="K73" s="102">
        <v>39.281297572097884</v>
      </c>
      <c r="L73" s="102">
        <v>0</v>
      </c>
      <c r="M73" s="102">
        <v>0</v>
      </c>
      <c r="N73" s="102">
        <v>30.764602354923824</v>
      </c>
      <c r="O73" s="102">
        <v>0</v>
      </c>
      <c r="P73" s="102">
        <v>27.731950243801318</v>
      </c>
      <c r="Q73" s="102">
        <v>32.699745916628082</v>
      </c>
      <c r="R73" s="102">
        <v>34.962878243369175</v>
      </c>
      <c r="S73" s="102">
        <v>24.983719601267296</v>
      </c>
      <c r="T73" s="102">
        <v>25.914607391549172</v>
      </c>
      <c r="U73" s="102">
        <v>23.887007096148551</v>
      </c>
      <c r="V73" s="102">
        <v>27.264808087197132</v>
      </c>
      <c r="W73" s="102">
        <v>27.108341754933317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11.909410656873346</v>
      </c>
      <c r="D77" s="123">
        <v>12.533025261550492</v>
      </c>
      <c r="E77" s="123">
        <v>12.832196665284643</v>
      </c>
      <c r="F77" s="123">
        <v>13.376134158923394</v>
      </c>
      <c r="G77" s="123">
        <v>13.437380555853808</v>
      </c>
      <c r="H77" s="123">
        <v>13.675400110538023</v>
      </c>
      <c r="I77" s="123">
        <v>13.255580337932178</v>
      </c>
      <c r="J77" s="123">
        <v>13.870526150380609</v>
      </c>
      <c r="K77" s="123">
        <v>11.519142469082812</v>
      </c>
      <c r="L77" s="123">
        <v>15.07520575401476</v>
      </c>
      <c r="M77" s="123">
        <v>12.509768022753956</v>
      </c>
      <c r="N77" s="123">
        <v>11.658364917040856</v>
      </c>
      <c r="O77" s="123">
        <v>11.69736620483479</v>
      </c>
      <c r="P77" s="123">
        <v>11.302984026205769</v>
      </c>
      <c r="Q77" s="123">
        <v>10.418640522271529</v>
      </c>
      <c r="R77" s="123">
        <v>10.491270959857925</v>
      </c>
      <c r="S77" s="123">
        <v>9.7170640061392604</v>
      </c>
      <c r="T77" s="123">
        <v>9.6877128064778386</v>
      </c>
      <c r="U77" s="123">
        <v>8.6700331987493424</v>
      </c>
      <c r="V77" s="123">
        <v>8.7915402299847738</v>
      </c>
      <c r="W77" s="123">
        <v>8.9118977835910904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11.936195495565482</v>
      </c>
      <c r="D78" s="99">
        <v>12.85059806729126</v>
      </c>
      <c r="E78" s="99">
        <v>13.161113116247682</v>
      </c>
      <c r="F78" s="99">
        <v>13.919379114229507</v>
      </c>
      <c r="G78" s="99">
        <v>13.673811926336027</v>
      </c>
      <c r="H78" s="99">
        <v>13.88908657726393</v>
      </c>
      <c r="I78" s="99">
        <v>13.525502887108324</v>
      </c>
      <c r="J78" s="99">
        <v>14.034348160251021</v>
      </c>
      <c r="K78" s="99">
        <v>11.610374496079734</v>
      </c>
      <c r="L78" s="99">
        <v>15.183630129074002</v>
      </c>
      <c r="M78" s="99">
        <v>12.554229823113021</v>
      </c>
      <c r="N78" s="99">
        <v>12.197621727490372</v>
      </c>
      <c r="O78" s="99">
        <v>11.805832286392093</v>
      </c>
      <c r="P78" s="99">
        <v>11.578320615927367</v>
      </c>
      <c r="Q78" s="99">
        <v>10.526629200115698</v>
      </c>
      <c r="R78" s="99">
        <v>10.592850461168856</v>
      </c>
      <c r="S78" s="99">
        <v>9.918570242427112</v>
      </c>
      <c r="T78" s="99">
        <v>9.8834174520421918</v>
      </c>
      <c r="U78" s="99">
        <v>8.7355249429752693</v>
      </c>
      <c r="V78" s="99">
        <v>9.287554984168862</v>
      </c>
      <c r="W78" s="99">
        <v>9.1220435008678571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9.4578101271697239</v>
      </c>
      <c r="D79" s="110">
        <v>10.245135155676143</v>
      </c>
      <c r="E79" s="110">
        <v>10.932998645398886</v>
      </c>
      <c r="F79" s="110">
        <v>10.097101589361015</v>
      </c>
      <c r="G79" s="110">
        <v>10.03482474587058</v>
      </c>
      <c r="H79" s="110">
        <v>10.941645871418922</v>
      </c>
      <c r="I79" s="110">
        <v>9.7251647741045026</v>
      </c>
      <c r="J79" s="110">
        <v>12.276118914781373</v>
      </c>
      <c r="K79" s="110">
        <v>10.794815466864815</v>
      </c>
      <c r="L79" s="110">
        <v>12.637163209279871</v>
      </c>
      <c r="M79" s="110">
        <v>9.3112972594237569</v>
      </c>
      <c r="N79" s="110">
        <v>9.1777835889730763</v>
      </c>
      <c r="O79" s="110">
        <v>9.4796520142246159</v>
      </c>
      <c r="P79" s="110">
        <v>7.9252952444770415</v>
      </c>
      <c r="Q79" s="110">
        <v>8.7768642684664471</v>
      </c>
      <c r="R79" s="110">
        <v>9.1024414376791221</v>
      </c>
      <c r="S79" s="110">
        <v>6.03381071200213</v>
      </c>
      <c r="T79" s="110">
        <v>6.2095075148568766</v>
      </c>
      <c r="U79" s="110">
        <v>5.5722736968629549</v>
      </c>
      <c r="V79" s="110">
        <v>6.7014490737670345</v>
      </c>
      <c r="W79" s="110">
        <v>6.5407013319308618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280.43977697414613</v>
      </c>
      <c r="D81" s="118">
        <f t="shared" si="28"/>
        <v>266.24001507843604</v>
      </c>
      <c r="E81" s="118">
        <f t="shared" si="28"/>
        <v>272.56810304501386</v>
      </c>
      <c r="F81" s="118">
        <f t="shared" si="28"/>
        <v>260.58068284481641</v>
      </c>
      <c r="G81" s="118">
        <f t="shared" si="28"/>
        <v>254.35677151965859</v>
      </c>
      <c r="H81" s="118">
        <f t="shared" si="28"/>
        <v>250.65248384847669</v>
      </c>
      <c r="I81" s="118">
        <f t="shared" si="28"/>
        <v>238.86735410987046</v>
      </c>
      <c r="J81" s="118">
        <f t="shared" si="28"/>
        <v>238.44786081214494</v>
      </c>
      <c r="K81" s="118">
        <f t="shared" si="28"/>
        <v>257.2181355971212</v>
      </c>
      <c r="L81" s="118">
        <f t="shared" si="28"/>
        <v>192.66049068457428</v>
      </c>
      <c r="M81" s="118">
        <f t="shared" si="28"/>
        <v>197.51770819185975</v>
      </c>
      <c r="N81" s="118">
        <f t="shared" si="28"/>
        <v>207.78654030074321</v>
      </c>
      <c r="O81" s="118">
        <f t="shared" si="28"/>
        <v>182.57090089513198</v>
      </c>
      <c r="P81" s="118">
        <f t="shared" si="28"/>
        <v>172.52470135013573</v>
      </c>
      <c r="Q81" s="118">
        <f t="shared" si="28"/>
        <v>144.82145670195194</v>
      </c>
      <c r="R81" s="118">
        <f t="shared" ref="R81:V81" si="29">R82+R85+R87+R100</f>
        <v>139.58225568935836</v>
      </c>
      <c r="S81" s="118">
        <f t="shared" si="29"/>
        <v>140.84140755626927</v>
      </c>
      <c r="T81" s="118">
        <f t="shared" si="29"/>
        <v>141.6558713784093</v>
      </c>
      <c r="U81" s="118">
        <f t="shared" si="29"/>
        <v>128.50752769199795</v>
      </c>
      <c r="V81" s="118">
        <f t="shared" si="29"/>
        <v>115.77580928839917</v>
      </c>
      <c r="W81" s="118">
        <f t="shared" ref="W81" si="30">W82+W85+W87+W100</f>
        <v>105.60058315652445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231.50489245773286</v>
      </c>
      <c r="D82" s="123">
        <f t="shared" si="31"/>
        <v>218.89197183109022</v>
      </c>
      <c r="E82" s="123">
        <f t="shared" si="31"/>
        <v>224.28148289351302</v>
      </c>
      <c r="F82" s="123">
        <f t="shared" si="31"/>
        <v>215.02874434938335</v>
      </c>
      <c r="G82" s="123">
        <f t="shared" si="31"/>
        <v>209.14174663874894</v>
      </c>
      <c r="H82" s="123">
        <f t="shared" si="31"/>
        <v>203.05486019434858</v>
      </c>
      <c r="I82" s="123">
        <f t="shared" si="31"/>
        <v>193.85731457210804</v>
      </c>
      <c r="J82" s="123">
        <f t="shared" si="31"/>
        <v>189.88622014109143</v>
      </c>
      <c r="K82" s="123">
        <f t="shared" si="31"/>
        <v>207.56417134332693</v>
      </c>
      <c r="L82" s="123">
        <f t="shared" si="31"/>
        <v>147.06911259828104</v>
      </c>
      <c r="M82" s="123">
        <f t="shared" si="31"/>
        <v>153.53494156438609</v>
      </c>
      <c r="N82" s="123">
        <f t="shared" si="31"/>
        <v>162.11673929759024</v>
      </c>
      <c r="O82" s="123">
        <f t="shared" si="31"/>
        <v>140.13716037709986</v>
      </c>
      <c r="P82" s="123">
        <f t="shared" si="31"/>
        <v>133.16650229838842</v>
      </c>
      <c r="Q82" s="123">
        <f t="shared" si="31"/>
        <v>105.2075350404489</v>
      </c>
      <c r="R82" s="123">
        <f t="shared" ref="R82:V82" si="32">SUM(R83:R84)</f>
        <v>99.23100338675512</v>
      </c>
      <c r="S82" s="123">
        <f t="shared" si="32"/>
        <v>105.45574516107159</v>
      </c>
      <c r="T82" s="123">
        <f t="shared" si="32"/>
        <v>105.14592833440994</v>
      </c>
      <c r="U82" s="123">
        <f t="shared" si="32"/>
        <v>94.781813787240694</v>
      </c>
      <c r="V82" s="123">
        <f t="shared" si="32"/>
        <v>80.336721352143684</v>
      </c>
      <c r="W82" s="123">
        <f t="shared" ref="W82" si="33">SUM(W83:W84)</f>
        <v>69.691910913719212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230.34891894880056</v>
      </c>
      <c r="D83" s="99">
        <v>217.8108263350116</v>
      </c>
      <c r="E83" s="99">
        <v>223.17120919191686</v>
      </c>
      <c r="F83" s="99">
        <v>213.97112532635302</v>
      </c>
      <c r="G83" s="99">
        <v>208.10628596384285</v>
      </c>
      <c r="H83" s="99">
        <v>202.04861235269428</v>
      </c>
      <c r="I83" s="99">
        <v>192.89827603355252</v>
      </c>
      <c r="J83" s="99">
        <v>188.93554404017178</v>
      </c>
      <c r="K83" s="99">
        <v>206.51176487563399</v>
      </c>
      <c r="L83" s="99">
        <v>146.34466638429757</v>
      </c>
      <c r="M83" s="99">
        <v>152.75994698549991</v>
      </c>
      <c r="N83" s="99">
        <v>161.29356270024954</v>
      </c>
      <c r="O83" s="99">
        <v>139.4239609670239</v>
      </c>
      <c r="P83" s="99">
        <v>132.48942589719741</v>
      </c>
      <c r="Q83" s="99">
        <v>104.67110399201971</v>
      </c>
      <c r="R83" s="99">
        <v>98.721606201176996</v>
      </c>
      <c r="S83" s="99">
        <v>104.91109598824586</v>
      </c>
      <c r="T83" s="99">
        <v>104.59565630236015</v>
      </c>
      <c r="U83" s="99">
        <v>94.278278957817633</v>
      </c>
      <c r="V83" s="99">
        <v>79.904215145238268</v>
      </c>
      <c r="W83" s="99">
        <v>69.314669475522962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1.155973508932318</v>
      </c>
      <c r="D84" s="99">
        <v>1.0811454960786129</v>
      </c>
      <c r="E84" s="99">
        <v>1.1102737015961515</v>
      </c>
      <c r="F84" s="99">
        <v>1.0576190230303344</v>
      </c>
      <c r="G84" s="99">
        <v>1.0354606749060902</v>
      </c>
      <c r="H84" s="99">
        <v>1.0062478416542979</v>
      </c>
      <c r="I84" s="99">
        <v>0.95903853855552157</v>
      </c>
      <c r="J84" s="99">
        <v>0.95067610091964228</v>
      </c>
      <c r="K84" s="99">
        <v>1.0524064676929539</v>
      </c>
      <c r="L84" s="99">
        <v>0.72444621398347364</v>
      </c>
      <c r="M84" s="99">
        <v>0.77499457888617618</v>
      </c>
      <c r="N84" s="99">
        <v>0.82317659734071269</v>
      </c>
      <c r="O84" s="99">
        <v>0.71319941007596077</v>
      </c>
      <c r="P84" s="99">
        <v>0.67707640119100609</v>
      </c>
      <c r="Q84" s="99">
        <v>0.53643104842919553</v>
      </c>
      <c r="R84" s="99">
        <v>0.50939718557811775</v>
      </c>
      <c r="S84" s="99">
        <v>0.54464917282573111</v>
      </c>
      <c r="T84" s="99">
        <v>0.55027203204979369</v>
      </c>
      <c r="U84" s="99">
        <v>0.50353482942305594</v>
      </c>
      <c r="V84" s="99">
        <v>0.43250620690541858</v>
      </c>
      <c r="W84" s="99">
        <v>0.37724143819624889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8.7129406913138871E-5</v>
      </c>
      <c r="D85" s="123">
        <f t="shared" si="34"/>
        <v>4.5766962540490339E-4</v>
      </c>
      <c r="E85" s="123">
        <f t="shared" si="34"/>
        <v>9.3240007316974349E-4</v>
      </c>
      <c r="F85" s="123">
        <f t="shared" si="34"/>
        <v>1.3497283604411718E-3</v>
      </c>
      <c r="G85" s="123">
        <f t="shared" si="34"/>
        <v>2.0511984856915102E-3</v>
      </c>
      <c r="H85" s="123">
        <f t="shared" si="34"/>
        <v>7.4681284085050866E-3</v>
      </c>
      <c r="I85" s="123">
        <f t="shared" si="34"/>
        <v>8.0916735718328785E-3</v>
      </c>
      <c r="J85" s="123">
        <f t="shared" si="34"/>
        <v>1.0869837851352001E-2</v>
      </c>
      <c r="K85" s="123">
        <f t="shared" si="34"/>
        <v>1.0147126177003026E-2</v>
      </c>
      <c r="L85" s="123">
        <f t="shared" si="34"/>
        <v>3.4149147733612377E-2</v>
      </c>
      <c r="M85" s="123">
        <f t="shared" si="34"/>
        <v>1.7949606032858858E-2</v>
      </c>
      <c r="N85" s="123">
        <f t="shared" si="34"/>
        <v>1.5857456832095846E-2</v>
      </c>
      <c r="O85" s="123">
        <f t="shared" si="34"/>
        <v>1.5190925890014117E-2</v>
      </c>
      <c r="P85" s="123">
        <f t="shared" si="34"/>
        <v>1.6082399421286357E-2</v>
      </c>
      <c r="Q85" s="123">
        <f t="shared" si="34"/>
        <v>1.0002516177059483E-2</v>
      </c>
      <c r="R85" s="123">
        <f t="shared" si="34"/>
        <v>1.2800449330653607E-2</v>
      </c>
      <c r="S85" s="123">
        <f t="shared" si="34"/>
        <v>9.4416493606938393E-3</v>
      </c>
      <c r="T85" s="123">
        <f t="shared" si="34"/>
        <v>1.2242124425712585E-2</v>
      </c>
      <c r="U85" s="123">
        <f t="shared" si="34"/>
        <v>9.5186194834272434E-3</v>
      </c>
      <c r="V85" s="123">
        <f t="shared" si="34"/>
        <v>2.0591810614806669E-2</v>
      </c>
      <c r="W85" s="123">
        <f t="shared" si="34"/>
        <v>2.2325607291025184E-2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8.7129406913138871E-5</v>
      </c>
      <c r="D86" s="99">
        <f>RES_hhdet_in_fech!D86/RES_summary!D$21</f>
        <v>4.5766962540490339E-4</v>
      </c>
      <c r="E86" s="99">
        <f>RES_hhdet_in_fech!E86/RES_summary!E$21</f>
        <v>9.3240007316974349E-4</v>
      </c>
      <c r="F86" s="99">
        <f>RES_hhdet_in_fech!F86/RES_summary!F$21</f>
        <v>1.3497283604411718E-3</v>
      </c>
      <c r="G86" s="99">
        <f>RES_hhdet_in_fech!G86/RES_summary!G$21</f>
        <v>2.0511984856915102E-3</v>
      </c>
      <c r="H86" s="99">
        <f>RES_hhdet_in_fech!H86/RES_summary!H$21</f>
        <v>7.4681284085050866E-3</v>
      </c>
      <c r="I86" s="99">
        <f>RES_hhdet_in_fech!I86/RES_summary!I$21</f>
        <v>8.0916735718328785E-3</v>
      </c>
      <c r="J86" s="99">
        <f>RES_hhdet_in_fech!J86/RES_summary!J$21</f>
        <v>1.0869837851352001E-2</v>
      </c>
      <c r="K86" s="99">
        <f>RES_hhdet_in_fech!K86/RES_summary!K$21</f>
        <v>1.0147126177003026E-2</v>
      </c>
      <c r="L86" s="99">
        <f>RES_hhdet_in_fech!L86/RES_summary!L$21</f>
        <v>3.4149147733612377E-2</v>
      </c>
      <c r="M86" s="99">
        <f>RES_hhdet_in_fech!M86/RES_summary!M$21</f>
        <v>1.7949606032858858E-2</v>
      </c>
      <c r="N86" s="99">
        <f>RES_hhdet_in_fech!N86/RES_summary!N$21</f>
        <v>1.5857456832095846E-2</v>
      </c>
      <c r="O86" s="99">
        <f>RES_hhdet_in_fech!O86/RES_summary!O$21</f>
        <v>1.5190925890014117E-2</v>
      </c>
      <c r="P86" s="99">
        <f>RES_hhdet_in_fech!P86/RES_summary!P$21</f>
        <v>1.6082399421286357E-2</v>
      </c>
      <c r="Q86" s="99">
        <f>RES_hhdet_in_fech!Q86/RES_summary!Q$21</f>
        <v>1.0002516177059483E-2</v>
      </c>
      <c r="R86" s="99">
        <f>RES_hhdet_in_fech!R86/RES_summary!R$21</f>
        <v>1.2800449330653607E-2</v>
      </c>
      <c r="S86" s="99">
        <f>RES_hhdet_in_fech!S86/RES_summary!S$21</f>
        <v>9.4416493606938393E-3</v>
      </c>
      <c r="T86" s="99">
        <f>RES_hhdet_in_fech!T86/RES_summary!T$21</f>
        <v>1.2242124425712585E-2</v>
      </c>
      <c r="U86" s="99">
        <f>RES_hhdet_in_fech!U86/RES_summary!U$21</f>
        <v>9.5186194834272434E-3</v>
      </c>
      <c r="V86" s="99">
        <f>RES_hhdet_in_fech!V86/RES_summary!V$21</f>
        <v>2.0591810614806669E-2</v>
      </c>
      <c r="W86" s="99">
        <f>RES_hhdet_in_fech!W86/RES_summary!W$21</f>
        <v>2.2325607291025184E-2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36.661351132440167</v>
      </c>
      <c r="D87" s="123">
        <v>34.512412874262559</v>
      </c>
      <c r="E87" s="123">
        <v>34.627154151095901</v>
      </c>
      <c r="F87" s="123">
        <v>31.541528304602828</v>
      </c>
      <c r="G87" s="123">
        <v>31.962452556420885</v>
      </c>
      <c r="H87" s="123">
        <v>34.223830120594343</v>
      </c>
      <c r="I87" s="123">
        <v>32.393863526116441</v>
      </c>
      <c r="J87" s="123">
        <v>35.655539859425829</v>
      </c>
      <c r="K87" s="123">
        <v>35.335579535928936</v>
      </c>
      <c r="L87" s="123">
        <v>32.543882521817729</v>
      </c>
      <c r="M87" s="123">
        <v>30.964643281004143</v>
      </c>
      <c r="N87" s="123">
        <v>32.457366449388736</v>
      </c>
      <c r="O87" s="123">
        <v>30.90549919622152</v>
      </c>
      <c r="P87" s="123">
        <v>28.052852133196424</v>
      </c>
      <c r="Q87" s="123">
        <v>29.797095244473933</v>
      </c>
      <c r="R87" s="123">
        <v>30.34985386887648</v>
      </c>
      <c r="S87" s="123">
        <v>25.586070378525953</v>
      </c>
      <c r="T87" s="123">
        <v>26.121348668769311</v>
      </c>
      <c r="U87" s="123">
        <v>24.412927741899395</v>
      </c>
      <c r="V87" s="123">
        <v>26.116823195226669</v>
      </c>
      <c r="W87" s="123">
        <v>26.365655600828337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38.260640309417553</v>
      </c>
      <c r="D88" s="99">
        <v>35.787111716729527</v>
      </c>
      <c r="E88" s="99">
        <v>34.347745322591891</v>
      </c>
      <c r="F88" s="99">
        <v>32.775839662187032</v>
      </c>
      <c r="G88" s="99">
        <v>33.867973442817672</v>
      </c>
      <c r="H88" s="99">
        <v>32.200749184992631</v>
      </c>
      <c r="I88" s="99">
        <v>30.938677175893027</v>
      </c>
      <c r="J88" s="99">
        <v>28.639179302840208</v>
      </c>
      <c r="K88" s="99">
        <v>32.152622000902284</v>
      </c>
      <c r="L88" s="99">
        <v>30.4253995916973</v>
      </c>
      <c r="M88" s="99">
        <v>30.988910314680819</v>
      </c>
      <c r="N88" s="99">
        <v>33.377960563836496</v>
      </c>
      <c r="O88" s="99">
        <v>29.297359754510488</v>
      </c>
      <c r="P88" s="99">
        <v>29.235922146051351</v>
      </c>
      <c r="Q88" s="99">
        <v>24.066523829699907</v>
      </c>
      <c r="R88" s="99">
        <v>23.645844566737274</v>
      </c>
      <c r="S88" s="99">
        <v>25.850037187188281</v>
      </c>
      <c r="T88" s="99">
        <v>26.174991907012103</v>
      </c>
      <c r="U88" s="99">
        <v>24.667650553727519</v>
      </c>
      <c r="V88" s="99">
        <v>23.09627844174242</v>
      </c>
      <c r="W88" s="99">
        <v>24.371127707534267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36.519491040091644</v>
      </c>
      <c r="D92" s="102">
        <v>35.142837936368352</v>
      </c>
      <c r="E92" s="102">
        <v>36.265906137451772</v>
      </c>
      <c r="F92" s="102">
        <v>35.114824504690077</v>
      </c>
      <c r="G92" s="102">
        <v>37.541676067833883</v>
      </c>
      <c r="H92" s="102">
        <v>39.389733283632054</v>
      </c>
      <c r="I92" s="102">
        <v>36.568537464647775</v>
      </c>
      <c r="J92" s="102">
        <v>39.221673519347142</v>
      </c>
      <c r="K92" s="102">
        <v>37.504370633185417</v>
      </c>
      <c r="L92" s="102">
        <v>29.148536564741764</v>
      </c>
      <c r="M92" s="102">
        <v>35.222886247628146</v>
      </c>
      <c r="N92" s="102">
        <v>34.307537726742396</v>
      </c>
      <c r="O92" s="102">
        <v>31.827353134911395</v>
      </c>
      <c r="P92" s="102">
        <v>32.388790537967516</v>
      </c>
      <c r="Q92" s="102">
        <v>24.836881449410658</v>
      </c>
      <c r="R92" s="102">
        <v>25.078821965044796</v>
      </c>
      <c r="S92" s="102">
        <v>26.102074988794982</v>
      </c>
      <c r="T92" s="102">
        <v>23.246089863972266</v>
      </c>
      <c r="U92" s="102">
        <v>21.521082893082934</v>
      </c>
      <c r="V92" s="102">
        <v>23.1847225687061</v>
      </c>
      <c r="W92" s="102">
        <v>23.997012830463866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33.424595797268509</v>
      </c>
      <c r="D96" s="102">
        <v>33.121866930855163</v>
      </c>
      <c r="E96" s="102">
        <v>34.911201530404782</v>
      </c>
      <c r="F96" s="102">
        <v>30.096878409192364</v>
      </c>
      <c r="G96" s="102">
        <v>30.715620704031867</v>
      </c>
      <c r="H96" s="102">
        <v>34.347615922115573</v>
      </c>
      <c r="I96" s="102">
        <v>34.078585875542856</v>
      </c>
      <c r="J96" s="102">
        <v>45.749592101624856</v>
      </c>
      <c r="K96" s="102">
        <v>39.281297572097891</v>
      </c>
      <c r="L96" s="102">
        <v>36.82634560692086</v>
      </c>
      <c r="M96" s="102">
        <v>30.344773821258308</v>
      </c>
      <c r="N96" s="102">
        <v>30.764602354923831</v>
      </c>
      <c r="O96" s="102">
        <v>33.213498511461154</v>
      </c>
      <c r="P96" s="102">
        <v>27.731950243801322</v>
      </c>
      <c r="Q96" s="102">
        <v>32.699745916628082</v>
      </c>
      <c r="R96" s="102">
        <v>34.962878243369168</v>
      </c>
      <c r="S96" s="102">
        <v>24.983719601267303</v>
      </c>
      <c r="T96" s="102">
        <v>25.914607391549175</v>
      </c>
      <c r="U96" s="102">
        <v>23.887007096148544</v>
      </c>
      <c r="V96" s="102">
        <v>27.264808087197132</v>
      </c>
      <c r="W96" s="102">
        <v>27.108341754933321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12.273446254566194</v>
      </c>
      <c r="D100" s="123">
        <v>12.83517270345785</v>
      </c>
      <c r="E100" s="123">
        <v>13.65853360033182</v>
      </c>
      <c r="F100" s="123">
        <v>14.009060462469806</v>
      </c>
      <c r="G100" s="123">
        <v>13.250521126003051</v>
      </c>
      <c r="H100" s="123">
        <v>13.366325405125261</v>
      </c>
      <c r="I100" s="123">
        <v>12.608084338074155</v>
      </c>
      <c r="J100" s="123">
        <v>12.895230973776323</v>
      </c>
      <c r="K100" s="123">
        <v>14.308237591688327</v>
      </c>
      <c r="L100" s="123">
        <v>13.013346416741912</v>
      </c>
      <c r="M100" s="123">
        <v>13.000173740436637</v>
      </c>
      <c r="N100" s="123">
        <v>13.196577096932138</v>
      </c>
      <c r="O100" s="123">
        <v>11.51305039592059</v>
      </c>
      <c r="P100" s="123">
        <v>11.28926451912958</v>
      </c>
      <c r="Q100" s="123">
        <v>9.8068239008520539</v>
      </c>
      <c r="R100" s="123">
        <v>9.9885979843961064</v>
      </c>
      <c r="S100" s="123">
        <v>9.7901503673110444</v>
      </c>
      <c r="T100" s="123">
        <v>10.376352250804317</v>
      </c>
      <c r="U100" s="123">
        <v>9.3032675433744441</v>
      </c>
      <c r="V100" s="123">
        <v>9.3016729304140124</v>
      </c>
      <c r="W100" s="123">
        <v>9.520691034685882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12.395734518342143</v>
      </c>
      <c r="D101" s="99">
        <v>12.966921333300659</v>
      </c>
      <c r="E101" s="99">
        <v>13.846860669172496</v>
      </c>
      <c r="F101" s="99">
        <v>14.74186133513988</v>
      </c>
      <c r="G101" s="99">
        <v>13.839421414179981</v>
      </c>
      <c r="H101" s="99">
        <v>14.052239533231896</v>
      </c>
      <c r="I101" s="99">
        <v>13.903746112306003</v>
      </c>
      <c r="J101" s="99">
        <v>12.900629636411058</v>
      </c>
      <c r="K101" s="99">
        <v>14.379919929612361</v>
      </c>
      <c r="L101" s="99">
        <v>13.074025389887906</v>
      </c>
      <c r="M101" s="99">
        <v>13.103881317368552</v>
      </c>
      <c r="N101" s="99">
        <v>13.799477494908842</v>
      </c>
      <c r="O101" s="99">
        <v>12.217943454019609</v>
      </c>
      <c r="P101" s="99">
        <v>12.193840086427567</v>
      </c>
      <c r="Q101" s="99">
        <v>10.257673299291016</v>
      </c>
      <c r="R101" s="99">
        <v>9.9961156959193609</v>
      </c>
      <c r="S101" s="99">
        <v>10.424255426619705</v>
      </c>
      <c r="T101" s="99">
        <v>10.672077595365836</v>
      </c>
      <c r="U101" s="99">
        <v>10.17752301746018</v>
      </c>
      <c r="V101" s="99">
        <v>9.3274616359891027</v>
      </c>
      <c r="W101" s="99">
        <v>9.636408825811662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12.08549532588056</v>
      </c>
      <c r="D102" s="99">
        <v>12.545130014371246</v>
      </c>
      <c r="E102" s="99">
        <v>12.811772934749243</v>
      </c>
      <c r="F102" s="99">
        <v>13.441713840702421</v>
      </c>
      <c r="G102" s="99">
        <v>13.908520556312363</v>
      </c>
      <c r="H102" s="99">
        <v>14.355192906385652</v>
      </c>
      <c r="I102" s="99">
        <v>13.021096659550965</v>
      </c>
      <c r="J102" s="99">
        <v>13.244166093318796</v>
      </c>
      <c r="K102" s="99">
        <v>12.136017503802034</v>
      </c>
      <c r="L102" s="99">
        <v>12.024513239739315</v>
      </c>
      <c r="M102" s="99">
        <v>12.315661712485262</v>
      </c>
      <c r="N102" s="99">
        <v>12.293601774560257</v>
      </c>
      <c r="O102" s="99">
        <v>11.827774477873605</v>
      </c>
      <c r="P102" s="99">
        <v>12.681380958124217</v>
      </c>
      <c r="Q102" s="99">
        <v>10.008761835172296</v>
      </c>
      <c r="R102" s="99">
        <v>10.238764303002599</v>
      </c>
      <c r="S102" s="99">
        <v>11.483978928927172</v>
      </c>
      <c r="T102" s="99">
        <v>9.5687786575935068</v>
      </c>
      <c r="U102" s="99">
        <v>8.8231497687425549</v>
      </c>
      <c r="V102" s="99">
        <v>9.1321084041128078</v>
      </c>
      <c r="W102" s="99">
        <v>9.2898925557480307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9.4578101271697239</v>
      </c>
      <c r="D103" s="110">
        <v>10.245135155676145</v>
      </c>
      <c r="E103" s="110">
        <v>10.932998645398886</v>
      </c>
      <c r="F103" s="110">
        <v>10.097101589361014</v>
      </c>
      <c r="G103" s="110">
        <v>10.034824745870582</v>
      </c>
      <c r="H103" s="110">
        <v>10.94164587141892</v>
      </c>
      <c r="I103" s="110">
        <v>9.7251647741045026</v>
      </c>
      <c r="J103" s="110">
        <v>12.276118914781373</v>
      </c>
      <c r="K103" s="110">
        <v>10.794815466864819</v>
      </c>
      <c r="L103" s="110">
        <v>12.637163209279871</v>
      </c>
      <c r="M103" s="110">
        <v>9.3112972594237551</v>
      </c>
      <c r="N103" s="110">
        <v>9.1777835889730781</v>
      </c>
      <c r="O103" s="110">
        <v>9.4796520142246141</v>
      </c>
      <c r="P103" s="110">
        <v>7.9252952444770415</v>
      </c>
      <c r="Q103" s="110">
        <v>8.7768642684664453</v>
      </c>
      <c r="R103" s="110">
        <v>9.1024414376791221</v>
      </c>
      <c r="S103" s="110">
        <v>6.0338107120021283</v>
      </c>
      <c r="T103" s="110">
        <v>6.2095075148568784</v>
      </c>
      <c r="U103" s="110">
        <v>5.5722736968629549</v>
      </c>
      <c r="V103" s="110">
        <v>6.7014490737670345</v>
      </c>
      <c r="W103" s="110">
        <v>6.5407013319308618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204.83908835250037</v>
      </c>
      <c r="D124" s="118">
        <f t="shared" si="42"/>
        <v>204.29463922156094</v>
      </c>
      <c r="E124" s="118">
        <f t="shared" si="42"/>
        <v>210.57444380736487</v>
      </c>
      <c r="F124" s="118">
        <f t="shared" si="42"/>
        <v>194.97601184676384</v>
      </c>
      <c r="G124" s="118">
        <f t="shared" si="42"/>
        <v>199.9390732355451</v>
      </c>
      <c r="H124" s="118">
        <f t="shared" si="42"/>
        <v>202.26874121632463</v>
      </c>
      <c r="I124" s="118">
        <f t="shared" si="42"/>
        <v>194.86812985606144</v>
      </c>
      <c r="J124" s="118">
        <f t="shared" si="42"/>
        <v>186.43265925677221</v>
      </c>
      <c r="K124" s="118">
        <f t="shared" si="42"/>
        <v>176.595895818462</v>
      </c>
      <c r="L124" s="118">
        <f t="shared" si="42"/>
        <v>190.78208560055475</v>
      </c>
      <c r="M124" s="118">
        <f t="shared" si="42"/>
        <v>161.86589842787103</v>
      </c>
      <c r="N124" s="118">
        <f t="shared" si="42"/>
        <v>166.76337187963287</v>
      </c>
      <c r="O124" s="118">
        <f t="shared" si="42"/>
        <v>154.58469964505392</v>
      </c>
      <c r="P124" s="118">
        <f t="shared" si="42"/>
        <v>138.63440008130752</v>
      </c>
      <c r="Q124" s="118">
        <f t="shared" si="42"/>
        <v>130.16830107514815</v>
      </c>
      <c r="R124" s="118">
        <f t="shared" ref="R124:V124" si="43">R125+R128+R130+R139</f>
        <v>135.48409020696829</v>
      </c>
      <c r="S124" s="118">
        <f t="shared" si="43"/>
        <v>124.56506982927988</v>
      </c>
      <c r="T124" s="118">
        <f t="shared" si="43"/>
        <v>117.01216657870766</v>
      </c>
      <c r="U124" s="118">
        <f t="shared" si="43"/>
        <v>104.42871308719467</v>
      </c>
      <c r="V124" s="118">
        <f t="shared" si="43"/>
        <v>96.662611400387206</v>
      </c>
      <c r="W124" s="118">
        <f t="shared" ref="W124" si="44">W125+W128+W130+W139</f>
        <v>94.676578198438577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165.32471126441052</v>
      </c>
      <c r="D125" s="123">
        <f t="shared" si="45"/>
        <v>165.17265198731283</v>
      </c>
      <c r="E125" s="123">
        <f t="shared" si="45"/>
        <v>170.56800985998805</v>
      </c>
      <c r="F125" s="123">
        <f t="shared" si="45"/>
        <v>158.35569764437884</v>
      </c>
      <c r="G125" s="123">
        <f t="shared" si="45"/>
        <v>161.78623085753981</v>
      </c>
      <c r="H125" s="123">
        <f t="shared" si="45"/>
        <v>158.51723313950802</v>
      </c>
      <c r="I125" s="123">
        <f t="shared" si="45"/>
        <v>155.63654749282122</v>
      </c>
      <c r="J125" s="123">
        <f t="shared" si="45"/>
        <v>143.34391876740006</v>
      </c>
      <c r="K125" s="123">
        <f t="shared" si="45"/>
        <v>138.30187131714658</v>
      </c>
      <c r="L125" s="123">
        <f t="shared" si="45"/>
        <v>149.54980851314636</v>
      </c>
      <c r="M125" s="123">
        <f t="shared" si="45"/>
        <v>124.29125910407556</v>
      </c>
      <c r="N125" s="123">
        <f t="shared" si="45"/>
        <v>128.55433716391209</v>
      </c>
      <c r="O125" s="123">
        <f t="shared" si="45"/>
        <v>117.59546138509411</v>
      </c>
      <c r="P125" s="123">
        <f t="shared" si="45"/>
        <v>105.48847391278444</v>
      </c>
      <c r="Q125" s="123">
        <f t="shared" si="45"/>
        <v>97.433898320913926</v>
      </c>
      <c r="R125" s="123">
        <f t="shared" ref="R125:V125" si="46">SUM(R126:R127)</f>
        <v>100.39974636118851</v>
      </c>
      <c r="S125" s="123">
        <f t="shared" si="46"/>
        <v>93.737296747383596</v>
      </c>
      <c r="T125" s="123">
        <f t="shared" si="46"/>
        <v>85.750721911208373</v>
      </c>
      <c r="U125" s="123">
        <f t="shared" si="46"/>
        <v>76.117020541799818</v>
      </c>
      <c r="V125" s="123">
        <f t="shared" si="46"/>
        <v>65.615038502483145</v>
      </c>
      <c r="W125" s="123">
        <f t="shared" ref="W125" si="47">SUM(W126:W127)</f>
        <v>63.143557322774029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164.75012484988892</v>
      </c>
      <c r="D126" s="99">
        <v>164.61390154578163</v>
      </c>
      <c r="E126" s="99">
        <v>169.99875233397975</v>
      </c>
      <c r="F126" s="99">
        <v>157.83870101703749</v>
      </c>
      <c r="G126" s="99">
        <v>161.26255461677599</v>
      </c>
      <c r="H126" s="99">
        <v>158.01123235209525</v>
      </c>
      <c r="I126" s="99">
        <v>155.14770245420837</v>
      </c>
      <c r="J126" s="99">
        <v>142.89456293543259</v>
      </c>
      <c r="K126" s="99">
        <v>137.86856687270043</v>
      </c>
      <c r="L126" s="99">
        <v>149.10028148497167</v>
      </c>
      <c r="M126" s="99">
        <v>123.91167967868826</v>
      </c>
      <c r="N126" s="99">
        <v>128.16080877352073</v>
      </c>
      <c r="O126" s="99">
        <v>117.23387924773569</v>
      </c>
      <c r="P126" s="99">
        <v>105.16256722348858</v>
      </c>
      <c r="Q126" s="99">
        <v>97.131167958668669</v>
      </c>
      <c r="R126" s="99">
        <v>100.08757916090289</v>
      </c>
      <c r="S126" s="99">
        <v>93.446466555482715</v>
      </c>
      <c r="T126" s="99">
        <v>85.48338927782298</v>
      </c>
      <c r="U126" s="99">
        <v>75.877851980015478</v>
      </c>
      <c r="V126" s="99">
        <v>65.407112279573184</v>
      </c>
      <c r="W126" s="99">
        <v>62.942927215070803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0.57458641452160775</v>
      </c>
      <c r="D127" s="99">
        <v>0.5587504415312049</v>
      </c>
      <c r="E127" s="99">
        <v>0.56925752600830315</v>
      </c>
      <c r="F127" s="99">
        <v>0.51699662734133645</v>
      </c>
      <c r="G127" s="99">
        <v>0.52367624076383046</v>
      </c>
      <c r="H127" s="99">
        <v>0.50600078741278387</v>
      </c>
      <c r="I127" s="99">
        <v>0.48884503861286455</v>
      </c>
      <c r="J127" s="99">
        <v>0.44935583196745654</v>
      </c>
      <c r="K127" s="99">
        <v>0.43330444444615812</v>
      </c>
      <c r="L127" s="99">
        <v>0.44952702817468559</v>
      </c>
      <c r="M127" s="99">
        <v>0.37957942538731082</v>
      </c>
      <c r="N127" s="99">
        <v>0.39352839039136406</v>
      </c>
      <c r="O127" s="99">
        <v>0.36158213735843231</v>
      </c>
      <c r="P127" s="99">
        <v>0.32590668929586181</v>
      </c>
      <c r="Q127" s="99">
        <v>0.30273036224525235</v>
      </c>
      <c r="R127" s="99">
        <v>0.3121672002856194</v>
      </c>
      <c r="S127" s="99">
        <v>0.29083019190088583</v>
      </c>
      <c r="T127" s="99">
        <v>0.26733263338539831</v>
      </c>
      <c r="U127" s="99">
        <v>0.23916856178433613</v>
      </c>
      <c r="V127" s="99">
        <v>0.20792622290996232</v>
      </c>
      <c r="W127" s="99">
        <v>0.20063010770322948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9.9488958795249867E-5</v>
      </c>
      <c r="D128" s="123">
        <f t="shared" si="48"/>
        <v>4.8726621709644643E-4</v>
      </c>
      <c r="E128" s="123">
        <f t="shared" si="48"/>
        <v>9.4322702589104217E-4</v>
      </c>
      <c r="F128" s="123">
        <f t="shared" si="48"/>
        <v>1.3022705802882488E-3</v>
      </c>
      <c r="G128" s="123">
        <f t="shared" si="48"/>
        <v>2.0929802522168389E-3</v>
      </c>
      <c r="H128" s="123">
        <f t="shared" si="48"/>
        <v>7.3492326805153375E-3</v>
      </c>
      <c r="I128" s="123">
        <f t="shared" si="48"/>
        <v>8.1139626266638187E-3</v>
      </c>
      <c r="J128" s="123">
        <f t="shared" si="48"/>
        <v>1.0915288231186922E-2</v>
      </c>
      <c r="K128" s="123">
        <f t="shared" si="48"/>
        <v>1.0158382409851945E-2</v>
      </c>
      <c r="L128" s="123">
        <f t="shared" si="48"/>
        <v>3.4163481354593142E-2</v>
      </c>
      <c r="M128" s="123">
        <f t="shared" si="48"/>
        <v>1.7947321206308677E-2</v>
      </c>
      <c r="N128" s="123">
        <f t="shared" si="48"/>
        <v>1.5861871270632918E-2</v>
      </c>
      <c r="O128" s="123">
        <f t="shared" si="48"/>
        <v>1.5228704145505947E-2</v>
      </c>
      <c r="P128" s="123">
        <f t="shared" si="48"/>
        <v>1.609210520008568E-2</v>
      </c>
      <c r="Q128" s="123">
        <f t="shared" si="48"/>
        <v>9.9365227721827133E-3</v>
      </c>
      <c r="R128" s="123">
        <f t="shared" si="48"/>
        <v>1.2783912427571598E-2</v>
      </c>
      <c r="S128" s="123">
        <f t="shared" si="48"/>
        <v>9.443607986336245E-3</v>
      </c>
      <c r="T128" s="123">
        <f t="shared" si="48"/>
        <v>1.2220858170716536E-2</v>
      </c>
      <c r="U128" s="123">
        <f t="shared" si="48"/>
        <v>9.4895230718861721E-3</v>
      </c>
      <c r="V128" s="123">
        <f t="shared" si="48"/>
        <v>2.0603654316457606E-2</v>
      </c>
      <c r="W128" s="123">
        <f t="shared" si="48"/>
        <v>2.2364938117450751E-2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9.9488958795249867E-5</v>
      </c>
      <c r="D129" s="99">
        <f>RES_hhdet_in_fech!D129/RES_summary!D$21</f>
        <v>4.8726621709644643E-4</v>
      </c>
      <c r="E129" s="99">
        <f>RES_hhdet_in_fech!E129/RES_summary!E$21</f>
        <v>9.4322702589104217E-4</v>
      </c>
      <c r="F129" s="99">
        <f>RES_hhdet_in_fech!F129/RES_summary!F$21</f>
        <v>1.3022705802882488E-3</v>
      </c>
      <c r="G129" s="99">
        <f>RES_hhdet_in_fech!G129/RES_summary!G$21</f>
        <v>2.0929802522168389E-3</v>
      </c>
      <c r="H129" s="99">
        <f>RES_hhdet_in_fech!H129/RES_summary!H$21</f>
        <v>7.3492326805153375E-3</v>
      </c>
      <c r="I129" s="99">
        <f>RES_hhdet_in_fech!I129/RES_summary!I$21</f>
        <v>8.1139626266638187E-3</v>
      </c>
      <c r="J129" s="99">
        <f>RES_hhdet_in_fech!J129/RES_summary!J$21</f>
        <v>1.0915288231186922E-2</v>
      </c>
      <c r="K129" s="99">
        <f>RES_hhdet_in_fech!K129/RES_summary!K$21</f>
        <v>1.0158382409851945E-2</v>
      </c>
      <c r="L129" s="99">
        <f>RES_hhdet_in_fech!L129/RES_summary!L$21</f>
        <v>3.4163481354593142E-2</v>
      </c>
      <c r="M129" s="99">
        <f>RES_hhdet_in_fech!M129/RES_summary!M$21</f>
        <v>1.7947321206308677E-2</v>
      </c>
      <c r="N129" s="99">
        <f>RES_hhdet_in_fech!N129/RES_summary!N$21</f>
        <v>1.5861871270632918E-2</v>
      </c>
      <c r="O129" s="99">
        <f>RES_hhdet_in_fech!O129/RES_summary!O$21</f>
        <v>1.5228704145505947E-2</v>
      </c>
      <c r="P129" s="99">
        <f>RES_hhdet_in_fech!P129/RES_summary!P$21</f>
        <v>1.609210520008568E-2</v>
      </c>
      <c r="Q129" s="99">
        <f>RES_hhdet_in_fech!Q129/RES_summary!Q$21</f>
        <v>9.9365227721827133E-3</v>
      </c>
      <c r="R129" s="99">
        <f>RES_hhdet_in_fech!R129/RES_summary!R$21</f>
        <v>1.2783912427571598E-2</v>
      </c>
      <c r="S129" s="99">
        <f>RES_hhdet_in_fech!S129/RES_summary!S$21</f>
        <v>9.443607986336245E-3</v>
      </c>
      <c r="T129" s="99">
        <f>RES_hhdet_in_fech!T129/RES_summary!T$21</f>
        <v>1.2220858170716536E-2</v>
      </c>
      <c r="U129" s="99">
        <f>RES_hhdet_in_fech!U129/RES_summary!U$21</f>
        <v>9.4895230718861721E-3</v>
      </c>
      <c r="V129" s="99">
        <f>RES_hhdet_in_fech!V129/RES_summary!V$21</f>
        <v>2.0603654316457606E-2</v>
      </c>
      <c r="W129" s="99">
        <f>RES_hhdet_in_fech!W129/RES_summary!W$21</f>
        <v>2.2364938117450751E-2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28.38671490890707</v>
      </c>
      <c r="D130" s="123">
        <v>27.557234187072808</v>
      </c>
      <c r="E130" s="123">
        <v>27.867363861007785</v>
      </c>
      <c r="F130" s="123">
        <v>24.151394443813459</v>
      </c>
      <c r="G130" s="123">
        <v>25.538099240533249</v>
      </c>
      <c r="H130" s="123">
        <v>30.866464956536209</v>
      </c>
      <c r="I130" s="123">
        <v>28.394931860139099</v>
      </c>
      <c r="J130" s="123">
        <v>30.542473058034219</v>
      </c>
      <c r="K130" s="123">
        <v>26.773421267823647</v>
      </c>
      <c r="L130" s="123">
        <v>29.112685273289031</v>
      </c>
      <c r="M130" s="123">
        <v>26.488567610190017</v>
      </c>
      <c r="N130" s="123">
        <v>27.067627670532087</v>
      </c>
      <c r="O130" s="123">
        <v>26.167778681529303</v>
      </c>
      <c r="P130" s="123">
        <v>22.957134549381877</v>
      </c>
      <c r="Q130" s="123">
        <v>23.521284470468672</v>
      </c>
      <c r="R130" s="123">
        <v>25.485678691976094</v>
      </c>
      <c r="S130" s="123">
        <v>22.562861034222404</v>
      </c>
      <c r="T130" s="123">
        <v>22.796706930436716</v>
      </c>
      <c r="U130" s="123">
        <v>21.396512034431126</v>
      </c>
      <c r="V130" s="123">
        <v>22.789536401416132</v>
      </c>
      <c r="W130" s="123">
        <v>23.72883075578644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27.576356814188411</v>
      </c>
      <c r="D131" s="99">
        <v>27.365693004789666</v>
      </c>
      <c r="E131" s="99">
        <v>26.977470802037132</v>
      </c>
      <c r="F131" s="99">
        <v>24.151394443813459</v>
      </c>
      <c r="G131" s="99">
        <v>25.538099240533249</v>
      </c>
      <c r="H131" s="99">
        <v>26.702942955680179</v>
      </c>
      <c r="I131" s="99">
        <v>26.977706303832452</v>
      </c>
      <c r="J131" s="99">
        <v>27.780106559328313</v>
      </c>
      <c r="K131" s="99">
        <v>25.088686908472418</v>
      </c>
      <c r="L131" s="99">
        <v>29.112685273289031</v>
      </c>
      <c r="M131" s="99">
        <v>26.34218448737322</v>
      </c>
      <c r="N131" s="99">
        <v>27.067627670532087</v>
      </c>
      <c r="O131" s="99">
        <v>26.167778681529303</v>
      </c>
      <c r="P131" s="99">
        <v>22.957134549381877</v>
      </c>
      <c r="Q131" s="99">
        <v>23.521284470468672</v>
      </c>
      <c r="R131" s="99">
        <v>25.485678691976094</v>
      </c>
      <c r="S131" s="99">
        <v>22.363226890117605</v>
      </c>
      <c r="T131" s="99">
        <v>21.876082069951423</v>
      </c>
      <c r="U131" s="99">
        <v>20.835197493113679</v>
      </c>
      <c r="V131" s="99">
        <v>21.309450623021732</v>
      </c>
      <c r="W131" s="99">
        <v>23.72883075578644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33.424595797268516</v>
      </c>
      <c r="D135" s="102">
        <v>33.121866930855163</v>
      </c>
      <c r="E135" s="102">
        <v>34.911201530404782</v>
      </c>
      <c r="F135" s="102">
        <v>0</v>
      </c>
      <c r="G135" s="102">
        <v>0</v>
      </c>
      <c r="H135" s="102">
        <v>34.347615922115573</v>
      </c>
      <c r="I135" s="102">
        <v>34.078585875542863</v>
      </c>
      <c r="J135" s="102">
        <v>45.749592101624856</v>
      </c>
      <c r="K135" s="102">
        <v>39.281297572097891</v>
      </c>
      <c r="L135" s="102">
        <v>0</v>
      </c>
      <c r="M135" s="102">
        <v>30.344773821258315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24.983719601267296</v>
      </c>
      <c r="T135" s="102">
        <v>25.914607391549175</v>
      </c>
      <c r="U135" s="102">
        <v>23.887007096148551</v>
      </c>
      <c r="V135" s="102">
        <v>27.264808087197132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11.127562690223986</v>
      </c>
      <c r="D139" s="123">
        <v>11.564265780958188</v>
      </c>
      <c r="E139" s="123">
        <v>12.138126859343139</v>
      </c>
      <c r="F139" s="123">
        <v>12.467617487991255</v>
      </c>
      <c r="G139" s="123">
        <v>12.612650157219806</v>
      </c>
      <c r="H139" s="123">
        <v>12.877693887599849</v>
      </c>
      <c r="I139" s="123">
        <v>10.828536540474467</v>
      </c>
      <c r="J139" s="123">
        <v>12.535352143106746</v>
      </c>
      <c r="K139" s="123">
        <v>11.510444851081918</v>
      </c>
      <c r="L139" s="123">
        <v>12.085428332764767</v>
      </c>
      <c r="M139" s="123">
        <v>11.068124392399133</v>
      </c>
      <c r="N139" s="123">
        <v>11.125545173918049</v>
      </c>
      <c r="O139" s="123">
        <v>10.806230874285017</v>
      </c>
      <c r="P139" s="123">
        <v>10.172699513941136</v>
      </c>
      <c r="Q139" s="123">
        <v>9.2031817609933739</v>
      </c>
      <c r="R139" s="123">
        <v>9.5858812413761356</v>
      </c>
      <c r="S139" s="123">
        <v>8.2554684396875313</v>
      </c>
      <c r="T139" s="123">
        <v>8.4525168788918617</v>
      </c>
      <c r="U139" s="123">
        <v>6.9056909878918331</v>
      </c>
      <c r="V139" s="123">
        <v>8.237432842171474</v>
      </c>
      <c r="W139" s="123">
        <v>7.7818251817606487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12.085495325880562</v>
      </c>
      <c r="D140" s="99">
        <v>12.545130014371246</v>
      </c>
      <c r="E140" s="99">
        <v>12.811772934749245</v>
      </c>
      <c r="F140" s="99">
        <v>13.44171384070242</v>
      </c>
      <c r="G140" s="99">
        <v>13.908520556312363</v>
      </c>
      <c r="H140" s="99">
        <v>14.35519290638565</v>
      </c>
      <c r="I140" s="99">
        <v>13.02109665955096</v>
      </c>
      <c r="J140" s="99">
        <v>13.2441660933188</v>
      </c>
      <c r="K140" s="99">
        <v>12.136017503802032</v>
      </c>
      <c r="L140" s="99">
        <v>12.024513239739314</v>
      </c>
      <c r="M140" s="99">
        <v>12.315661712485264</v>
      </c>
      <c r="N140" s="99">
        <v>12.293601774560258</v>
      </c>
      <c r="O140" s="99">
        <v>11.827774477873607</v>
      </c>
      <c r="P140" s="99">
        <v>12.681380958124217</v>
      </c>
      <c r="Q140" s="99">
        <v>10.008761835172296</v>
      </c>
      <c r="R140" s="99">
        <v>10.238764303002602</v>
      </c>
      <c r="S140" s="99">
        <v>11.483978928927172</v>
      </c>
      <c r="T140" s="99">
        <v>9.5687786575935068</v>
      </c>
      <c r="U140" s="99">
        <v>8.8231497687425584</v>
      </c>
      <c r="V140" s="99">
        <v>9.1321084041128078</v>
      </c>
      <c r="W140" s="99">
        <v>9.2898925557480307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9.4578101271697257</v>
      </c>
      <c r="D141" s="110">
        <v>10.245135155676145</v>
      </c>
      <c r="E141" s="110">
        <v>10.932998645398882</v>
      </c>
      <c r="F141" s="110">
        <v>10.097101589361015</v>
      </c>
      <c r="G141" s="110">
        <v>10.034824745870582</v>
      </c>
      <c r="H141" s="110">
        <v>10.941645871418919</v>
      </c>
      <c r="I141" s="110">
        <v>9.7251647741045026</v>
      </c>
      <c r="J141" s="110">
        <v>12.276118914781373</v>
      </c>
      <c r="K141" s="110">
        <v>10.794815466864819</v>
      </c>
      <c r="L141" s="110">
        <v>12.637163209279871</v>
      </c>
      <c r="M141" s="110">
        <v>9.3112972594237569</v>
      </c>
      <c r="N141" s="110">
        <v>9.1777835889730781</v>
      </c>
      <c r="O141" s="110">
        <v>9.4796520142246177</v>
      </c>
      <c r="P141" s="110">
        <v>7.9252952444770397</v>
      </c>
      <c r="Q141" s="110">
        <v>8.7768642684664453</v>
      </c>
      <c r="R141" s="110">
        <v>9.1024414376791238</v>
      </c>
      <c r="S141" s="110">
        <v>6.03381071200213</v>
      </c>
      <c r="T141" s="110">
        <v>6.2095075148568766</v>
      </c>
      <c r="U141" s="110">
        <v>5.5722736968629549</v>
      </c>
      <c r="V141" s="110">
        <v>6.7014490737670345</v>
      </c>
      <c r="W141" s="110">
        <v>6.5407013319308627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66.490275542553519</v>
      </c>
      <c r="S143" s="118">
        <f t="shared" si="50"/>
        <v>55.692761080765017</v>
      </c>
      <c r="T143" s="118">
        <f t="shared" si="50"/>
        <v>58.1140846126968</v>
      </c>
      <c r="U143" s="118">
        <f t="shared" si="50"/>
        <v>53.929988851839859</v>
      </c>
      <c r="V143" s="118">
        <f t="shared" si="50"/>
        <v>56.872951750502494</v>
      </c>
      <c r="W143" s="118">
        <f t="shared" ref="W143" si="51">W144+W146+W148+W157</f>
        <v>53.973616694264813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21.931831907622787</v>
      </c>
      <c r="S144" s="123">
        <f t="shared" si="52"/>
        <v>22.308978108846496</v>
      </c>
      <c r="T144" s="123">
        <f t="shared" si="52"/>
        <v>23.918276104960107</v>
      </c>
      <c r="U144" s="123">
        <f t="shared" si="52"/>
        <v>23.142282977043994</v>
      </c>
      <c r="V144" s="123">
        <f t="shared" si="52"/>
        <v>21.40115990528507</v>
      </c>
      <c r="W144" s="123">
        <f t="shared" si="52"/>
        <v>19.068076249591677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21.931831907622787</v>
      </c>
      <c r="S145" s="99">
        <v>22.308978108846496</v>
      </c>
      <c r="T145" s="99">
        <v>23.918276104960107</v>
      </c>
      <c r="U145" s="99">
        <v>23.142282977043994</v>
      </c>
      <c r="V145" s="99">
        <v>21.40115990528507</v>
      </c>
      <c r="W145" s="99">
        <v>19.068076249591677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1.9656093330994152E-2</v>
      </c>
      <c r="S146" s="123">
        <f t="shared" si="53"/>
        <v>1.7398590429737584E-2</v>
      </c>
      <c r="T146" s="123">
        <f t="shared" si="53"/>
        <v>3.470290426559635E-2</v>
      </c>
      <c r="U146" s="123">
        <f t="shared" si="53"/>
        <v>2.1896320020995303E-2</v>
      </c>
      <c r="V146" s="123">
        <f t="shared" si="53"/>
        <v>3.1514423201791077E-2</v>
      </c>
      <c r="W146" s="123">
        <f t="shared" si="53"/>
        <v>3.4634591667996657E-2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1.9656093330994152E-2</v>
      </c>
      <c r="S147" s="99">
        <f>RES_hhdet_in_fech!S147/RES_summary!S$21</f>
        <v>1.7398590429737584E-2</v>
      </c>
      <c r="T147" s="99">
        <f>RES_hhdet_in_fech!T147/RES_summary!T$21</f>
        <v>3.470290426559635E-2</v>
      </c>
      <c r="U147" s="99">
        <f>RES_hhdet_in_fech!U147/RES_summary!U$21</f>
        <v>2.1896320020995303E-2</v>
      </c>
      <c r="V147" s="99">
        <f>RES_hhdet_in_fech!V147/RES_summary!V$21</f>
        <v>3.1514423201791077E-2</v>
      </c>
      <c r="W147" s="99">
        <f>RES_hhdet_in_fech!W147/RES_summary!W$21</f>
        <v>3.4634591667996657E-2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34.962878243369175</v>
      </c>
      <c r="S148" s="123">
        <v>25.026733270018365</v>
      </c>
      <c r="T148" s="123">
        <v>25.679149962645329</v>
      </c>
      <c r="U148" s="123">
        <v>23.824745932909977</v>
      </c>
      <c r="V148" s="123">
        <v>27.183206376827304</v>
      </c>
      <c r="W148" s="123">
        <v>27.108341754933317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26.102074988794982</v>
      </c>
      <c r="T149" s="99">
        <v>23.246089863972262</v>
      </c>
      <c r="U149" s="99">
        <v>21.52108289308293</v>
      </c>
      <c r="V149" s="99">
        <v>23.1847225687061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34.962878243369175</v>
      </c>
      <c r="S153" s="102">
        <v>24.983719601267303</v>
      </c>
      <c r="T153" s="102">
        <v>25.914607391549172</v>
      </c>
      <c r="U153" s="102">
        <v>23.887007096148547</v>
      </c>
      <c r="V153" s="102">
        <v>27.264808087197125</v>
      </c>
      <c r="W153" s="102">
        <v>27.108341754933317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9.5759092982305702</v>
      </c>
      <c r="S157" s="123">
        <v>8.339651111470415</v>
      </c>
      <c r="T157" s="123">
        <v>8.4819556408257704</v>
      </c>
      <c r="U157" s="123">
        <v>6.9410636218648918</v>
      </c>
      <c r="V157" s="123">
        <v>8.2570710451883294</v>
      </c>
      <c r="W157" s="123">
        <v>7.7625640980718256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10.238764303002601</v>
      </c>
      <c r="S158" s="99">
        <v>11.483978928927172</v>
      </c>
      <c r="T158" s="99">
        <v>9.568778657593505</v>
      </c>
      <c r="U158" s="99">
        <v>8.8231497687425549</v>
      </c>
      <c r="V158" s="99">
        <v>9.1321084041128096</v>
      </c>
      <c r="W158" s="99">
        <v>9.2898925557480307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9.1024414376791221</v>
      </c>
      <c r="S159" s="110">
        <v>6.0338107120021292</v>
      </c>
      <c r="T159" s="110">
        <v>6.2095075148568766</v>
      </c>
      <c r="U159" s="110">
        <v>5.5722736968629549</v>
      </c>
      <c r="V159" s="110">
        <v>6.7014490737670345</v>
      </c>
      <c r="W159" s="110">
        <v>6.5407013319308627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226.4881379952123</v>
      </c>
      <c r="D161" s="118">
        <f t="shared" si="54"/>
        <v>201.42905099573036</v>
      </c>
      <c r="E161" s="118">
        <f t="shared" si="54"/>
        <v>219.93956644131211</v>
      </c>
      <c r="F161" s="118">
        <f t="shared" si="54"/>
        <v>217.7243430508268</v>
      </c>
      <c r="G161" s="118">
        <f t="shared" si="54"/>
        <v>156.40228451971143</v>
      </c>
      <c r="H161" s="118">
        <f t="shared" si="54"/>
        <v>204.13110066458901</v>
      </c>
      <c r="I161" s="118">
        <f t="shared" si="54"/>
        <v>250.54428390011398</v>
      </c>
      <c r="J161" s="118">
        <f t="shared" si="54"/>
        <v>215.02483751337996</v>
      </c>
      <c r="K161" s="118">
        <f t="shared" si="54"/>
        <v>222.16743789449549</v>
      </c>
      <c r="L161" s="118">
        <f t="shared" si="54"/>
        <v>157.33486267559212</v>
      </c>
      <c r="M161" s="118">
        <f t="shared" si="54"/>
        <v>91.981312434162746</v>
      </c>
      <c r="N161" s="118">
        <f t="shared" si="54"/>
        <v>210.48919326801231</v>
      </c>
      <c r="O161" s="118">
        <f t="shared" si="54"/>
        <v>157.15990833535903</v>
      </c>
      <c r="P161" s="118">
        <f t="shared" si="54"/>
        <v>235.78358262986447</v>
      </c>
      <c r="Q161" s="118">
        <f t="shared" si="54"/>
        <v>179.43416262032332</v>
      </c>
      <c r="R161" s="118">
        <f t="shared" ref="R161:V161" si="55">R162+R164+R166+R175</f>
        <v>0</v>
      </c>
      <c r="S161" s="118">
        <f t="shared" si="55"/>
        <v>114.58829933118568</v>
      </c>
      <c r="T161" s="118">
        <f t="shared" si="55"/>
        <v>106.8060987933419</v>
      </c>
      <c r="U161" s="118">
        <f t="shared" si="55"/>
        <v>92.358905716999772</v>
      </c>
      <c r="V161" s="118">
        <f t="shared" si="55"/>
        <v>112.23557951495002</v>
      </c>
      <c r="W161" s="118">
        <f t="shared" ref="W161" si="56">W162+W164+W166+W175</f>
        <v>93.767535114065282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180.97804687206323</v>
      </c>
      <c r="D162" s="123">
        <f t="shared" si="57"/>
        <v>156.52871900340236</v>
      </c>
      <c r="E162" s="123">
        <f t="shared" si="57"/>
        <v>172.96810169189823</v>
      </c>
      <c r="F162" s="123">
        <f t="shared" si="57"/>
        <v>175.30062155137915</v>
      </c>
      <c r="G162" s="123">
        <f t="shared" si="57"/>
        <v>113.06937519618114</v>
      </c>
      <c r="H162" s="123">
        <f t="shared" si="57"/>
        <v>156.73942497252284</v>
      </c>
      <c r="I162" s="123">
        <f t="shared" si="57"/>
        <v>205.60400501410575</v>
      </c>
      <c r="J162" s="123">
        <f t="shared" si="57"/>
        <v>156.75711470233941</v>
      </c>
      <c r="K162" s="123">
        <f t="shared" si="57"/>
        <v>171.37601710249962</v>
      </c>
      <c r="L162" s="123">
        <f t="shared" si="57"/>
        <v>108.86022389124327</v>
      </c>
      <c r="M162" s="123">
        <f t="shared" si="57"/>
        <v>50.551601899219079</v>
      </c>
      <c r="N162" s="123">
        <f t="shared" si="57"/>
        <v>168.45938756230584</v>
      </c>
      <c r="O162" s="123">
        <f t="shared" si="57"/>
        <v>113.16587390395061</v>
      </c>
      <c r="P162" s="123">
        <f t="shared" si="57"/>
        <v>197.71441846854708</v>
      </c>
      <c r="Q162" s="123">
        <f t="shared" si="57"/>
        <v>137.52907778911313</v>
      </c>
      <c r="R162" s="123">
        <f t="shared" si="57"/>
        <v>0</v>
      </c>
      <c r="S162" s="123">
        <f t="shared" si="57"/>
        <v>81.313610736182639</v>
      </c>
      <c r="T162" s="123">
        <f t="shared" si="57"/>
        <v>72.689739870611106</v>
      </c>
      <c r="U162" s="123">
        <f t="shared" si="57"/>
        <v>61.62201189602392</v>
      </c>
      <c r="V162" s="123">
        <f t="shared" si="57"/>
        <v>76.814639188727483</v>
      </c>
      <c r="W162" s="123">
        <f t="shared" si="57"/>
        <v>58.91130888359779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180.97804687206323</v>
      </c>
      <c r="D163" s="110">
        <v>156.52871900340236</v>
      </c>
      <c r="E163" s="110">
        <v>172.96810169189823</v>
      </c>
      <c r="F163" s="110">
        <v>175.30062155137915</v>
      </c>
      <c r="G163" s="110">
        <v>113.06937519618114</v>
      </c>
      <c r="H163" s="110">
        <v>156.73942497252284</v>
      </c>
      <c r="I163" s="110">
        <v>205.60400501410575</v>
      </c>
      <c r="J163" s="110">
        <v>156.75711470233941</v>
      </c>
      <c r="K163" s="110">
        <v>171.37601710249962</v>
      </c>
      <c r="L163" s="110">
        <v>108.86022389124327</v>
      </c>
      <c r="M163" s="110">
        <v>50.551601899219079</v>
      </c>
      <c r="N163" s="110">
        <v>168.45938756230584</v>
      </c>
      <c r="O163" s="110">
        <v>113.16587390395061</v>
      </c>
      <c r="P163" s="110">
        <v>197.71441846854708</v>
      </c>
      <c r="Q163" s="110">
        <v>137.52907778911313</v>
      </c>
      <c r="R163" s="110">
        <v>0</v>
      </c>
      <c r="S163" s="110">
        <v>81.313610736182639</v>
      </c>
      <c r="T163" s="110">
        <v>72.689739870611106</v>
      </c>
      <c r="U163" s="110">
        <v>61.62201189602392</v>
      </c>
      <c r="V163" s="110">
        <v>76.814639188727483</v>
      </c>
      <c r="W163" s="110">
        <v>58.91130888359779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4.6207068180439889E-2</v>
      </c>
      <c r="M164" s="123">
        <f t="shared" si="58"/>
        <v>2.1093523309040994E-2</v>
      </c>
      <c r="N164" s="123">
        <f t="shared" si="58"/>
        <v>2.1790761053222609E-2</v>
      </c>
      <c r="O164" s="123">
        <f t="shared" si="58"/>
        <v>1.8808014518606517E-2</v>
      </c>
      <c r="P164" s="123">
        <f t="shared" si="58"/>
        <v>3.6487537780745649E-2</v>
      </c>
      <c r="Q164" s="123">
        <f t="shared" si="58"/>
        <v>1.7842123880366489E-2</v>
      </c>
      <c r="R164" s="123">
        <f t="shared" si="58"/>
        <v>0</v>
      </c>
      <c r="S164" s="123">
        <f t="shared" si="58"/>
        <v>2.5997893745584904E-2</v>
      </c>
      <c r="T164" s="123">
        <f t="shared" si="58"/>
        <v>3.5754507425159877E-2</v>
      </c>
      <c r="U164" s="123">
        <f t="shared" si="58"/>
        <v>2.8365687299925731E-2</v>
      </c>
      <c r="V164" s="123">
        <f t="shared" si="58"/>
        <v>3.0563556984495657E-2</v>
      </c>
      <c r="W164" s="123">
        <f t="shared" si="58"/>
        <v>5.1340688825500927E-2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</v>
      </c>
      <c r="I165" s="99">
        <f>RES_hhdet_in_fech!I165/RES_summary!I$21</f>
        <v>0</v>
      </c>
      <c r="J165" s="99">
        <f>RES_hhdet_in_fech!J165/RES_summary!J$21</f>
        <v>0</v>
      </c>
      <c r="K165" s="99">
        <f>RES_hhdet_in_fech!K165/RES_summary!K$21</f>
        <v>0</v>
      </c>
      <c r="L165" s="99">
        <f>RES_hhdet_in_fech!L165/RES_summary!L$21</f>
        <v>4.6207068180439889E-2</v>
      </c>
      <c r="M165" s="99">
        <f>RES_hhdet_in_fech!M165/RES_summary!M$21</f>
        <v>2.1093523309040994E-2</v>
      </c>
      <c r="N165" s="99">
        <f>RES_hhdet_in_fech!N165/RES_summary!N$21</f>
        <v>2.1790761053222609E-2</v>
      </c>
      <c r="O165" s="99">
        <f>RES_hhdet_in_fech!O165/RES_summary!O$21</f>
        <v>1.8808014518606517E-2</v>
      </c>
      <c r="P165" s="99">
        <f>RES_hhdet_in_fech!P165/RES_summary!P$21</f>
        <v>3.6487537780745649E-2</v>
      </c>
      <c r="Q165" s="99">
        <f>RES_hhdet_in_fech!Q165/RES_summary!Q$21</f>
        <v>1.7842123880366489E-2</v>
      </c>
      <c r="R165" s="99">
        <f>RES_hhdet_in_fech!R165/RES_summary!R$21</f>
        <v>0</v>
      </c>
      <c r="S165" s="99">
        <f>RES_hhdet_in_fech!S165/RES_summary!S$21</f>
        <v>2.5997893745584904E-2</v>
      </c>
      <c r="T165" s="99">
        <f>RES_hhdet_in_fech!T165/RES_summary!T$21</f>
        <v>3.5754507425159877E-2</v>
      </c>
      <c r="U165" s="99">
        <f>RES_hhdet_in_fech!U165/RES_summary!U$21</f>
        <v>2.8365687299925731E-2</v>
      </c>
      <c r="V165" s="99">
        <f>RES_hhdet_in_fech!V165/RES_summary!V$21</f>
        <v>3.0563556984495657E-2</v>
      </c>
      <c r="W165" s="99">
        <f>RES_hhdet_in_fech!W165/RES_summary!W$21</f>
        <v>5.1340688825500927E-2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33.424595797268502</v>
      </c>
      <c r="D166" s="123">
        <v>33.121866930855148</v>
      </c>
      <c r="E166" s="123">
        <v>34.911201530404782</v>
      </c>
      <c r="F166" s="123">
        <v>30.096878409192371</v>
      </c>
      <c r="G166" s="123">
        <v>30.715620704031867</v>
      </c>
      <c r="H166" s="123">
        <v>34.515686500832778</v>
      </c>
      <c r="I166" s="123">
        <v>34.078585875542856</v>
      </c>
      <c r="J166" s="123">
        <v>45.749592101624849</v>
      </c>
      <c r="K166" s="123">
        <v>39.281297572097884</v>
      </c>
      <c r="L166" s="123">
        <v>36.346482541784674</v>
      </c>
      <c r="M166" s="123">
        <v>30.344773821258318</v>
      </c>
      <c r="N166" s="123">
        <v>30.881242202555718</v>
      </c>
      <c r="O166" s="123">
        <v>33.165424105338033</v>
      </c>
      <c r="P166" s="123">
        <v>27.854498672595167</v>
      </c>
      <c r="Q166" s="123">
        <v>32.699745916628082</v>
      </c>
      <c r="R166" s="123">
        <v>0</v>
      </c>
      <c r="S166" s="123">
        <v>25.022283580147565</v>
      </c>
      <c r="T166" s="123">
        <v>25.631582805291011</v>
      </c>
      <c r="U166" s="123">
        <v>23.806350589225861</v>
      </c>
      <c r="V166" s="123">
        <v>27.159288634132714</v>
      </c>
      <c r="W166" s="123">
        <v>27.035134015534037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39.389733283632047</v>
      </c>
      <c r="I167" s="99">
        <v>0</v>
      </c>
      <c r="J167" s="99">
        <v>0</v>
      </c>
      <c r="K167" s="99">
        <v>0</v>
      </c>
      <c r="L167" s="99">
        <v>29.148536564741764</v>
      </c>
      <c r="M167" s="99">
        <v>0</v>
      </c>
      <c r="N167" s="99">
        <v>34.307537726742403</v>
      </c>
      <c r="O167" s="99">
        <v>31.827353134911387</v>
      </c>
      <c r="P167" s="99">
        <v>32.388790537967523</v>
      </c>
      <c r="Q167" s="99">
        <v>0</v>
      </c>
      <c r="R167" s="99">
        <v>0</v>
      </c>
      <c r="S167" s="99">
        <v>26.102074988794982</v>
      </c>
      <c r="T167" s="99">
        <v>23.246089863972262</v>
      </c>
      <c r="U167" s="99">
        <v>21.521082893082934</v>
      </c>
      <c r="V167" s="99">
        <v>23.184722568706103</v>
      </c>
      <c r="W167" s="99">
        <v>23.997012830463866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33.424595797268502</v>
      </c>
      <c r="D171" s="102">
        <v>33.121866930855148</v>
      </c>
      <c r="E171" s="102">
        <v>34.911201530404782</v>
      </c>
      <c r="F171" s="102">
        <v>30.096878409192371</v>
      </c>
      <c r="G171" s="102">
        <v>30.715620704031867</v>
      </c>
      <c r="H171" s="102">
        <v>34.347615922115573</v>
      </c>
      <c r="I171" s="102">
        <v>34.078585875542856</v>
      </c>
      <c r="J171" s="102">
        <v>45.749592101624849</v>
      </c>
      <c r="K171" s="102">
        <v>39.281297572097884</v>
      </c>
      <c r="L171" s="102">
        <v>36.82634560692086</v>
      </c>
      <c r="M171" s="102">
        <v>30.344773821258318</v>
      </c>
      <c r="N171" s="102">
        <v>30.764602354923831</v>
      </c>
      <c r="O171" s="102">
        <v>33.213498511461154</v>
      </c>
      <c r="P171" s="102">
        <v>27.731950243801322</v>
      </c>
      <c r="Q171" s="102">
        <v>32.699745916628082</v>
      </c>
      <c r="R171" s="102">
        <v>0</v>
      </c>
      <c r="S171" s="102">
        <v>24.983719601267296</v>
      </c>
      <c r="T171" s="102">
        <v>25.914607391549172</v>
      </c>
      <c r="U171" s="102">
        <v>23.887007096148547</v>
      </c>
      <c r="V171" s="102">
        <v>27.264808087197132</v>
      </c>
      <c r="W171" s="102">
        <v>27.108341754933317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12.085495325880562</v>
      </c>
      <c r="D175" s="123">
        <v>11.778465061472879</v>
      </c>
      <c r="E175" s="123">
        <v>12.060263219009101</v>
      </c>
      <c r="F175" s="123">
        <v>12.326843090255286</v>
      </c>
      <c r="G175" s="123">
        <v>12.617288619498439</v>
      </c>
      <c r="H175" s="123">
        <v>12.875989191233401</v>
      </c>
      <c r="I175" s="123">
        <v>10.861693010465352</v>
      </c>
      <c r="J175" s="123">
        <v>12.518130709415727</v>
      </c>
      <c r="K175" s="123">
        <v>11.510123219897997</v>
      </c>
      <c r="L175" s="123">
        <v>12.081949174383739</v>
      </c>
      <c r="M175" s="123">
        <v>11.063843190376303</v>
      </c>
      <c r="N175" s="123">
        <v>11.12677274209757</v>
      </c>
      <c r="O175" s="123">
        <v>10.80980231155179</v>
      </c>
      <c r="P175" s="123">
        <v>10.178177950941492</v>
      </c>
      <c r="Q175" s="123">
        <v>9.1874967907017293</v>
      </c>
      <c r="R175" s="123">
        <v>0</v>
      </c>
      <c r="S175" s="123">
        <v>8.2264071211099044</v>
      </c>
      <c r="T175" s="123">
        <v>8.4490216100146291</v>
      </c>
      <c r="U175" s="123">
        <v>6.9021775444500646</v>
      </c>
      <c r="V175" s="123">
        <v>8.231088135105324</v>
      </c>
      <c r="W175" s="123">
        <v>7.7697515261079504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12.085495325880562</v>
      </c>
      <c r="D176" s="99">
        <v>12.545130014371248</v>
      </c>
      <c r="E176" s="99">
        <v>12.811772934749245</v>
      </c>
      <c r="F176" s="99">
        <v>13.441713840702421</v>
      </c>
      <c r="G176" s="99">
        <v>13.908520556312364</v>
      </c>
      <c r="H176" s="99">
        <v>14.355192906385653</v>
      </c>
      <c r="I176" s="99">
        <v>13.021096659550961</v>
      </c>
      <c r="J176" s="99">
        <v>13.244166093318794</v>
      </c>
      <c r="K176" s="99">
        <v>12.13601750380203</v>
      </c>
      <c r="L176" s="99">
        <v>12.024513239739314</v>
      </c>
      <c r="M176" s="99">
        <v>12.315661712485264</v>
      </c>
      <c r="N176" s="99">
        <v>12.293601774560258</v>
      </c>
      <c r="O176" s="99">
        <v>11.827774477873607</v>
      </c>
      <c r="P176" s="99">
        <v>12.681380958124217</v>
      </c>
      <c r="Q176" s="99">
        <v>10.008761835172294</v>
      </c>
      <c r="R176" s="99">
        <v>0</v>
      </c>
      <c r="S176" s="99">
        <v>11.483978928927172</v>
      </c>
      <c r="T176" s="99">
        <v>9.5687786575935032</v>
      </c>
      <c r="U176" s="99">
        <v>8.8231497687425584</v>
      </c>
      <c r="V176" s="99">
        <v>9.1321084041128078</v>
      </c>
      <c r="W176" s="99">
        <v>9.2898925557480307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10.245135155676143</v>
      </c>
      <c r="E177" s="110">
        <v>10.932998645398884</v>
      </c>
      <c r="F177" s="110">
        <v>10.097101589361014</v>
      </c>
      <c r="G177" s="110">
        <v>10.034824745870582</v>
      </c>
      <c r="H177" s="110">
        <v>10.94164587141892</v>
      </c>
      <c r="I177" s="110">
        <v>9.7251647741045026</v>
      </c>
      <c r="J177" s="110">
        <v>12.276118914781373</v>
      </c>
      <c r="K177" s="110">
        <v>10.794815466864817</v>
      </c>
      <c r="L177" s="110">
        <v>12.637163209279871</v>
      </c>
      <c r="M177" s="110">
        <v>9.3112972594237569</v>
      </c>
      <c r="N177" s="110">
        <v>9.1777835889730781</v>
      </c>
      <c r="O177" s="110">
        <v>9.4796520142246159</v>
      </c>
      <c r="P177" s="110">
        <v>7.9252952444770397</v>
      </c>
      <c r="Q177" s="110">
        <v>8.7768642684664453</v>
      </c>
      <c r="R177" s="110">
        <v>0</v>
      </c>
      <c r="S177" s="110">
        <v>6.03381071200213</v>
      </c>
      <c r="T177" s="110">
        <v>6.2095075148568766</v>
      </c>
      <c r="U177" s="110">
        <v>5.572273696862954</v>
      </c>
      <c r="V177" s="110">
        <v>6.7014490737670345</v>
      </c>
      <c r="W177" s="110">
        <v>6.5407013319308627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223.19559323993263</v>
      </c>
      <c r="D3" s="118">
        <f t="shared" si="0"/>
        <v>149.18725553032633</v>
      </c>
      <c r="E3" s="118">
        <f t="shared" si="0"/>
        <v>144.15154496317246</v>
      </c>
      <c r="F3" s="118">
        <f t="shared" si="0"/>
        <v>143.47034364172609</v>
      </c>
      <c r="G3" s="118">
        <f t="shared" si="0"/>
        <v>168.05663947928099</v>
      </c>
      <c r="H3" s="118">
        <f t="shared" si="0"/>
        <v>151.21776764144241</v>
      </c>
      <c r="I3" s="118">
        <f t="shared" si="0"/>
        <v>149.99450455501085</v>
      </c>
      <c r="J3" s="118">
        <f t="shared" si="0"/>
        <v>149.75908564896991</v>
      </c>
      <c r="K3" s="118">
        <f t="shared" si="0"/>
        <v>144.5457360294445</v>
      </c>
      <c r="L3" s="118">
        <f t="shared" si="0"/>
        <v>185.56980345155756</v>
      </c>
      <c r="M3" s="118">
        <f t="shared" si="0"/>
        <v>169.95388363296749</v>
      </c>
      <c r="N3" s="118">
        <f t="shared" si="0"/>
        <v>114.07141312307438</v>
      </c>
      <c r="O3" s="118">
        <f t="shared" si="0"/>
        <v>0</v>
      </c>
      <c r="P3" s="118">
        <f t="shared" si="0"/>
        <v>0</v>
      </c>
      <c r="Q3" s="118">
        <f t="shared" si="0"/>
        <v>112.5306480440061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93.967771152840911</v>
      </c>
      <c r="V3" s="118">
        <f t="shared" si="1"/>
        <v>55.546870042318915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188.67109454793564</v>
      </c>
      <c r="D4" s="123">
        <f t="shared" si="3"/>
        <v>120.52841064959436</v>
      </c>
      <c r="E4" s="123">
        <f t="shared" si="3"/>
        <v>115.46545106992484</v>
      </c>
      <c r="F4" s="123">
        <f t="shared" si="3"/>
        <v>115.92247233068483</v>
      </c>
      <c r="G4" s="123">
        <f t="shared" si="3"/>
        <v>138.96159669886774</v>
      </c>
      <c r="H4" s="123">
        <f t="shared" si="3"/>
        <v>120.61261610551412</v>
      </c>
      <c r="I4" s="123">
        <f t="shared" si="3"/>
        <v>120.30437150585406</v>
      </c>
      <c r="J4" s="123">
        <f t="shared" si="3"/>
        <v>115.75040130942705</v>
      </c>
      <c r="K4" s="123">
        <f t="shared" si="3"/>
        <v>115.29870247924943</v>
      </c>
      <c r="L4" s="123">
        <f t="shared" si="3"/>
        <v>150.92520249850008</v>
      </c>
      <c r="M4" s="123">
        <f t="shared" si="3"/>
        <v>141.33603849648421</v>
      </c>
      <c r="N4" s="123">
        <f t="shared" si="3"/>
        <v>86.193624986471193</v>
      </c>
      <c r="O4" s="123">
        <f t="shared" si="3"/>
        <v>0</v>
      </c>
      <c r="P4" s="123">
        <f t="shared" si="3"/>
        <v>0</v>
      </c>
      <c r="Q4" s="123">
        <f t="shared" si="3"/>
        <v>82.479204694450132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69.152221717449422</v>
      </c>
      <c r="V4" s="123">
        <f t="shared" si="4"/>
        <v>36.566875465181226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186.97512968008627</v>
      </c>
      <c r="D5" s="99">
        <v>119.47855796973698</v>
      </c>
      <c r="E5" s="99">
        <v>114.47778495474346</v>
      </c>
      <c r="F5" s="99">
        <v>114.95691851027216</v>
      </c>
      <c r="G5" s="99">
        <v>137.8194844417871</v>
      </c>
      <c r="H5" s="99">
        <v>119.63970043302483</v>
      </c>
      <c r="I5" s="99">
        <v>119.35415123309738</v>
      </c>
      <c r="J5" s="99">
        <v>114.84262610397829</v>
      </c>
      <c r="K5" s="99">
        <v>114.39987774113372</v>
      </c>
      <c r="L5" s="99">
        <v>149.80263244726891</v>
      </c>
      <c r="M5" s="99">
        <v>140.27642596032663</v>
      </c>
      <c r="N5" s="99">
        <v>85.552697021616183</v>
      </c>
      <c r="O5" s="99">
        <v>0</v>
      </c>
      <c r="P5" s="99">
        <v>0</v>
      </c>
      <c r="Q5" s="99">
        <v>81.883487879713286</v>
      </c>
      <c r="R5" s="99">
        <v>0</v>
      </c>
      <c r="S5" s="99">
        <v>0</v>
      </c>
      <c r="T5" s="99">
        <v>0</v>
      </c>
      <c r="U5" s="99">
        <v>68.667614971244319</v>
      </c>
      <c r="V5" s="99">
        <v>36.310768287160016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1.6959648678493644</v>
      </c>
      <c r="D6" s="99">
        <v>1.0498526798573744</v>
      </c>
      <c r="E6" s="99">
        <v>0.9876661151813787</v>
      </c>
      <c r="F6" s="99">
        <v>0.96555382041266657</v>
      </c>
      <c r="G6" s="99">
        <v>1.1421122570806412</v>
      </c>
      <c r="H6" s="99">
        <v>0.97291567248928879</v>
      </c>
      <c r="I6" s="99">
        <v>0.95022027275667531</v>
      </c>
      <c r="J6" s="99">
        <v>0.90777520544875623</v>
      </c>
      <c r="K6" s="99">
        <v>0.89882473811571173</v>
      </c>
      <c r="L6" s="99">
        <v>1.1225700512311902</v>
      </c>
      <c r="M6" s="99">
        <v>1.0596125361575757</v>
      </c>
      <c r="N6" s="99">
        <v>0.64092796485501458</v>
      </c>
      <c r="O6" s="99">
        <v>0</v>
      </c>
      <c r="P6" s="99">
        <v>0</v>
      </c>
      <c r="Q6" s="99">
        <v>0.59571681473684635</v>
      </c>
      <c r="R6" s="99">
        <v>0</v>
      </c>
      <c r="S6" s="99">
        <v>0</v>
      </c>
      <c r="T6" s="99">
        <v>0</v>
      </c>
      <c r="U6" s="99">
        <v>0.4846067462051083</v>
      </c>
      <c r="V6" s="99">
        <v>0.25610717802120919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7.5580396093022275E-3</v>
      </c>
      <c r="G7" s="123">
        <f t="shared" si="6"/>
        <v>6.400581963379579E-3</v>
      </c>
      <c r="H7" s="123">
        <f t="shared" si="6"/>
        <v>1.8245843963620119E-2</v>
      </c>
      <c r="I7" s="123">
        <f t="shared" si="6"/>
        <v>2.7909990868831166E-2</v>
      </c>
      <c r="J7" s="123">
        <f t="shared" si="6"/>
        <v>3.7064063233882574E-2</v>
      </c>
      <c r="K7" s="123">
        <f t="shared" si="6"/>
        <v>3.5329906023522477E-2</v>
      </c>
      <c r="L7" s="123">
        <f t="shared" si="6"/>
        <v>0.11711049016439903</v>
      </c>
      <c r="M7" s="123">
        <f t="shared" si="6"/>
        <v>6.6340055705558496E-2</v>
      </c>
      <c r="N7" s="123">
        <f t="shared" si="6"/>
        <v>5.7263922127306514E-2</v>
      </c>
      <c r="O7" s="123">
        <f t="shared" si="6"/>
        <v>0</v>
      </c>
      <c r="P7" s="123">
        <f t="shared" si="6"/>
        <v>0</v>
      </c>
      <c r="Q7" s="123">
        <f t="shared" si="6"/>
        <v>4.3297493339158007E-2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7.5580396093022275E-3</v>
      </c>
      <c r="G8" s="99">
        <f>RES_hhdet_in_tesh!G8/RES_summary!G$21</f>
        <v>6.400581963379579E-3</v>
      </c>
      <c r="H8" s="99">
        <f>RES_hhdet_in_tesh!H8/RES_summary!H$21</f>
        <v>1.8245843963620119E-2</v>
      </c>
      <c r="I8" s="99">
        <f>RES_hhdet_in_tesh!I8/RES_summary!I$21</f>
        <v>2.7909990868831166E-2</v>
      </c>
      <c r="J8" s="99">
        <f>RES_hhdet_in_tesh!J8/RES_summary!J$21</f>
        <v>3.7064063233882574E-2</v>
      </c>
      <c r="K8" s="99">
        <f>RES_hhdet_in_tesh!K8/RES_summary!K$21</f>
        <v>3.5329906023522477E-2</v>
      </c>
      <c r="L8" s="99">
        <f>RES_hhdet_in_tesh!L8/RES_summary!L$21</f>
        <v>0.11711049016439903</v>
      </c>
      <c r="M8" s="99">
        <f>RES_hhdet_in_tesh!M8/RES_summary!M$21</f>
        <v>6.6340055705558496E-2</v>
      </c>
      <c r="N8" s="99">
        <f>RES_hhdet_in_tesh!N8/RES_summary!N$21</f>
        <v>5.7263922127306514E-2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4.3297493339158007E-2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27.361760869089771</v>
      </c>
      <c r="D9" s="123">
        <v>21.078624590587935</v>
      </c>
      <c r="E9" s="123">
        <v>20.824972243901875</v>
      </c>
      <c r="F9" s="123">
        <v>19.633124454607625</v>
      </c>
      <c r="G9" s="123">
        <v>21.016616912606356</v>
      </c>
      <c r="H9" s="123">
        <v>22.120239597172016</v>
      </c>
      <c r="I9" s="123">
        <v>22.119730276124528</v>
      </c>
      <c r="J9" s="123">
        <v>24.977201203086583</v>
      </c>
      <c r="K9" s="123">
        <v>21.474168028075287</v>
      </c>
      <c r="L9" s="123">
        <v>27.06211369401635</v>
      </c>
      <c r="M9" s="123">
        <v>21.240174040843737</v>
      </c>
      <c r="N9" s="123">
        <v>20.548292459316862</v>
      </c>
      <c r="O9" s="123">
        <v>0</v>
      </c>
      <c r="P9" s="123">
        <v>0</v>
      </c>
      <c r="Q9" s="123">
        <v>23.375298565136735</v>
      </c>
      <c r="R9" s="123">
        <v>0</v>
      </c>
      <c r="S9" s="123">
        <v>0</v>
      </c>
      <c r="T9" s="123">
        <v>0</v>
      </c>
      <c r="U9" s="123">
        <v>20.08595359987077</v>
      </c>
      <c r="V9" s="123">
        <v>13.30920122447818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32.219007441817524</v>
      </c>
      <c r="D10" s="99">
        <v>20.836997143031336</v>
      </c>
      <c r="E10" s="99">
        <v>19.126733394742498</v>
      </c>
      <c r="F10" s="99">
        <v>19.72644388776034</v>
      </c>
      <c r="G10" s="99">
        <v>23.614475658381625</v>
      </c>
      <c r="H10" s="99">
        <v>21.083798843990412</v>
      </c>
      <c r="I10" s="99">
        <v>21.984824038197448</v>
      </c>
      <c r="J10" s="99">
        <v>22.20609899481066</v>
      </c>
      <c r="K10" s="99">
        <v>21.282124923801337</v>
      </c>
      <c r="L10" s="99">
        <v>29.613766403982464</v>
      </c>
      <c r="M10" s="99">
        <v>23.553263585090267</v>
      </c>
      <c r="N10" s="99">
        <v>19.138352324576058</v>
      </c>
      <c r="O10" s="99">
        <v>0</v>
      </c>
      <c r="P10" s="99">
        <v>0</v>
      </c>
      <c r="Q10" s="99">
        <v>21.332508287669327</v>
      </c>
      <c r="R10" s="99">
        <v>0</v>
      </c>
      <c r="S10" s="99">
        <v>0</v>
      </c>
      <c r="T10" s="99">
        <v>0</v>
      </c>
      <c r="U10" s="99">
        <v>20.08595359987077</v>
      </c>
      <c r="V10" s="99">
        <v>13.30920122447818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20.944378246415706</v>
      </c>
      <c r="D11" s="99">
        <v>20.250164768205334</v>
      </c>
      <c r="E11" s="99">
        <v>21.011947121847683</v>
      </c>
      <c r="F11" s="99">
        <v>20.458180965538997</v>
      </c>
      <c r="G11" s="99">
        <v>22.008581806490042</v>
      </c>
      <c r="H11" s="99">
        <v>23.249800119045695</v>
      </c>
      <c r="I11" s="99">
        <v>21.747810221760542</v>
      </c>
      <c r="J11" s="99">
        <v>23.532608033024971</v>
      </c>
      <c r="K11" s="99">
        <v>0</v>
      </c>
      <c r="L11" s="99">
        <v>17.896282504140469</v>
      </c>
      <c r="M11" s="99">
        <v>0</v>
      </c>
      <c r="N11" s="99">
        <v>22.523991574683425</v>
      </c>
      <c r="O11" s="99">
        <v>0</v>
      </c>
      <c r="P11" s="99">
        <v>0</v>
      </c>
      <c r="Q11" s="99">
        <v>19.539425651514073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21.486375722391177</v>
      </c>
      <c r="D15" s="102">
        <v>21.348588561910535</v>
      </c>
      <c r="E15" s="102">
        <v>22.56639006366736</v>
      </c>
      <c r="F15" s="102">
        <v>19.510573028029604</v>
      </c>
      <c r="G15" s="102">
        <v>19.972729292159482</v>
      </c>
      <c r="H15" s="102">
        <v>22.406498230444505</v>
      </c>
      <c r="I15" s="102">
        <v>22.307216226072352</v>
      </c>
      <c r="J15" s="102">
        <v>30.060481613581036</v>
      </c>
      <c r="K15" s="102">
        <v>25.92148202178781</v>
      </c>
      <c r="L15" s="102">
        <v>24.41955040703828</v>
      </c>
      <c r="M15" s="102">
        <v>20.297804226521077</v>
      </c>
      <c r="N15" s="102">
        <v>20.867264937735246</v>
      </c>
      <c r="O15" s="102">
        <v>0</v>
      </c>
      <c r="P15" s="102">
        <v>0</v>
      </c>
      <c r="Q15" s="102">
        <v>23.842088894052921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7.1627378229072116</v>
      </c>
      <c r="D19" s="123">
        <v>7.5802202901440054</v>
      </c>
      <c r="E19" s="123">
        <v>7.8611216493457219</v>
      </c>
      <c r="F19" s="123">
        <v>7.907188816824342</v>
      </c>
      <c r="G19" s="123">
        <v>8.0720252858435035</v>
      </c>
      <c r="H19" s="123">
        <v>8.4666660947926609</v>
      </c>
      <c r="I19" s="123">
        <v>7.5424927821634382</v>
      </c>
      <c r="J19" s="123">
        <v>8.994419073222387</v>
      </c>
      <c r="K19" s="123">
        <v>7.7375356160962552</v>
      </c>
      <c r="L19" s="123">
        <v>7.4653767688767223</v>
      </c>
      <c r="M19" s="123">
        <v>7.311331039934009</v>
      </c>
      <c r="N19" s="123">
        <v>7.272231755159007</v>
      </c>
      <c r="O19" s="123">
        <v>0</v>
      </c>
      <c r="P19" s="123">
        <v>0</v>
      </c>
      <c r="Q19" s="123">
        <v>6.6328472910800844</v>
      </c>
      <c r="R19" s="123">
        <v>0</v>
      </c>
      <c r="S19" s="123">
        <v>0</v>
      </c>
      <c r="T19" s="123">
        <v>0</v>
      </c>
      <c r="U19" s="123">
        <v>4.7295958355207235</v>
      </c>
      <c r="V19" s="123">
        <v>5.6707933526595111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7.6805025654685757</v>
      </c>
      <c r="K20" s="99">
        <v>7.8397938152645921</v>
      </c>
      <c r="L20" s="99">
        <v>12.491499810766239</v>
      </c>
      <c r="M20" s="99">
        <v>11.223445144652297</v>
      </c>
      <c r="N20" s="99">
        <v>7.3059607004127924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7.1799042916109341</v>
      </c>
      <c r="D21" s="99">
        <v>7.46016212438672</v>
      </c>
      <c r="E21" s="99">
        <v>7.625967109705476</v>
      </c>
      <c r="F21" s="99">
        <v>8.0085103443292969</v>
      </c>
      <c r="G21" s="99">
        <v>8.2943741226278185</v>
      </c>
      <c r="H21" s="99">
        <v>8.5686434958233235</v>
      </c>
      <c r="I21" s="99">
        <v>7.7793732265484081</v>
      </c>
      <c r="J21" s="99">
        <v>7.9196261425944243</v>
      </c>
      <c r="K21" s="99">
        <v>7.2631391399552241</v>
      </c>
      <c r="L21" s="99">
        <v>7.2022444046407852</v>
      </c>
      <c r="M21" s="99">
        <v>7.3798494552368119</v>
      </c>
      <c r="N21" s="99">
        <v>7.3666305941898758</v>
      </c>
      <c r="O21" s="99">
        <v>0</v>
      </c>
      <c r="P21" s="99">
        <v>0</v>
      </c>
      <c r="Q21" s="99">
        <v>5.9974979259141961</v>
      </c>
      <c r="R21" s="99">
        <v>0</v>
      </c>
      <c r="S21" s="99">
        <v>0</v>
      </c>
      <c r="T21" s="99">
        <v>0</v>
      </c>
      <c r="U21" s="99">
        <v>0</v>
      </c>
      <c r="V21" s="99">
        <v>5.5981804678466798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7.1329959178275093</v>
      </c>
      <c r="D22" s="110">
        <v>7.7413239826559215</v>
      </c>
      <c r="E22" s="110">
        <v>8.2771642964015353</v>
      </c>
      <c r="F22" s="110">
        <v>7.6592490789298626</v>
      </c>
      <c r="G22" s="110">
        <v>7.6273276122748728</v>
      </c>
      <c r="H22" s="110">
        <v>8.333766514094636</v>
      </c>
      <c r="I22" s="110">
        <v>7.4230136106534736</v>
      </c>
      <c r="J22" s="110">
        <v>9.39119674840539</v>
      </c>
      <c r="K22" s="110">
        <v>8.2779584290833697</v>
      </c>
      <c r="L22" s="110">
        <v>9.7158812150784541</v>
      </c>
      <c r="M22" s="110">
        <v>7.1840304557013521</v>
      </c>
      <c r="N22" s="110">
        <v>7.1139272937155598</v>
      </c>
      <c r="O22" s="110">
        <v>0</v>
      </c>
      <c r="P22" s="110">
        <v>0</v>
      </c>
      <c r="Q22" s="110">
        <v>6.973446950756645</v>
      </c>
      <c r="R22" s="110">
        <v>0</v>
      </c>
      <c r="S22" s="110">
        <v>0</v>
      </c>
      <c r="T22" s="110">
        <v>0</v>
      </c>
      <c r="U22" s="110">
        <v>4.7295958355207235</v>
      </c>
      <c r="V22" s="110">
        <v>5.767610532409952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156.70508710023552</v>
      </c>
      <c r="D24" s="118">
        <f t="shared" si="7"/>
        <v>143.77269711711941</v>
      </c>
      <c r="E24" s="118">
        <f t="shared" si="7"/>
        <v>151.70167544441105</v>
      </c>
      <c r="F24" s="118">
        <f t="shared" si="7"/>
        <v>146.56338263024978</v>
      </c>
      <c r="G24" s="118">
        <f t="shared" si="7"/>
        <v>159.93254441429997</v>
      </c>
      <c r="H24" s="118">
        <f t="shared" si="7"/>
        <v>166.81478760958134</v>
      </c>
      <c r="I24" s="118">
        <f t="shared" si="7"/>
        <v>148.35954375692251</v>
      </c>
      <c r="J24" s="118">
        <f t="shared" si="7"/>
        <v>161.91865661832756</v>
      </c>
      <c r="K24" s="118">
        <f t="shared" si="7"/>
        <v>0</v>
      </c>
      <c r="L24" s="118">
        <f t="shared" si="7"/>
        <v>133.89719218440501</v>
      </c>
      <c r="M24" s="118">
        <f t="shared" si="7"/>
        <v>131.29187525664534</v>
      </c>
      <c r="N24" s="118">
        <f t="shared" si="7"/>
        <v>130.33004573102892</v>
      </c>
      <c r="O24" s="118">
        <f t="shared" si="7"/>
        <v>130.5617621134929</v>
      </c>
      <c r="P24" s="118">
        <f t="shared" si="7"/>
        <v>133.44117066035918</v>
      </c>
      <c r="Q24" s="118">
        <f t="shared" si="7"/>
        <v>110.65710279053093</v>
      </c>
      <c r="R24" s="118">
        <f t="shared" ref="R24:V24" si="8">R25+R28+R30+R39</f>
        <v>111.47681259476465</v>
      </c>
      <c r="S24" s="118">
        <f t="shared" si="8"/>
        <v>107.13734782100465</v>
      </c>
      <c r="T24" s="118">
        <f t="shared" si="8"/>
        <v>97.569708320197407</v>
      </c>
      <c r="U24" s="118">
        <f t="shared" si="8"/>
        <v>88.123972016257255</v>
      </c>
      <c r="V24" s="118">
        <f t="shared" si="8"/>
        <v>90.204477390949478</v>
      </c>
      <c r="W24" s="118">
        <f t="shared" ref="W24" si="9">W25+W28+W30+W39</f>
        <v>82.190015679244297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128.09704753710034</v>
      </c>
      <c r="D25" s="123">
        <f t="shared" si="10"/>
        <v>114.86419864477867</v>
      </c>
      <c r="E25" s="123">
        <f t="shared" si="10"/>
        <v>121.35039937748394</v>
      </c>
      <c r="F25" s="123">
        <f t="shared" si="10"/>
        <v>119.11117332001034</v>
      </c>
      <c r="G25" s="123">
        <f t="shared" si="10"/>
        <v>131.81516047418611</v>
      </c>
      <c r="H25" s="123">
        <f t="shared" si="10"/>
        <v>135.92219426825289</v>
      </c>
      <c r="I25" s="123">
        <f t="shared" si="10"/>
        <v>118.51052738156504</v>
      </c>
      <c r="J25" s="123">
        <f t="shared" si="10"/>
        <v>122.86831569428958</v>
      </c>
      <c r="K25" s="123">
        <f t="shared" si="10"/>
        <v>0</v>
      </c>
      <c r="L25" s="123">
        <f t="shared" si="10"/>
        <v>102.34663519567938</v>
      </c>
      <c r="M25" s="123">
        <f t="shared" si="10"/>
        <v>103.62991854606068</v>
      </c>
      <c r="N25" s="123">
        <f t="shared" si="10"/>
        <v>102.08066383317529</v>
      </c>
      <c r="O25" s="123">
        <f t="shared" si="10"/>
        <v>100.32884958318138</v>
      </c>
      <c r="P25" s="123">
        <f t="shared" si="10"/>
        <v>106.65958231084724</v>
      </c>
      <c r="Q25" s="123">
        <f t="shared" si="10"/>
        <v>80.141024503095011</v>
      </c>
      <c r="R25" s="123">
        <f t="shared" ref="R25:V25" si="11">SUM(R26:R27)</f>
        <v>78.59785737734768</v>
      </c>
      <c r="S25" s="123">
        <f t="shared" si="11"/>
        <v>82.501951185634994</v>
      </c>
      <c r="T25" s="123">
        <f t="shared" si="11"/>
        <v>72.029759814990072</v>
      </c>
      <c r="U25" s="123">
        <f t="shared" si="11"/>
        <v>64.418449493210332</v>
      </c>
      <c r="V25" s="123">
        <f t="shared" si="11"/>
        <v>62.914952619757763</v>
      </c>
      <c r="W25" s="123">
        <f t="shared" ref="W25" si="12">SUM(W26:W27)</f>
        <v>54.768794814539483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125.25668400977774</v>
      </c>
      <c r="D26" s="99">
        <v>112.39517045859012</v>
      </c>
      <c r="E26" s="99">
        <v>118.78826164580006</v>
      </c>
      <c r="F26" s="99">
        <v>116.6614957713081</v>
      </c>
      <c r="G26" s="99">
        <v>129.13970353711213</v>
      </c>
      <c r="H26" s="99">
        <v>133.21393921603735</v>
      </c>
      <c r="I26" s="99">
        <v>116.19779877298578</v>
      </c>
      <c r="J26" s="99">
        <v>120.48733105016008</v>
      </c>
      <c r="K26" s="99">
        <v>0</v>
      </c>
      <c r="L26" s="99">
        <v>100.46451775552958</v>
      </c>
      <c r="M26" s="99">
        <v>101.70920471931819</v>
      </c>
      <c r="N26" s="99">
        <v>100.20394019684761</v>
      </c>
      <c r="O26" s="99">
        <v>98.50110118703563</v>
      </c>
      <c r="P26" s="99">
        <v>104.73739864049031</v>
      </c>
      <c r="Q26" s="99">
        <v>78.709461470936503</v>
      </c>
      <c r="R26" s="99">
        <v>77.208116200473853</v>
      </c>
      <c r="S26" s="99">
        <v>81.061447406243047</v>
      </c>
      <c r="T26" s="99">
        <v>70.7787427483578</v>
      </c>
      <c r="U26" s="99">
        <v>63.301606224557197</v>
      </c>
      <c r="V26" s="99">
        <v>61.824795711198774</v>
      </c>
      <c r="W26" s="99">
        <v>53.825013418759752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2.8403635273226016</v>
      </c>
      <c r="D27" s="99">
        <v>2.4690281861885497</v>
      </c>
      <c r="E27" s="99">
        <v>2.5621377316838783</v>
      </c>
      <c r="F27" s="99">
        <v>2.44967754870224</v>
      </c>
      <c r="G27" s="99">
        <v>2.67545693707399</v>
      </c>
      <c r="H27" s="99">
        <v>2.7082550522155593</v>
      </c>
      <c r="I27" s="99">
        <v>2.3127286085792571</v>
      </c>
      <c r="J27" s="99">
        <v>2.3809846441295042</v>
      </c>
      <c r="K27" s="99">
        <v>0</v>
      </c>
      <c r="L27" s="99">
        <v>1.8821174401497938</v>
      </c>
      <c r="M27" s="99">
        <v>1.9207138267424795</v>
      </c>
      <c r="N27" s="99">
        <v>1.8767236363276809</v>
      </c>
      <c r="O27" s="99">
        <v>1.8277483961457446</v>
      </c>
      <c r="P27" s="99">
        <v>1.9221836703569322</v>
      </c>
      <c r="Q27" s="99">
        <v>1.4315630321585116</v>
      </c>
      <c r="R27" s="99">
        <v>1.389741176873825</v>
      </c>
      <c r="S27" s="99">
        <v>1.4405037793919466</v>
      </c>
      <c r="T27" s="99">
        <v>1.251017066632274</v>
      </c>
      <c r="U27" s="99">
        <v>1.1168432686531327</v>
      </c>
      <c r="V27" s="99">
        <v>1.0901569085589908</v>
      </c>
      <c r="W27" s="99">
        <v>0.94378139577972697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6.4639028636185203E-2</v>
      </c>
      <c r="N28" s="123">
        <f t="shared" si="13"/>
        <v>4.7719935106088761E-2</v>
      </c>
      <c r="O28" s="123">
        <f t="shared" si="13"/>
        <v>4.2574489149257273E-2</v>
      </c>
      <c r="P28" s="123">
        <f t="shared" si="13"/>
        <v>7.4310704218800247E-2</v>
      </c>
      <c r="Q28" s="123">
        <f t="shared" si="13"/>
        <v>3.7076589123761751E-2</v>
      </c>
      <c r="R28" s="123">
        <f t="shared" si="13"/>
        <v>7.9927089904220427E-2</v>
      </c>
      <c r="S28" s="123">
        <f t="shared" si="13"/>
        <v>0</v>
      </c>
      <c r="T28" s="123">
        <f t="shared" si="13"/>
        <v>0</v>
      </c>
      <c r="U28" s="123">
        <f t="shared" si="13"/>
        <v>7.9930496376137111E-2</v>
      </c>
      <c r="V28" s="123">
        <f t="shared" si="13"/>
        <v>0.10862354575142408</v>
      </c>
      <c r="W28" s="123">
        <f t="shared" si="13"/>
        <v>8.3207047659057384E-2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6.4639028636185203E-2</v>
      </c>
      <c r="N29" s="99">
        <f>RES_hhdet_in_tesh!N29/RES_summary!N$21</f>
        <v>4.7719935106088761E-2</v>
      </c>
      <c r="O29" s="99">
        <f>RES_hhdet_in_tesh!O29/RES_summary!O$21</f>
        <v>4.2574489149257273E-2</v>
      </c>
      <c r="P29" s="99">
        <f>RES_hhdet_in_tesh!P29/RES_summary!P$21</f>
        <v>7.4310704218800247E-2</v>
      </c>
      <c r="Q29" s="99">
        <f>RES_hhdet_in_tesh!Q29/RES_summary!Q$21</f>
        <v>3.7076589123761751E-2</v>
      </c>
      <c r="R29" s="99">
        <f>RES_hhdet_in_tesh!R29/RES_summary!R$21</f>
        <v>7.9927089904220427E-2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7.9930496376137111E-2</v>
      </c>
      <c r="V29" s="99">
        <f>RES_hhdet_in_tesh!V29/RES_summary!V$21</f>
        <v>0.10862354575142408</v>
      </c>
      <c r="W29" s="99">
        <f>RES_hhdet_in_tesh!W29/RES_summary!W$21</f>
        <v>8.3207047659057384E-2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21.445725911693017</v>
      </c>
      <c r="D30" s="123">
        <v>21.327050840465336</v>
      </c>
      <c r="E30" s="123">
        <v>22.498805587936069</v>
      </c>
      <c r="F30" s="123">
        <v>19.548477345529985</v>
      </c>
      <c r="G30" s="123">
        <v>20.049553915341768</v>
      </c>
      <c r="H30" s="123">
        <v>22.427066569190877</v>
      </c>
      <c r="I30" s="123">
        <v>22.307216226072356</v>
      </c>
      <c r="J30" s="123">
        <v>30.060481613581043</v>
      </c>
      <c r="K30" s="123">
        <v>0</v>
      </c>
      <c r="L30" s="123">
        <v>24.108918602138388</v>
      </c>
      <c r="M30" s="123">
        <v>20.29780422652108</v>
      </c>
      <c r="N30" s="123">
        <v>20.928625183548142</v>
      </c>
      <c r="O30" s="123">
        <v>22.967263741338169</v>
      </c>
      <c r="P30" s="123">
        <v>19.82596598035537</v>
      </c>
      <c r="Q30" s="123">
        <v>23.842088894052914</v>
      </c>
      <c r="R30" s="123">
        <v>25.946796110560957</v>
      </c>
      <c r="S30" s="123">
        <v>18.862672562081407</v>
      </c>
      <c r="T30" s="123">
        <v>19.921469237600018</v>
      </c>
      <c r="U30" s="123">
        <v>18.635038520073167</v>
      </c>
      <c r="V30" s="123">
        <v>21.51878488417351</v>
      </c>
      <c r="W30" s="123">
        <v>21.635183229803761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20.94437824641571</v>
      </c>
      <c r="D31" s="99">
        <v>20.250164768205334</v>
      </c>
      <c r="E31" s="99">
        <v>21.011947121847683</v>
      </c>
      <c r="F31" s="99">
        <v>20.458180965538997</v>
      </c>
      <c r="G31" s="99">
        <v>22.008581806490042</v>
      </c>
      <c r="H31" s="99">
        <v>23.249800119045691</v>
      </c>
      <c r="I31" s="99">
        <v>0</v>
      </c>
      <c r="J31" s="99">
        <v>0</v>
      </c>
      <c r="K31" s="99">
        <v>0</v>
      </c>
      <c r="L31" s="99">
        <v>17.896282504140469</v>
      </c>
      <c r="M31" s="99">
        <v>0</v>
      </c>
      <c r="N31" s="99">
        <v>22.523991574683425</v>
      </c>
      <c r="O31" s="99">
        <v>22.141847772044567</v>
      </c>
      <c r="P31" s="99">
        <v>24.07762648135347</v>
      </c>
      <c r="Q31" s="99">
        <v>0</v>
      </c>
      <c r="R31" s="99">
        <v>0</v>
      </c>
      <c r="S31" s="99">
        <v>0</v>
      </c>
      <c r="T31" s="99">
        <v>20.215406244117933</v>
      </c>
      <c r="U31" s="99">
        <v>19.17284434550918</v>
      </c>
      <c r="V31" s="99">
        <v>21.012324909492698</v>
      </c>
      <c r="W31" s="99">
        <v>21.922494315013608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21.486375722391177</v>
      </c>
      <c r="D35" s="102">
        <v>21.348588561910539</v>
      </c>
      <c r="E35" s="102">
        <v>22.566390063667356</v>
      </c>
      <c r="F35" s="102">
        <v>19.510573028029608</v>
      </c>
      <c r="G35" s="102">
        <v>19.972729292159482</v>
      </c>
      <c r="H35" s="102">
        <v>22.406498230444509</v>
      </c>
      <c r="I35" s="102">
        <v>22.307216226072356</v>
      </c>
      <c r="J35" s="102">
        <v>30.060481613581043</v>
      </c>
      <c r="K35" s="102">
        <v>0</v>
      </c>
      <c r="L35" s="102">
        <v>24.41955040703828</v>
      </c>
      <c r="M35" s="102">
        <v>20.29780422652108</v>
      </c>
      <c r="N35" s="102">
        <v>20.867264937735246</v>
      </c>
      <c r="O35" s="102">
        <v>23.000280380109917</v>
      </c>
      <c r="P35" s="102">
        <v>19.71694904443234</v>
      </c>
      <c r="Q35" s="102">
        <v>23.842088894052914</v>
      </c>
      <c r="R35" s="102">
        <v>25.946796110560957</v>
      </c>
      <c r="S35" s="102">
        <v>18.862672562081407</v>
      </c>
      <c r="T35" s="102">
        <v>19.888809570209137</v>
      </c>
      <c r="U35" s="102">
        <v>18.612629944013328</v>
      </c>
      <c r="V35" s="102">
        <v>21.528524499071214</v>
      </c>
      <c r="W35" s="102">
        <v>21.627202366325712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7.1623136514421484</v>
      </c>
      <c r="D39" s="123">
        <v>7.5814476318753963</v>
      </c>
      <c r="E39" s="123">
        <v>7.8524704789910613</v>
      </c>
      <c r="F39" s="123">
        <v>7.9037319647094666</v>
      </c>
      <c r="G39" s="123">
        <v>8.0678300247720998</v>
      </c>
      <c r="H39" s="123">
        <v>8.465526772137558</v>
      </c>
      <c r="I39" s="123">
        <v>7.5418001492851205</v>
      </c>
      <c r="J39" s="123">
        <v>8.9898593104569446</v>
      </c>
      <c r="K39" s="123">
        <v>0</v>
      </c>
      <c r="L39" s="123">
        <v>7.44163838658723</v>
      </c>
      <c r="M39" s="123">
        <v>7.2995134554273928</v>
      </c>
      <c r="N39" s="123">
        <v>7.2730367791993888</v>
      </c>
      <c r="O39" s="123">
        <v>7.2230742998240896</v>
      </c>
      <c r="P39" s="123">
        <v>6.8813116649377468</v>
      </c>
      <c r="Q39" s="123">
        <v>6.6369128042592491</v>
      </c>
      <c r="R39" s="123">
        <v>6.8522320169518078</v>
      </c>
      <c r="S39" s="123">
        <v>5.7727240732882557</v>
      </c>
      <c r="T39" s="123">
        <v>5.6184792676073192</v>
      </c>
      <c r="U39" s="123">
        <v>4.9905535065976183</v>
      </c>
      <c r="V39" s="123">
        <v>5.662116341266783</v>
      </c>
      <c r="W39" s="123">
        <v>5.7028305872419871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7.1799042916109332</v>
      </c>
      <c r="D40" s="99">
        <v>7.46016212438672</v>
      </c>
      <c r="E40" s="99">
        <v>7.6259671097054769</v>
      </c>
      <c r="F40" s="99">
        <v>8.0085103443292986</v>
      </c>
      <c r="G40" s="99">
        <v>8.2943741226278167</v>
      </c>
      <c r="H40" s="99">
        <v>8.5686434958233253</v>
      </c>
      <c r="I40" s="99">
        <v>7.7793732265484081</v>
      </c>
      <c r="J40" s="99">
        <v>7.9196261425944261</v>
      </c>
      <c r="K40" s="99">
        <v>0</v>
      </c>
      <c r="L40" s="99">
        <v>7.2022444046407852</v>
      </c>
      <c r="M40" s="99">
        <v>7.3798494552368119</v>
      </c>
      <c r="N40" s="99">
        <v>7.3666305941898758</v>
      </c>
      <c r="O40" s="99">
        <v>7.0874953433245196</v>
      </c>
      <c r="P40" s="99">
        <v>7.5989974830656442</v>
      </c>
      <c r="Q40" s="99">
        <v>5.9974979259141952</v>
      </c>
      <c r="R40" s="99">
        <v>6.1522216321896792</v>
      </c>
      <c r="S40" s="99">
        <v>6.9314377226506014</v>
      </c>
      <c r="T40" s="99">
        <v>5.8056039534480082</v>
      </c>
      <c r="U40" s="99">
        <v>5.3819900132129632</v>
      </c>
      <c r="V40" s="99">
        <v>5.5981804678466798</v>
      </c>
      <c r="W40" s="99">
        <v>5.7210253972492886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7.1329959178275075</v>
      </c>
      <c r="D41" s="110">
        <v>7.7413239826559233</v>
      </c>
      <c r="E41" s="110">
        <v>8.2771642964015335</v>
      </c>
      <c r="F41" s="110">
        <v>7.6592490789298644</v>
      </c>
      <c r="G41" s="110">
        <v>7.627327612274871</v>
      </c>
      <c r="H41" s="110">
        <v>8.3337665140946324</v>
      </c>
      <c r="I41" s="110">
        <v>7.4230136106534754</v>
      </c>
      <c r="J41" s="110">
        <v>9.39119674840539</v>
      </c>
      <c r="K41" s="110">
        <v>0</v>
      </c>
      <c r="L41" s="110">
        <v>9.7158812150784524</v>
      </c>
      <c r="M41" s="110">
        <v>7.1840304557013521</v>
      </c>
      <c r="N41" s="110">
        <v>7.1139272937155598</v>
      </c>
      <c r="O41" s="110">
        <v>7.3940216797583336</v>
      </c>
      <c r="P41" s="110">
        <v>6.2319768771077433</v>
      </c>
      <c r="Q41" s="110">
        <v>6.973446950756645</v>
      </c>
      <c r="R41" s="110">
        <v>7.3334891564757703</v>
      </c>
      <c r="S41" s="110">
        <v>4.9450714666008659</v>
      </c>
      <c r="T41" s="110">
        <v>5.1818550006457116</v>
      </c>
      <c r="U41" s="110">
        <v>4.7295958355207235</v>
      </c>
      <c r="V41" s="110">
        <v>5.7676105324099511</v>
      </c>
      <c r="W41" s="110">
        <v>5.6873649987357817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160.58862743769882</v>
      </c>
      <c r="D43" s="118">
        <f t="shared" si="14"/>
        <v>164.17738318903662</v>
      </c>
      <c r="E43" s="118">
        <f t="shared" si="14"/>
        <v>145.17873934160849</v>
      </c>
      <c r="F43" s="118">
        <f t="shared" si="14"/>
        <v>137.22723583700758</v>
      </c>
      <c r="G43" s="118">
        <f t="shared" si="14"/>
        <v>160.9065147534649</v>
      </c>
      <c r="H43" s="118">
        <f t="shared" si="14"/>
        <v>162.6687179053913</v>
      </c>
      <c r="I43" s="118">
        <f t="shared" si="14"/>
        <v>131.07886528882364</v>
      </c>
      <c r="J43" s="118">
        <f t="shared" si="14"/>
        <v>101.72740085994116</v>
      </c>
      <c r="K43" s="118">
        <f t="shared" si="14"/>
        <v>170.98458260552852</v>
      </c>
      <c r="L43" s="118">
        <f t="shared" si="14"/>
        <v>158.63465687604793</v>
      </c>
      <c r="M43" s="118">
        <f t="shared" si="14"/>
        <v>139.78307802277087</v>
      </c>
      <c r="N43" s="118">
        <f t="shared" si="14"/>
        <v>133.80873066581145</v>
      </c>
      <c r="O43" s="118">
        <f t="shared" si="14"/>
        <v>126.56352461207833</v>
      </c>
      <c r="P43" s="118">
        <f t="shared" si="14"/>
        <v>118.7689647656577</v>
      </c>
      <c r="Q43" s="118">
        <f t="shared" si="14"/>
        <v>107.86310695097848</v>
      </c>
      <c r="R43" s="118">
        <f t="shared" ref="R43:V43" si="15">R44+R47+R49+R58</f>
        <v>107.54000516662143</v>
      </c>
      <c r="S43" s="118">
        <f t="shared" si="15"/>
        <v>105.23276523674119</v>
      </c>
      <c r="T43" s="118">
        <f t="shared" si="15"/>
        <v>104.30686510674231</v>
      </c>
      <c r="U43" s="118">
        <f t="shared" si="15"/>
        <v>96.17999588603432</v>
      </c>
      <c r="V43" s="118">
        <f t="shared" si="15"/>
        <v>91.968936495362129</v>
      </c>
      <c r="W43" s="118">
        <f t="shared" ref="W43" si="16">W44+W47+W49+W58</f>
        <v>79.698523209820266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130.77193049085375</v>
      </c>
      <c r="D44" s="123">
        <f t="shared" si="17"/>
        <v>133.59408397005956</v>
      </c>
      <c r="E44" s="123">
        <f t="shared" si="17"/>
        <v>117.63672993336111</v>
      </c>
      <c r="F44" s="123">
        <f t="shared" si="17"/>
        <v>111.33554089475507</v>
      </c>
      <c r="G44" s="123">
        <f t="shared" si="17"/>
        <v>130.92683972466151</v>
      </c>
      <c r="H44" s="123">
        <f t="shared" si="17"/>
        <v>131.27223524278938</v>
      </c>
      <c r="I44" s="123">
        <f t="shared" si="17"/>
        <v>104.74545839888233</v>
      </c>
      <c r="J44" s="123">
        <f t="shared" si="17"/>
        <v>74.086010042206084</v>
      </c>
      <c r="K44" s="123">
        <f t="shared" si="17"/>
        <v>138.02216611180728</v>
      </c>
      <c r="L44" s="123">
        <f t="shared" si="17"/>
        <v>124.51442101170416</v>
      </c>
      <c r="M44" s="123">
        <f t="shared" si="17"/>
        <v>108.9828922222833</v>
      </c>
      <c r="N44" s="123">
        <f t="shared" si="17"/>
        <v>103.88554543127252</v>
      </c>
      <c r="O44" s="123">
        <f t="shared" si="17"/>
        <v>96.843068973945236</v>
      </c>
      <c r="P44" s="123">
        <f t="shared" si="17"/>
        <v>90.973631170014059</v>
      </c>
      <c r="Q44" s="123">
        <f t="shared" si="17"/>
        <v>80.080296707675217</v>
      </c>
      <c r="R44" s="123">
        <f t="shared" ref="R44:V44" si="18">SUM(R45:R46)</f>
        <v>78.436105412986748</v>
      </c>
      <c r="S44" s="123">
        <f t="shared" si="18"/>
        <v>79.192867601723918</v>
      </c>
      <c r="T44" s="123">
        <f t="shared" si="18"/>
        <v>77.819859782384782</v>
      </c>
      <c r="U44" s="123">
        <f t="shared" si="18"/>
        <v>71.128725737757378</v>
      </c>
      <c r="V44" s="123">
        <f t="shared" si="18"/>
        <v>64.478787566570972</v>
      </c>
      <c r="W44" s="123">
        <f t="shared" ref="W44" si="19">SUM(W45:W46)</f>
        <v>52.982898950169499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127.87225537026825</v>
      </c>
      <c r="D45" s="99">
        <v>130.72245327292492</v>
      </c>
      <c r="E45" s="99">
        <v>115.15300094738058</v>
      </c>
      <c r="F45" s="99">
        <v>109.04577942821528</v>
      </c>
      <c r="G45" s="99">
        <v>128.26941306500865</v>
      </c>
      <c r="H45" s="99">
        <v>128.65663080654647</v>
      </c>
      <c r="I45" s="99">
        <v>102.70135460818798</v>
      </c>
      <c r="J45" s="99">
        <v>72.650345760014616</v>
      </c>
      <c r="K45" s="99">
        <v>135.36333644706295</v>
      </c>
      <c r="L45" s="99">
        <v>122.2246460436437</v>
      </c>
      <c r="M45" s="99">
        <v>106.96296447451917</v>
      </c>
      <c r="N45" s="99">
        <v>101.97563956602185</v>
      </c>
      <c r="O45" s="99">
        <v>95.078823049364914</v>
      </c>
      <c r="P45" s="99">
        <v>89.33413451646031</v>
      </c>
      <c r="Q45" s="99">
        <v>78.649818459090241</v>
      </c>
      <c r="R45" s="99">
        <v>77.049224280557056</v>
      </c>
      <c r="S45" s="99">
        <v>77.810141212326329</v>
      </c>
      <c r="T45" s="99">
        <v>76.468279922049973</v>
      </c>
      <c r="U45" s="99">
        <v>69.895544262992729</v>
      </c>
      <c r="V45" s="99">
        <v>63.361533356017361</v>
      </c>
      <c r="W45" s="99">
        <v>52.06989229203554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2.8996751205854956</v>
      </c>
      <c r="D46" s="99">
        <v>2.8716306971346355</v>
      </c>
      <c r="E46" s="99">
        <v>2.4837289859805325</v>
      </c>
      <c r="F46" s="99">
        <v>2.2897614665397867</v>
      </c>
      <c r="G46" s="99">
        <v>2.6574266596528435</v>
      </c>
      <c r="H46" s="99">
        <v>2.6156044362429163</v>
      </c>
      <c r="I46" s="99">
        <v>2.0441037906943493</v>
      </c>
      <c r="J46" s="99">
        <v>1.4356642821914682</v>
      </c>
      <c r="K46" s="99">
        <v>2.6588296647443288</v>
      </c>
      <c r="L46" s="99">
        <v>2.2897749680604602</v>
      </c>
      <c r="M46" s="99">
        <v>2.0199277477641338</v>
      </c>
      <c r="N46" s="99">
        <v>1.909905865250658</v>
      </c>
      <c r="O46" s="99">
        <v>1.7642459245803237</v>
      </c>
      <c r="P46" s="99">
        <v>1.6394966535537561</v>
      </c>
      <c r="Q46" s="99">
        <v>1.4304782485849739</v>
      </c>
      <c r="R46" s="99">
        <v>1.386881132429695</v>
      </c>
      <c r="S46" s="99">
        <v>1.382726389397591</v>
      </c>
      <c r="T46" s="99">
        <v>1.3515798603348055</v>
      </c>
      <c r="U46" s="99">
        <v>1.2331814747646486</v>
      </c>
      <c r="V46" s="99">
        <v>1.1172542105536045</v>
      </c>
      <c r="W46" s="99">
        <v>0.91300665813395909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8.7821938567301198E-3</v>
      </c>
      <c r="H47" s="123">
        <f t="shared" si="20"/>
        <v>2.0877456073757638E-2</v>
      </c>
      <c r="I47" s="123">
        <f t="shared" si="20"/>
        <v>2.4571680872713265E-2</v>
      </c>
      <c r="J47" s="123">
        <f t="shared" si="20"/>
        <v>3.6209162965839148E-2</v>
      </c>
      <c r="K47" s="123">
        <f t="shared" si="20"/>
        <v>3.496803636613869E-2</v>
      </c>
      <c r="L47" s="123">
        <f t="shared" si="20"/>
        <v>0.12299980582806624</v>
      </c>
      <c r="M47" s="123">
        <f t="shared" si="20"/>
        <v>6.8363989608439937E-2</v>
      </c>
      <c r="N47" s="123">
        <f t="shared" si="20"/>
        <v>6.106342406940269E-2</v>
      </c>
      <c r="O47" s="123">
        <f t="shared" si="20"/>
        <v>6.0241454034323218E-2</v>
      </c>
      <c r="P47" s="123">
        <f t="shared" si="20"/>
        <v>7.0997488107134007E-2</v>
      </c>
      <c r="Q47" s="123">
        <f t="shared" si="20"/>
        <v>4.3590043969828005E-2</v>
      </c>
      <c r="R47" s="123">
        <f t="shared" si="20"/>
        <v>5.9459536897953275E-2</v>
      </c>
      <c r="S47" s="123">
        <f t="shared" si="20"/>
        <v>4.3339648858140303E-2</v>
      </c>
      <c r="T47" s="123">
        <f t="shared" si="20"/>
        <v>5.8413483068688411E-2</v>
      </c>
      <c r="U47" s="123">
        <f t="shared" si="20"/>
        <v>4.4756865559760564E-2</v>
      </c>
      <c r="V47" s="123">
        <f t="shared" si="20"/>
        <v>0.10030619951552867</v>
      </c>
      <c r="W47" s="123">
        <f t="shared" si="20"/>
        <v>0.11105389527240928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8.7821938567301198E-3</v>
      </c>
      <c r="H48" s="99">
        <f>RES_hhdet_in_tesh!H48/RES_summary!H$21</f>
        <v>2.0877456073757638E-2</v>
      </c>
      <c r="I48" s="99">
        <f>RES_hhdet_in_tesh!I48/RES_summary!I$21</f>
        <v>2.4571680872713265E-2</v>
      </c>
      <c r="J48" s="99">
        <f>RES_hhdet_in_tesh!J48/RES_summary!J$21</f>
        <v>3.6209162965839148E-2</v>
      </c>
      <c r="K48" s="99">
        <f>RES_hhdet_in_tesh!K48/RES_summary!K$21</f>
        <v>3.496803636613869E-2</v>
      </c>
      <c r="L48" s="99">
        <f>RES_hhdet_in_tesh!L48/RES_summary!L$21</f>
        <v>0.12299980582806624</v>
      </c>
      <c r="M48" s="99">
        <f>RES_hhdet_in_tesh!M48/RES_summary!M$21</f>
        <v>6.8363989608439937E-2</v>
      </c>
      <c r="N48" s="99">
        <f>RES_hhdet_in_tesh!N48/RES_summary!N$21</f>
        <v>6.106342406940269E-2</v>
      </c>
      <c r="O48" s="99">
        <f>RES_hhdet_in_tesh!O48/RES_summary!O$21</f>
        <v>6.0241454034323218E-2</v>
      </c>
      <c r="P48" s="99">
        <f>RES_hhdet_in_tesh!P48/RES_summary!P$21</f>
        <v>7.0997488107134007E-2</v>
      </c>
      <c r="Q48" s="99">
        <f>RES_hhdet_in_tesh!Q48/RES_summary!Q$21</f>
        <v>4.3590043969828005E-2</v>
      </c>
      <c r="R48" s="99">
        <f>RES_hhdet_in_tesh!R48/RES_summary!R$21</f>
        <v>5.9459536897953275E-2</v>
      </c>
      <c r="S48" s="99">
        <f>RES_hhdet_in_tesh!S48/RES_summary!S$21</f>
        <v>4.3339648858140303E-2</v>
      </c>
      <c r="T48" s="99">
        <f>RES_hhdet_in_tesh!T48/RES_summary!T$21</f>
        <v>5.8413483068688411E-2</v>
      </c>
      <c r="U48" s="99">
        <f>RES_hhdet_in_tesh!U48/RES_summary!U$21</f>
        <v>4.4756865559760564E-2</v>
      </c>
      <c r="V48" s="99">
        <f>RES_hhdet_in_tesh!V48/RES_summary!V$21</f>
        <v>0.10030619951552867</v>
      </c>
      <c r="W48" s="99">
        <f>RES_hhdet_in_tesh!W48/RES_summary!W$21</f>
        <v>0.11105389527240928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22.653850245700831</v>
      </c>
      <c r="D49" s="123">
        <v>23.005441432989276</v>
      </c>
      <c r="E49" s="123">
        <v>19.684260249039923</v>
      </c>
      <c r="F49" s="123">
        <v>17.98514285552428</v>
      </c>
      <c r="G49" s="123">
        <v>21.898867549103198</v>
      </c>
      <c r="H49" s="123">
        <v>22.908591173952843</v>
      </c>
      <c r="I49" s="123">
        <v>18.76654723005603</v>
      </c>
      <c r="J49" s="123">
        <v>18.608155604348934</v>
      </c>
      <c r="K49" s="123">
        <v>25.191091697402101</v>
      </c>
      <c r="L49" s="123">
        <v>26.544249647227804</v>
      </c>
      <c r="M49" s="123">
        <v>23.433287024940931</v>
      </c>
      <c r="N49" s="123">
        <v>22.590105248210794</v>
      </c>
      <c r="O49" s="123">
        <v>22.439265197701022</v>
      </c>
      <c r="P49" s="123">
        <v>20.845854262324472</v>
      </c>
      <c r="Q49" s="123">
        <v>21.103964078613885</v>
      </c>
      <c r="R49" s="123">
        <v>22.212558987915671</v>
      </c>
      <c r="S49" s="123">
        <v>20.241974243976365</v>
      </c>
      <c r="T49" s="123">
        <v>20.830179758341949</v>
      </c>
      <c r="U49" s="123">
        <v>20.009599147773155</v>
      </c>
      <c r="V49" s="123">
        <v>21.72920386073713</v>
      </c>
      <c r="W49" s="123">
        <v>20.902027831242702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22.725537277833876</v>
      </c>
      <c r="D50" s="99">
        <v>23.175375060792224</v>
      </c>
      <c r="E50" s="99">
        <v>19.474650807976115</v>
      </c>
      <c r="F50" s="99">
        <v>17.905381800752753</v>
      </c>
      <c r="G50" s="99">
        <v>21.976534414302545</v>
      </c>
      <c r="H50" s="99">
        <v>22.933949403422961</v>
      </c>
      <c r="I50" s="99">
        <v>18.654025969589409</v>
      </c>
      <c r="J50" s="99">
        <v>15.506844930139334</v>
      </c>
      <c r="K50" s="99">
        <v>25.191091697402101</v>
      </c>
      <c r="L50" s="99">
        <v>26.601819821390428</v>
      </c>
      <c r="M50" s="99">
        <v>23.470934331268445</v>
      </c>
      <c r="N50" s="99">
        <v>22.590105248210794</v>
      </c>
      <c r="O50" s="99">
        <v>22.437350470116009</v>
      </c>
      <c r="P50" s="99">
        <v>20.912484418523839</v>
      </c>
      <c r="Q50" s="99">
        <v>20.78200549729473</v>
      </c>
      <c r="R50" s="99">
        <v>21.515980140037605</v>
      </c>
      <c r="S50" s="99">
        <v>20.277506605805037</v>
      </c>
      <c r="T50" s="99">
        <v>20.884534056673946</v>
      </c>
      <c r="U50" s="99">
        <v>20.536948683856721</v>
      </c>
      <c r="V50" s="99">
        <v>21.751945472932043</v>
      </c>
      <c r="W50" s="99">
        <v>20.900571657477474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21.486375722391173</v>
      </c>
      <c r="D54" s="102">
        <v>21.348588561910539</v>
      </c>
      <c r="E54" s="102">
        <v>22.56639006366736</v>
      </c>
      <c r="F54" s="102">
        <v>19.510573028029608</v>
      </c>
      <c r="G54" s="102">
        <v>19.972729292159485</v>
      </c>
      <c r="H54" s="102">
        <v>22.406498230444512</v>
      </c>
      <c r="I54" s="102">
        <v>22.307216226072356</v>
      </c>
      <c r="J54" s="102">
        <v>30.060481613581032</v>
      </c>
      <c r="K54" s="102">
        <v>0</v>
      </c>
      <c r="L54" s="102">
        <v>24.419550407038276</v>
      </c>
      <c r="M54" s="102">
        <v>20.297804226521077</v>
      </c>
      <c r="N54" s="102">
        <v>0</v>
      </c>
      <c r="O54" s="102">
        <v>23.00028038010992</v>
      </c>
      <c r="P54" s="102">
        <v>19.716949044432337</v>
      </c>
      <c r="Q54" s="102">
        <v>23.842088894052914</v>
      </c>
      <c r="R54" s="102">
        <v>25.946796110560957</v>
      </c>
      <c r="S54" s="102">
        <v>18.862672562081407</v>
      </c>
      <c r="T54" s="102">
        <v>19.888809570209137</v>
      </c>
      <c r="U54" s="102">
        <v>18.612629944013328</v>
      </c>
      <c r="V54" s="102">
        <v>21.528524499071224</v>
      </c>
      <c r="W54" s="102">
        <v>21.627202366325715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7.1628467011442334</v>
      </c>
      <c r="D58" s="123">
        <v>7.5778577859877805</v>
      </c>
      <c r="E58" s="123">
        <v>7.857749159207466</v>
      </c>
      <c r="F58" s="123">
        <v>7.9065520867282197</v>
      </c>
      <c r="G58" s="123">
        <v>8.0720252858435035</v>
      </c>
      <c r="H58" s="123">
        <v>8.4670140325753334</v>
      </c>
      <c r="I58" s="123">
        <v>7.5422879790125572</v>
      </c>
      <c r="J58" s="123">
        <v>8.9970260504203097</v>
      </c>
      <c r="K58" s="123">
        <v>7.7363567599529848</v>
      </c>
      <c r="L58" s="123">
        <v>7.4529864112879052</v>
      </c>
      <c r="M58" s="123">
        <v>7.2985347859381875</v>
      </c>
      <c r="N58" s="123">
        <v>7.2720165622587336</v>
      </c>
      <c r="O58" s="123">
        <v>7.2209489863977447</v>
      </c>
      <c r="P58" s="123">
        <v>6.8784818452120389</v>
      </c>
      <c r="Q58" s="123">
        <v>6.6352561207195411</v>
      </c>
      <c r="R58" s="123">
        <v>6.8318812288210609</v>
      </c>
      <c r="S58" s="123">
        <v>5.7545837421827795</v>
      </c>
      <c r="T58" s="123">
        <v>5.598412082946898</v>
      </c>
      <c r="U58" s="123">
        <v>4.9969141349440251</v>
      </c>
      <c r="V58" s="123">
        <v>5.6606388685385056</v>
      </c>
      <c r="W58" s="123">
        <v>5.7025425331356594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7.1799042916109332</v>
      </c>
      <c r="D59" s="99">
        <v>7.4601621243867191</v>
      </c>
      <c r="E59" s="99">
        <v>7.6259671097054778</v>
      </c>
      <c r="F59" s="99">
        <v>8.0085103443292969</v>
      </c>
      <c r="G59" s="99">
        <v>8.2943741226278203</v>
      </c>
      <c r="H59" s="99">
        <v>8.5686434958233235</v>
      </c>
      <c r="I59" s="99">
        <v>7.7793732265484064</v>
      </c>
      <c r="J59" s="99">
        <v>7.9196261425944225</v>
      </c>
      <c r="K59" s="99">
        <v>7.2631391399552232</v>
      </c>
      <c r="L59" s="99">
        <v>7.2022444046407852</v>
      </c>
      <c r="M59" s="99">
        <v>7.3798494552368119</v>
      </c>
      <c r="N59" s="99">
        <v>7.366630594189874</v>
      </c>
      <c r="O59" s="99">
        <v>7.0874953433245214</v>
      </c>
      <c r="P59" s="99">
        <v>7.5989974830656477</v>
      </c>
      <c r="Q59" s="99">
        <v>5.9974979259141969</v>
      </c>
      <c r="R59" s="99">
        <v>6.1522216321896783</v>
      </c>
      <c r="S59" s="99">
        <v>6.9314377226506014</v>
      </c>
      <c r="T59" s="99">
        <v>5.8056039534480091</v>
      </c>
      <c r="U59" s="99">
        <v>5.3819900132129623</v>
      </c>
      <c r="V59" s="99">
        <v>5.5981804678466798</v>
      </c>
      <c r="W59" s="99">
        <v>5.7210253972492877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7.1329959178275093</v>
      </c>
      <c r="D60" s="110">
        <v>7.7413239826559215</v>
      </c>
      <c r="E60" s="110">
        <v>8.2771642964015335</v>
      </c>
      <c r="F60" s="110">
        <v>7.6592490789298626</v>
      </c>
      <c r="G60" s="110">
        <v>7.6273276122748728</v>
      </c>
      <c r="H60" s="110">
        <v>8.3337665140946342</v>
      </c>
      <c r="I60" s="110">
        <v>7.4230136106534754</v>
      </c>
      <c r="J60" s="110">
        <v>9.39119674840539</v>
      </c>
      <c r="K60" s="110">
        <v>8.2779584290833714</v>
      </c>
      <c r="L60" s="110">
        <v>9.7158812150784506</v>
      </c>
      <c r="M60" s="110">
        <v>7.1840304557013503</v>
      </c>
      <c r="N60" s="110">
        <v>7.1139272937155598</v>
      </c>
      <c r="O60" s="110">
        <v>7.3940216797583318</v>
      </c>
      <c r="P60" s="110">
        <v>6.2319768771077433</v>
      </c>
      <c r="Q60" s="110">
        <v>6.973446950756645</v>
      </c>
      <c r="R60" s="110">
        <v>7.3334891564757694</v>
      </c>
      <c r="S60" s="110">
        <v>4.9450714666008677</v>
      </c>
      <c r="T60" s="110">
        <v>5.1818550006457107</v>
      </c>
      <c r="U60" s="110">
        <v>4.7295958355207244</v>
      </c>
      <c r="V60" s="110">
        <v>5.7676105324099529</v>
      </c>
      <c r="W60" s="110">
        <v>5.6873649987357817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155.40721842399424</v>
      </c>
      <c r="D62" s="118">
        <f t="shared" si="21"/>
        <v>154.98716260563427</v>
      </c>
      <c r="E62" s="118">
        <f t="shared" si="21"/>
        <v>158.79185302262255</v>
      </c>
      <c r="F62" s="118">
        <f t="shared" si="21"/>
        <v>157.13453555116402</v>
      </c>
      <c r="G62" s="118">
        <f t="shared" si="21"/>
        <v>156.64321137047551</v>
      </c>
      <c r="H62" s="118">
        <f t="shared" si="21"/>
        <v>153.41698215908224</v>
      </c>
      <c r="I62" s="118">
        <f t="shared" si="21"/>
        <v>156.14025818531431</v>
      </c>
      <c r="J62" s="118">
        <f t="shared" si="21"/>
        <v>154.20781957856218</v>
      </c>
      <c r="K62" s="118">
        <f t="shared" si="21"/>
        <v>137.04820873424828</v>
      </c>
      <c r="L62" s="118">
        <f t="shared" si="21"/>
        <v>159.8122600717648</v>
      </c>
      <c r="M62" s="118">
        <f t="shared" si="21"/>
        <v>135.2062171978661</v>
      </c>
      <c r="N62" s="118">
        <f t="shared" si="21"/>
        <v>133.18856782433849</v>
      </c>
      <c r="O62" s="118">
        <f t="shared" si="21"/>
        <v>124.64430486217663</v>
      </c>
      <c r="P62" s="118">
        <f t="shared" si="21"/>
        <v>117.63364714902347</v>
      </c>
      <c r="Q62" s="118">
        <f t="shared" si="21"/>
        <v>107.19134793830926</v>
      </c>
      <c r="R62" s="118">
        <f t="shared" ref="R62:V62" si="22">R63+R66+R68+R77</f>
        <v>108.81623472185174</v>
      </c>
      <c r="S62" s="118">
        <f t="shared" si="22"/>
        <v>106.70110535205615</v>
      </c>
      <c r="T62" s="118">
        <f t="shared" si="22"/>
        <v>107.5420167865406</v>
      </c>
      <c r="U62" s="118">
        <f t="shared" si="22"/>
        <v>95.050211025115814</v>
      </c>
      <c r="V62" s="118">
        <f t="shared" si="22"/>
        <v>89.480022452897259</v>
      </c>
      <c r="W62" s="118">
        <f t="shared" ref="W62" si="23">W63+W66+W68+W77</f>
        <v>83.071122199767984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126.42942259018376</v>
      </c>
      <c r="D63" s="123">
        <f t="shared" si="24"/>
        <v>125.62331049412842</v>
      </c>
      <c r="E63" s="123">
        <f t="shared" si="24"/>
        <v>129.46145257257012</v>
      </c>
      <c r="F63" s="123">
        <f t="shared" si="24"/>
        <v>128.37946409514367</v>
      </c>
      <c r="G63" s="123">
        <f t="shared" si="24"/>
        <v>127.27051450223342</v>
      </c>
      <c r="H63" s="123">
        <f t="shared" si="24"/>
        <v>123.52214401657358</v>
      </c>
      <c r="I63" s="123">
        <f t="shared" si="24"/>
        <v>125.72448466724856</v>
      </c>
      <c r="J63" s="123">
        <f t="shared" si="24"/>
        <v>120.77101129013205</v>
      </c>
      <c r="K63" s="123">
        <f t="shared" si="24"/>
        <v>108.65714023731131</v>
      </c>
      <c r="L63" s="123">
        <f t="shared" si="24"/>
        <v>125.72793080154625</v>
      </c>
      <c r="M63" s="123">
        <f t="shared" si="24"/>
        <v>104.84742884447171</v>
      </c>
      <c r="N63" s="123">
        <f t="shared" si="24"/>
        <v>103.25530959531562</v>
      </c>
      <c r="O63" s="123">
        <f t="shared" si="24"/>
        <v>95.388523356822873</v>
      </c>
      <c r="P63" s="123">
        <f t="shared" si="24"/>
        <v>90.037898389806003</v>
      </c>
      <c r="Q63" s="123">
        <f t="shared" si="24"/>
        <v>79.941975338853098</v>
      </c>
      <c r="R63" s="123">
        <f t="shared" ref="R63:V63" si="25">SUM(R64:R65)</f>
        <v>80.146581395348932</v>
      </c>
      <c r="S63" s="123">
        <f t="shared" si="25"/>
        <v>80.389183397121471</v>
      </c>
      <c r="T63" s="123">
        <f t="shared" si="25"/>
        <v>80.255726795487647</v>
      </c>
      <c r="U63" s="123">
        <f t="shared" si="25"/>
        <v>70.061370554872767</v>
      </c>
      <c r="V63" s="123">
        <f t="shared" si="25"/>
        <v>62.978851576477943</v>
      </c>
      <c r="W63" s="123">
        <f t="shared" ref="W63" si="26">SUM(W64:W65)</f>
        <v>55.784898798194249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123.62603619205771</v>
      </c>
      <c r="D64" s="99">
        <v>122.92301311590423</v>
      </c>
      <c r="E64" s="99">
        <v>126.72806171323745</v>
      </c>
      <c r="F64" s="99">
        <v>125.73917198700215</v>
      </c>
      <c r="G64" s="99">
        <v>124.68730040390777</v>
      </c>
      <c r="H64" s="99">
        <v>121.06096045200307</v>
      </c>
      <c r="I64" s="99">
        <v>123.27097594601355</v>
      </c>
      <c r="J64" s="99">
        <v>118.43066893488025</v>
      </c>
      <c r="K64" s="99">
        <v>106.56399218806813</v>
      </c>
      <c r="L64" s="99">
        <v>123.4158398293017</v>
      </c>
      <c r="M64" s="99">
        <v>102.90414924814098</v>
      </c>
      <c r="N64" s="99">
        <v>101.35699043459242</v>
      </c>
      <c r="O64" s="99">
        <v>93.650775726899184</v>
      </c>
      <c r="P64" s="99">
        <v>88.415265202534087</v>
      </c>
      <c r="Q64" s="99">
        <v>78.513967931630475</v>
      </c>
      <c r="R64" s="99">
        <v>78.729456195408218</v>
      </c>
      <c r="S64" s="99">
        <v>78.985569048107763</v>
      </c>
      <c r="T64" s="99">
        <v>78.861840654897776</v>
      </c>
      <c r="U64" s="99">
        <v>68.846694158399274</v>
      </c>
      <c r="V64" s="99">
        <v>61.887587460709575</v>
      </c>
      <c r="W64" s="99">
        <v>54.82360779609219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2.8033863981260572</v>
      </c>
      <c r="D65" s="99">
        <v>2.7002973782241941</v>
      </c>
      <c r="E65" s="99">
        <v>2.7333908593326814</v>
      </c>
      <c r="F65" s="99">
        <v>2.6402921081415101</v>
      </c>
      <c r="G65" s="99">
        <v>2.5832140983256546</v>
      </c>
      <c r="H65" s="99">
        <v>2.4611835645705042</v>
      </c>
      <c r="I65" s="99">
        <v>2.4535087212350066</v>
      </c>
      <c r="J65" s="99">
        <v>2.3403423552518006</v>
      </c>
      <c r="K65" s="99">
        <v>2.0931480492431831</v>
      </c>
      <c r="L65" s="99">
        <v>2.3120909722445502</v>
      </c>
      <c r="M65" s="99">
        <v>1.9432795963307288</v>
      </c>
      <c r="N65" s="99">
        <v>1.8983191607232075</v>
      </c>
      <c r="O65" s="99">
        <v>1.7377476299236907</v>
      </c>
      <c r="P65" s="99">
        <v>1.6226331872719206</v>
      </c>
      <c r="Q65" s="99">
        <v>1.4280074072226245</v>
      </c>
      <c r="R65" s="99">
        <v>1.4171251999407204</v>
      </c>
      <c r="S65" s="99">
        <v>1.4036143490137087</v>
      </c>
      <c r="T65" s="99">
        <v>1.3938861405898746</v>
      </c>
      <c r="U65" s="99">
        <v>1.214676396473493</v>
      </c>
      <c r="V65" s="99">
        <v>1.091264115768368</v>
      </c>
      <c r="W65" s="99">
        <v>0.96129100210205654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1.2562477208826318E-3</v>
      </c>
      <c r="E66" s="123">
        <f t="shared" si="27"/>
        <v>3.0970388963647969E-3</v>
      </c>
      <c r="F66" s="123">
        <f t="shared" si="27"/>
        <v>4.3592630030030565E-3</v>
      </c>
      <c r="G66" s="123">
        <f t="shared" si="27"/>
        <v>6.4005819633795764E-3</v>
      </c>
      <c r="H66" s="123">
        <f t="shared" si="27"/>
        <v>2.3743984064443675E-2</v>
      </c>
      <c r="I66" s="123">
        <f t="shared" si="27"/>
        <v>2.6981755546812536E-2</v>
      </c>
      <c r="J66" s="123">
        <f t="shared" si="27"/>
        <v>3.6755363357273176E-2</v>
      </c>
      <c r="K66" s="123">
        <f t="shared" si="27"/>
        <v>3.5899388424316718E-2</v>
      </c>
      <c r="L66" s="123">
        <f t="shared" si="27"/>
        <v>0.12289329674555061</v>
      </c>
      <c r="M66" s="123">
        <f t="shared" si="27"/>
        <v>6.6965368998412947E-2</v>
      </c>
      <c r="N66" s="123">
        <f t="shared" si="27"/>
        <v>6.1354202279256982E-2</v>
      </c>
      <c r="O66" s="123">
        <f t="shared" si="27"/>
        <v>6.19376355772552E-2</v>
      </c>
      <c r="P66" s="123">
        <f t="shared" si="27"/>
        <v>6.9147677622953096E-2</v>
      </c>
      <c r="Q66" s="123">
        <f t="shared" si="27"/>
        <v>4.4524384948144709E-2</v>
      </c>
      <c r="R66" s="123">
        <f t="shared" si="27"/>
        <v>5.8832643322770141E-2</v>
      </c>
      <c r="S66" s="123">
        <f t="shared" si="27"/>
        <v>4.4089005367429442E-2</v>
      </c>
      <c r="T66" s="123">
        <f t="shared" si="27"/>
        <v>5.7505928953214436E-2</v>
      </c>
      <c r="U66" s="123">
        <f t="shared" si="27"/>
        <v>4.5509081787655697E-2</v>
      </c>
      <c r="V66" s="123">
        <f t="shared" si="27"/>
        <v>0.10001820578223554</v>
      </c>
      <c r="W66" s="123">
        <f t="shared" si="27"/>
        <v>0.11035296782486165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1.2562477208826318E-3</v>
      </c>
      <c r="E67" s="99">
        <f>RES_hhdet_in_tesh!E67/RES_summary!E$21</f>
        <v>3.0970388963647969E-3</v>
      </c>
      <c r="F67" s="99">
        <f>RES_hhdet_in_tesh!F67/RES_summary!F$21</f>
        <v>4.3592630030030565E-3</v>
      </c>
      <c r="G67" s="99">
        <f>RES_hhdet_in_tesh!G67/RES_summary!G$21</f>
        <v>6.4005819633795764E-3</v>
      </c>
      <c r="H67" s="99">
        <f>RES_hhdet_in_tesh!H67/RES_summary!H$21</f>
        <v>2.3743984064443675E-2</v>
      </c>
      <c r="I67" s="99">
        <f>RES_hhdet_in_tesh!I67/RES_summary!I$21</f>
        <v>2.6981755546812536E-2</v>
      </c>
      <c r="J67" s="99">
        <f>RES_hhdet_in_tesh!J67/RES_summary!J$21</f>
        <v>3.6755363357273176E-2</v>
      </c>
      <c r="K67" s="99">
        <f>RES_hhdet_in_tesh!K67/RES_summary!K$21</f>
        <v>3.5899388424316718E-2</v>
      </c>
      <c r="L67" s="99">
        <f>RES_hhdet_in_tesh!L67/RES_summary!L$21</f>
        <v>0.12289329674555061</v>
      </c>
      <c r="M67" s="99">
        <f>RES_hhdet_in_tesh!M67/RES_summary!M$21</f>
        <v>6.6965368998412947E-2</v>
      </c>
      <c r="N67" s="99">
        <f>RES_hhdet_in_tesh!N67/RES_summary!N$21</f>
        <v>6.1354202279256982E-2</v>
      </c>
      <c r="O67" s="99">
        <f>RES_hhdet_in_tesh!O67/RES_summary!O$21</f>
        <v>6.19376355772552E-2</v>
      </c>
      <c r="P67" s="99">
        <f>RES_hhdet_in_tesh!P67/RES_summary!P$21</f>
        <v>6.9147677622953096E-2</v>
      </c>
      <c r="Q67" s="99">
        <f>RES_hhdet_in_tesh!Q67/RES_summary!Q$21</f>
        <v>4.4524384948144709E-2</v>
      </c>
      <c r="R67" s="99">
        <f>RES_hhdet_in_tesh!R67/RES_summary!R$21</f>
        <v>5.8832643322770141E-2</v>
      </c>
      <c r="S67" s="99">
        <f>RES_hhdet_in_tesh!S67/RES_summary!S$21</f>
        <v>4.4089005367429442E-2</v>
      </c>
      <c r="T67" s="99">
        <f>RES_hhdet_in_tesh!T67/RES_summary!T$21</f>
        <v>5.7505928953214436E-2</v>
      </c>
      <c r="U67" s="99">
        <f>RES_hhdet_in_tesh!U67/RES_summary!U$21</f>
        <v>4.5509081787655697E-2</v>
      </c>
      <c r="V67" s="99">
        <f>RES_hhdet_in_tesh!V67/RES_summary!V$21</f>
        <v>0.10001820578223554</v>
      </c>
      <c r="W67" s="99">
        <f>RES_hhdet_in_tesh!W67/RES_summary!W$21</f>
        <v>0.11035296782486165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21.944321492511797</v>
      </c>
      <c r="D68" s="123">
        <v>21.762592086261321</v>
      </c>
      <c r="E68" s="123">
        <v>21.479952311478083</v>
      </c>
      <c r="F68" s="123">
        <v>20.601299486480258</v>
      </c>
      <c r="G68" s="123">
        <v>21.301692887910249</v>
      </c>
      <c r="H68" s="123">
        <v>21.631678434873677</v>
      </c>
      <c r="I68" s="123">
        <v>22.405840379619484</v>
      </c>
      <c r="J68" s="123">
        <v>24.964823225748471</v>
      </c>
      <c r="K68" s="123">
        <v>21.297057812267099</v>
      </c>
      <c r="L68" s="123">
        <v>24.893916720623878</v>
      </c>
      <c r="M68" s="123">
        <v>22.818295709281458</v>
      </c>
      <c r="N68" s="123">
        <v>22.633759223348509</v>
      </c>
      <c r="O68" s="123">
        <v>22.145162681725765</v>
      </c>
      <c r="P68" s="123">
        <v>20.680390683866317</v>
      </c>
      <c r="Q68" s="123">
        <v>20.891554418806027</v>
      </c>
      <c r="R68" s="123">
        <v>22.211208989498445</v>
      </c>
      <c r="S68" s="123">
        <v>20.358613306083637</v>
      </c>
      <c r="T68" s="123">
        <v>21.291315091025094</v>
      </c>
      <c r="U68" s="123">
        <v>19.634295941313965</v>
      </c>
      <c r="V68" s="123">
        <v>20.693817475658747</v>
      </c>
      <c r="W68" s="123">
        <v>21.546861697274934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21.972440969624472</v>
      </c>
      <c r="D69" s="99">
        <v>21.782694868478998</v>
      </c>
      <c r="E69" s="99">
        <v>21.430526784486482</v>
      </c>
      <c r="F69" s="99">
        <v>20.648800310061098</v>
      </c>
      <c r="G69" s="99">
        <v>21.365976418208167</v>
      </c>
      <c r="H69" s="99">
        <v>21.587213401637488</v>
      </c>
      <c r="I69" s="99">
        <v>22.410254652687552</v>
      </c>
      <c r="J69" s="99">
        <v>24.046040831011393</v>
      </c>
      <c r="K69" s="99">
        <v>20.310767572516205</v>
      </c>
      <c r="L69" s="99">
        <v>24.893916720623878</v>
      </c>
      <c r="M69" s="99">
        <v>22.818295709281458</v>
      </c>
      <c r="N69" s="99">
        <v>22.75452115384353</v>
      </c>
      <c r="O69" s="99">
        <v>22.145162681725765</v>
      </c>
      <c r="P69" s="99">
        <v>20.712505405180785</v>
      </c>
      <c r="Q69" s="99">
        <v>20.708120894652382</v>
      </c>
      <c r="R69" s="99">
        <v>21.878475076630597</v>
      </c>
      <c r="S69" s="99">
        <v>20.415517561547958</v>
      </c>
      <c r="T69" s="99">
        <v>21.318577617347653</v>
      </c>
      <c r="U69" s="99">
        <v>19.676131402410327</v>
      </c>
      <c r="V69" s="99">
        <v>20.619944009895317</v>
      </c>
      <c r="W69" s="99">
        <v>21.540995885714516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21.48637572239117</v>
      </c>
      <c r="D73" s="102">
        <v>21.348588561910539</v>
      </c>
      <c r="E73" s="102">
        <v>22.56639006366736</v>
      </c>
      <c r="F73" s="102">
        <v>19.510573028029608</v>
      </c>
      <c r="G73" s="102">
        <v>19.972729292159482</v>
      </c>
      <c r="H73" s="102">
        <v>22.406498230444509</v>
      </c>
      <c r="I73" s="102">
        <v>22.307216226072359</v>
      </c>
      <c r="J73" s="102">
        <v>30.060481613581043</v>
      </c>
      <c r="K73" s="102">
        <v>25.92148202178781</v>
      </c>
      <c r="L73" s="102">
        <v>0</v>
      </c>
      <c r="M73" s="102">
        <v>0</v>
      </c>
      <c r="N73" s="102">
        <v>20.867264937735246</v>
      </c>
      <c r="O73" s="102">
        <v>0</v>
      </c>
      <c r="P73" s="102">
        <v>19.71694904443234</v>
      </c>
      <c r="Q73" s="102">
        <v>23.842088894052914</v>
      </c>
      <c r="R73" s="102">
        <v>25.94679611056095</v>
      </c>
      <c r="S73" s="102">
        <v>18.862672562081404</v>
      </c>
      <c r="T73" s="102">
        <v>19.888809570209133</v>
      </c>
      <c r="U73" s="102">
        <v>18.612629944013335</v>
      </c>
      <c r="V73" s="102">
        <v>21.528524499071221</v>
      </c>
      <c r="W73" s="102">
        <v>21.627202366325715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7.0334743412986631</v>
      </c>
      <c r="D77" s="123">
        <v>7.6000037775236509</v>
      </c>
      <c r="E77" s="123">
        <v>7.8473510996779661</v>
      </c>
      <c r="F77" s="123">
        <v>8.1494127065370687</v>
      </c>
      <c r="G77" s="123">
        <v>8.0646033983684564</v>
      </c>
      <c r="H77" s="123">
        <v>8.2394157235705361</v>
      </c>
      <c r="I77" s="123">
        <v>7.9829513828994427</v>
      </c>
      <c r="J77" s="123">
        <v>8.4352296993243829</v>
      </c>
      <c r="K77" s="123">
        <v>7.0581112962455483</v>
      </c>
      <c r="L77" s="123">
        <v>9.0675192528491362</v>
      </c>
      <c r="M77" s="123">
        <v>7.4735272751145247</v>
      </c>
      <c r="N77" s="123">
        <v>7.2381448033950999</v>
      </c>
      <c r="O77" s="123">
        <v>7.048681188050729</v>
      </c>
      <c r="P77" s="123">
        <v>6.8462103977282034</v>
      </c>
      <c r="Q77" s="123">
        <v>6.3132937957019992</v>
      </c>
      <c r="R77" s="123">
        <v>6.399611693681587</v>
      </c>
      <c r="S77" s="123">
        <v>5.909219643483608</v>
      </c>
      <c r="T77" s="123">
        <v>5.9374689710746322</v>
      </c>
      <c r="U77" s="123">
        <v>5.3090354471414276</v>
      </c>
      <c r="V77" s="123">
        <v>5.7073351949783309</v>
      </c>
      <c r="W77" s="123">
        <v>5.6290087364739279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7.0323870233031673</v>
      </c>
      <c r="D78" s="99">
        <v>7.5803876893485738</v>
      </c>
      <c r="E78" s="99">
        <v>7.7729130317339497</v>
      </c>
      <c r="F78" s="99">
        <v>8.2306192552136199</v>
      </c>
      <c r="G78" s="99">
        <v>8.0949881206649916</v>
      </c>
      <c r="H78" s="99">
        <v>8.2320407054465985</v>
      </c>
      <c r="I78" s="99">
        <v>8.0257621591755299</v>
      </c>
      <c r="J78" s="99">
        <v>8.3370060837676707</v>
      </c>
      <c r="K78" s="99">
        <v>6.9044664283690276</v>
      </c>
      <c r="L78" s="99">
        <v>9.0386853669439429</v>
      </c>
      <c r="M78" s="99">
        <v>7.477551557573789</v>
      </c>
      <c r="N78" s="99">
        <v>7.2651486098471763</v>
      </c>
      <c r="O78" s="99">
        <v>7.0317909457926442</v>
      </c>
      <c r="P78" s="99">
        <v>6.8962804230588883</v>
      </c>
      <c r="Q78" s="99">
        <v>6.2698718822568607</v>
      </c>
      <c r="R78" s="99">
        <v>6.3313075530788376</v>
      </c>
      <c r="S78" s="99">
        <v>5.9619669988329358</v>
      </c>
      <c r="T78" s="99">
        <v>5.9799843351396866</v>
      </c>
      <c r="U78" s="99">
        <v>5.3212857560551861</v>
      </c>
      <c r="V78" s="99">
        <v>5.6930308156738363</v>
      </c>
      <c r="W78" s="99">
        <v>5.6238369513263828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7.1329959178275084</v>
      </c>
      <c r="D79" s="110">
        <v>7.7413239826559197</v>
      </c>
      <c r="E79" s="110">
        <v>8.2771642964015335</v>
      </c>
      <c r="F79" s="110">
        <v>7.6592490789298617</v>
      </c>
      <c r="G79" s="110">
        <v>7.627327612274871</v>
      </c>
      <c r="H79" s="110">
        <v>8.3337665140946342</v>
      </c>
      <c r="I79" s="110">
        <v>7.4230136106534736</v>
      </c>
      <c r="J79" s="110">
        <v>9.39119674840539</v>
      </c>
      <c r="K79" s="110">
        <v>8.2779584290833714</v>
      </c>
      <c r="L79" s="110">
        <v>9.7158812150784541</v>
      </c>
      <c r="M79" s="110">
        <v>7.1840304557013521</v>
      </c>
      <c r="N79" s="110">
        <v>7.1139272937155598</v>
      </c>
      <c r="O79" s="110">
        <v>7.3940216797583336</v>
      </c>
      <c r="P79" s="110">
        <v>6.2319768771077433</v>
      </c>
      <c r="Q79" s="110">
        <v>6.973446950756645</v>
      </c>
      <c r="R79" s="110">
        <v>7.3334891564757667</v>
      </c>
      <c r="S79" s="110">
        <v>4.9450714666008668</v>
      </c>
      <c r="T79" s="110">
        <v>5.1818550006457107</v>
      </c>
      <c r="U79" s="110">
        <v>4.7295958355207235</v>
      </c>
      <c r="V79" s="110">
        <v>5.767610532409952</v>
      </c>
      <c r="W79" s="110">
        <v>5.6873649987357817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157.9021661432121</v>
      </c>
      <c r="D81" s="118">
        <f t="shared" si="28"/>
        <v>153.05725804853691</v>
      </c>
      <c r="E81" s="118">
        <f t="shared" si="28"/>
        <v>159.57822103988912</v>
      </c>
      <c r="F81" s="118">
        <f t="shared" si="28"/>
        <v>155.42980011537767</v>
      </c>
      <c r="G81" s="118">
        <f t="shared" si="28"/>
        <v>154.71445052778927</v>
      </c>
      <c r="H81" s="118">
        <f t="shared" si="28"/>
        <v>155.37706501957862</v>
      </c>
      <c r="I81" s="118">
        <f t="shared" si="28"/>
        <v>150.84290756662992</v>
      </c>
      <c r="J81" s="118">
        <f t="shared" si="28"/>
        <v>152.74392060663433</v>
      </c>
      <c r="K81" s="118">
        <f t="shared" si="28"/>
        <v>167.46684662705798</v>
      </c>
      <c r="L81" s="118">
        <f t="shared" si="28"/>
        <v>127.76831952452292</v>
      </c>
      <c r="M81" s="118">
        <f t="shared" si="28"/>
        <v>133.71127893280203</v>
      </c>
      <c r="N81" s="118">
        <f t="shared" si="28"/>
        <v>142.05006199755314</v>
      </c>
      <c r="O81" s="118">
        <f t="shared" si="28"/>
        <v>126.52687632473064</v>
      </c>
      <c r="P81" s="118">
        <f t="shared" si="28"/>
        <v>120.16440836767477</v>
      </c>
      <c r="Q81" s="118">
        <f t="shared" si="28"/>
        <v>102.65582040328502</v>
      </c>
      <c r="R81" s="118">
        <f t="shared" ref="R81:V81" si="29">R82+R85+R87+R100</f>
        <v>100.12781177689934</v>
      </c>
      <c r="S81" s="118">
        <f t="shared" si="29"/>
        <v>103.46642759856343</v>
      </c>
      <c r="T81" s="118">
        <f t="shared" si="29"/>
        <v>106.01932839035464</v>
      </c>
      <c r="U81" s="118">
        <f t="shared" si="29"/>
        <v>97.732391147289491</v>
      </c>
      <c r="V81" s="118">
        <f t="shared" si="29"/>
        <v>88.383959040394558</v>
      </c>
      <c r="W81" s="118">
        <f t="shared" ref="W81" si="30">W82+W85+W87+W100</f>
        <v>81.437923334794931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128.59864690195332</v>
      </c>
      <c r="D82" s="123">
        <f t="shared" si="31"/>
        <v>124.12098461378912</v>
      </c>
      <c r="E82" s="123">
        <f t="shared" si="31"/>
        <v>129.7991819252926</v>
      </c>
      <c r="F82" s="123">
        <f t="shared" si="31"/>
        <v>126.9756375478285</v>
      </c>
      <c r="G82" s="123">
        <f t="shared" si="31"/>
        <v>125.98522414218156</v>
      </c>
      <c r="H82" s="123">
        <f t="shared" si="31"/>
        <v>124.74481403092838</v>
      </c>
      <c r="I82" s="123">
        <f t="shared" si="31"/>
        <v>121.4208241380675</v>
      </c>
      <c r="J82" s="123">
        <f t="shared" si="31"/>
        <v>121.22069377553818</v>
      </c>
      <c r="K82" s="123">
        <f t="shared" si="31"/>
        <v>134.99973360785117</v>
      </c>
      <c r="L82" s="123">
        <f t="shared" si="31"/>
        <v>97.398992093910564</v>
      </c>
      <c r="M82" s="123">
        <f t="shared" si="31"/>
        <v>103.37237423900596</v>
      </c>
      <c r="N82" s="123">
        <f t="shared" si="31"/>
        <v>110.70288522185966</v>
      </c>
      <c r="O82" s="123">
        <f t="shared" si="31"/>
        <v>96.802638479708904</v>
      </c>
      <c r="P82" s="123">
        <f t="shared" si="31"/>
        <v>92.909704889345107</v>
      </c>
      <c r="Q82" s="123">
        <f t="shared" si="31"/>
        <v>74.27087024124836</v>
      </c>
      <c r="R82" s="123">
        <f t="shared" ref="R82:V82" si="32">SUM(R83:R84)</f>
        <v>71.259256495317103</v>
      </c>
      <c r="S82" s="123">
        <f t="shared" si="32"/>
        <v>77.167235849590725</v>
      </c>
      <c r="T82" s="123">
        <f t="shared" si="32"/>
        <v>78.382069129180792</v>
      </c>
      <c r="U82" s="123">
        <f t="shared" si="32"/>
        <v>71.853213846890085</v>
      </c>
      <c r="V82" s="123">
        <f t="shared" si="32"/>
        <v>61.753054826595339</v>
      </c>
      <c r="W82" s="123">
        <f t="shared" ref="W82" si="33">SUM(W83:W84)</f>
        <v>54.163599073085486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127.442673393021</v>
      </c>
      <c r="D83" s="99">
        <v>123.0398391177105</v>
      </c>
      <c r="E83" s="99">
        <v>128.68890822369644</v>
      </c>
      <c r="F83" s="99">
        <v>125.91801852479816</v>
      </c>
      <c r="G83" s="99">
        <v>124.94976346727547</v>
      </c>
      <c r="H83" s="99">
        <v>123.73856618927408</v>
      </c>
      <c r="I83" s="99">
        <v>120.46178559951198</v>
      </c>
      <c r="J83" s="99">
        <v>120.27001767461854</v>
      </c>
      <c r="K83" s="99">
        <v>133.94732714015822</v>
      </c>
      <c r="L83" s="99">
        <v>96.674545879927095</v>
      </c>
      <c r="M83" s="99">
        <v>102.59737966011978</v>
      </c>
      <c r="N83" s="99">
        <v>109.87970862451894</v>
      </c>
      <c r="O83" s="99">
        <v>96.089439069632945</v>
      </c>
      <c r="P83" s="99">
        <v>92.232628488154106</v>
      </c>
      <c r="Q83" s="99">
        <v>73.734439192819167</v>
      </c>
      <c r="R83" s="99">
        <v>70.74985930973898</v>
      </c>
      <c r="S83" s="99">
        <v>76.622586676764996</v>
      </c>
      <c r="T83" s="99">
        <v>77.831797097131002</v>
      </c>
      <c r="U83" s="99">
        <v>71.349679017467025</v>
      </c>
      <c r="V83" s="99">
        <v>61.320548619689923</v>
      </c>
      <c r="W83" s="99">
        <v>53.786357634889235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1.155973508932318</v>
      </c>
      <c r="D84" s="99">
        <v>1.0811454960786129</v>
      </c>
      <c r="E84" s="99">
        <v>1.1102737015961515</v>
      </c>
      <c r="F84" s="99">
        <v>1.0576190230303344</v>
      </c>
      <c r="G84" s="99">
        <v>1.0354606749060902</v>
      </c>
      <c r="H84" s="99">
        <v>1.0062478416542979</v>
      </c>
      <c r="I84" s="99">
        <v>0.95903853855552157</v>
      </c>
      <c r="J84" s="99">
        <v>0.95067610091964228</v>
      </c>
      <c r="K84" s="99">
        <v>1.0524064676929539</v>
      </c>
      <c r="L84" s="99">
        <v>0.72444621398347364</v>
      </c>
      <c r="M84" s="99">
        <v>0.77499457888617618</v>
      </c>
      <c r="N84" s="99">
        <v>0.82317659734071269</v>
      </c>
      <c r="O84" s="99">
        <v>0.71319941007596077</v>
      </c>
      <c r="P84" s="99">
        <v>0.67707640119100609</v>
      </c>
      <c r="Q84" s="99">
        <v>0.53643104842919553</v>
      </c>
      <c r="R84" s="99">
        <v>0.50939718557811775</v>
      </c>
      <c r="S84" s="99">
        <v>0.54464917282573111</v>
      </c>
      <c r="T84" s="99">
        <v>0.55027203204979369</v>
      </c>
      <c r="U84" s="99">
        <v>0.50353482942305594</v>
      </c>
      <c r="V84" s="99">
        <v>0.43250620690541858</v>
      </c>
      <c r="W84" s="99">
        <v>0.37724143819624889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2.3353730745943942E-4</v>
      </c>
      <c r="D85" s="123">
        <f t="shared" si="34"/>
        <v>1.2718049682000636E-3</v>
      </c>
      <c r="E85" s="123">
        <f t="shared" si="34"/>
        <v>2.6838509048546172E-3</v>
      </c>
      <c r="F85" s="123">
        <f t="shared" si="34"/>
        <v>4.0196276000882694E-3</v>
      </c>
      <c r="G85" s="123">
        <f t="shared" si="34"/>
        <v>6.3150589811653913E-3</v>
      </c>
      <c r="H85" s="123">
        <f t="shared" si="34"/>
        <v>2.3749925365192597E-2</v>
      </c>
      <c r="I85" s="123">
        <f t="shared" si="34"/>
        <v>2.6562257444811638E-2</v>
      </c>
      <c r="J85" s="123">
        <f t="shared" si="34"/>
        <v>3.6816549455608708E-2</v>
      </c>
      <c r="K85" s="123">
        <f t="shared" si="34"/>
        <v>3.5453973117638628E-2</v>
      </c>
      <c r="L85" s="123">
        <f t="shared" si="34"/>
        <v>0.12306333290856392</v>
      </c>
      <c r="M85" s="123">
        <f t="shared" si="34"/>
        <v>6.7037103897561373E-2</v>
      </c>
      <c r="N85" s="123">
        <f t="shared" si="34"/>
        <v>6.1735995697298429E-2</v>
      </c>
      <c r="O85" s="123">
        <f t="shared" si="34"/>
        <v>6.2015354427335259E-2</v>
      </c>
      <c r="P85" s="123">
        <f t="shared" si="34"/>
        <v>6.8954728638708107E-2</v>
      </c>
      <c r="Q85" s="123">
        <f t="shared" si="34"/>
        <v>4.4650540006006705E-2</v>
      </c>
      <c r="R85" s="123">
        <f t="shared" si="34"/>
        <v>5.8556422079501354E-2</v>
      </c>
      <c r="S85" s="123">
        <f t="shared" si="34"/>
        <v>4.4022777975158828E-2</v>
      </c>
      <c r="T85" s="123">
        <f t="shared" si="34"/>
        <v>5.7981012512593626E-2</v>
      </c>
      <c r="U85" s="123">
        <f t="shared" si="34"/>
        <v>4.5719529426597523E-2</v>
      </c>
      <c r="V85" s="123">
        <f t="shared" si="34"/>
        <v>0.10031219869014087</v>
      </c>
      <c r="W85" s="123">
        <f t="shared" si="34"/>
        <v>0.11025100095895563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2.3353730745943942E-4</v>
      </c>
      <c r="D86" s="99">
        <f>RES_hhdet_in_tesh!D86/RES_summary!D$21</f>
        <v>1.2718049682000636E-3</v>
      </c>
      <c r="E86" s="99">
        <f>RES_hhdet_in_tesh!E86/RES_summary!E$21</f>
        <v>2.6838509048546172E-3</v>
      </c>
      <c r="F86" s="99">
        <f>RES_hhdet_in_tesh!F86/RES_summary!F$21</f>
        <v>4.0196276000882694E-3</v>
      </c>
      <c r="G86" s="99">
        <f>RES_hhdet_in_tesh!G86/RES_summary!G$21</f>
        <v>6.3150589811653913E-3</v>
      </c>
      <c r="H86" s="99">
        <f>RES_hhdet_in_tesh!H86/RES_summary!H$21</f>
        <v>2.3749925365192597E-2</v>
      </c>
      <c r="I86" s="99">
        <f>RES_hhdet_in_tesh!I86/RES_summary!I$21</f>
        <v>2.6562257444811638E-2</v>
      </c>
      <c r="J86" s="99">
        <f>RES_hhdet_in_tesh!J86/RES_summary!J$21</f>
        <v>3.6816549455608708E-2</v>
      </c>
      <c r="K86" s="99">
        <f>RES_hhdet_in_tesh!K86/RES_summary!K$21</f>
        <v>3.5453973117638628E-2</v>
      </c>
      <c r="L86" s="99">
        <f>RES_hhdet_in_tesh!L86/RES_summary!L$21</f>
        <v>0.12306333290856392</v>
      </c>
      <c r="M86" s="99">
        <f>RES_hhdet_in_tesh!M86/RES_summary!M$21</f>
        <v>6.7037103897561373E-2</v>
      </c>
      <c r="N86" s="99">
        <f>RES_hhdet_in_tesh!N86/RES_summary!N$21</f>
        <v>6.1735995697298429E-2</v>
      </c>
      <c r="O86" s="99">
        <f>RES_hhdet_in_tesh!O86/RES_summary!O$21</f>
        <v>6.2015354427335259E-2</v>
      </c>
      <c r="P86" s="99">
        <f>RES_hhdet_in_tesh!P86/RES_summary!P$21</f>
        <v>6.8954728638708107E-2</v>
      </c>
      <c r="Q86" s="99">
        <f>RES_hhdet_in_tesh!Q86/RES_summary!Q$21</f>
        <v>4.4650540006006705E-2</v>
      </c>
      <c r="R86" s="99">
        <f>RES_hhdet_in_tesh!R86/RES_summary!R$21</f>
        <v>5.8556422079501354E-2</v>
      </c>
      <c r="S86" s="99">
        <f>RES_hhdet_in_tesh!S86/RES_summary!S$21</f>
        <v>4.4022777975158828E-2</v>
      </c>
      <c r="T86" s="99">
        <f>RES_hhdet_in_tesh!T86/RES_summary!T$21</f>
        <v>5.7981012512593626E-2</v>
      </c>
      <c r="U86" s="99">
        <f>RES_hhdet_in_tesh!U86/RES_summary!U$21</f>
        <v>4.5719529426597523E-2</v>
      </c>
      <c r="V86" s="99">
        <f>RES_hhdet_in_tesh!V86/RES_summary!V$21</f>
        <v>0.10031219869014087</v>
      </c>
      <c r="W86" s="99">
        <f>RES_hhdet_in_tesh!W86/RES_summary!W$21</f>
        <v>0.11025100095895563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22.189901238973739</v>
      </c>
      <c r="D87" s="123">
        <v>21.481256696694015</v>
      </c>
      <c r="E87" s="123">
        <v>21.835619200761478</v>
      </c>
      <c r="F87" s="123">
        <v>20.161404506826425</v>
      </c>
      <c r="G87" s="123">
        <v>20.71110777717972</v>
      </c>
      <c r="H87" s="123">
        <v>22.30064876127032</v>
      </c>
      <c r="I87" s="123">
        <v>21.585940583385813</v>
      </c>
      <c r="J87" s="123">
        <v>24.032100741601973</v>
      </c>
      <c r="K87" s="123">
        <v>24.157122302133907</v>
      </c>
      <c r="L87" s="123">
        <v>22.711644920941335</v>
      </c>
      <c r="M87" s="123">
        <v>22.725750939946867</v>
      </c>
      <c r="N87" s="123">
        <v>23.480055368409531</v>
      </c>
      <c r="O87" s="123">
        <v>22.527751177233331</v>
      </c>
      <c r="P87" s="123">
        <v>20.221348555862502</v>
      </c>
      <c r="Q87" s="123">
        <v>22.115751822332097</v>
      </c>
      <c r="R87" s="123">
        <v>23.013001295277437</v>
      </c>
      <c r="S87" s="123">
        <v>20.295663182458572</v>
      </c>
      <c r="T87" s="123">
        <v>21.45046457204322</v>
      </c>
      <c r="U87" s="123">
        <v>20.141799859262573</v>
      </c>
      <c r="V87" s="123">
        <v>21.058625745911428</v>
      </c>
      <c r="W87" s="123">
        <v>21.495113641823931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22.580080723746867</v>
      </c>
      <c r="D88" s="99">
        <v>21.634991444968197</v>
      </c>
      <c r="E88" s="99">
        <v>21.263521689223303</v>
      </c>
      <c r="F88" s="99">
        <v>20.770304534133665</v>
      </c>
      <c r="G88" s="99">
        <v>21.961973188226096</v>
      </c>
      <c r="H88" s="99">
        <v>21.358804045828041</v>
      </c>
      <c r="I88" s="99">
        <v>20.983078496541438</v>
      </c>
      <c r="J88" s="99">
        <v>19.851319559458659</v>
      </c>
      <c r="K88" s="99">
        <v>22.765718977996666</v>
      </c>
      <c r="L88" s="99">
        <v>21.993232323312828</v>
      </c>
      <c r="M88" s="99">
        <v>22.823124857449532</v>
      </c>
      <c r="N88" s="99">
        <v>24.979416765079378</v>
      </c>
      <c r="O88" s="99">
        <v>22.213452469826514</v>
      </c>
      <c r="P88" s="99">
        <v>22.41849604150941</v>
      </c>
      <c r="Q88" s="99">
        <v>18.701130230501242</v>
      </c>
      <c r="R88" s="99">
        <v>18.73148244112431</v>
      </c>
      <c r="S88" s="99">
        <v>20.91528664114897</v>
      </c>
      <c r="T88" s="99">
        <v>21.623573252449887</v>
      </c>
      <c r="U88" s="99">
        <v>20.764951673813307</v>
      </c>
      <c r="V88" s="99">
        <v>19.745616793581522</v>
      </c>
      <c r="W88" s="99">
        <v>21.093057030992448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20.94437824641571</v>
      </c>
      <c r="D92" s="102">
        <v>20.25016476820533</v>
      </c>
      <c r="E92" s="102">
        <v>21.011947121847683</v>
      </c>
      <c r="F92" s="102">
        <v>20.458180965539</v>
      </c>
      <c r="G92" s="102">
        <v>22.008581806490042</v>
      </c>
      <c r="H92" s="102">
        <v>23.249800119045695</v>
      </c>
      <c r="I92" s="102">
        <v>21.747810221760542</v>
      </c>
      <c r="J92" s="102">
        <v>23.532608033024975</v>
      </c>
      <c r="K92" s="102">
        <v>22.741945151891155</v>
      </c>
      <c r="L92" s="102">
        <v>17.896282504140473</v>
      </c>
      <c r="M92" s="102">
        <v>22.18782221515913</v>
      </c>
      <c r="N92" s="102">
        <v>22.523991574683418</v>
      </c>
      <c r="O92" s="102">
        <v>22.14184777204456</v>
      </c>
      <c r="P92" s="102">
        <v>24.077626481353466</v>
      </c>
      <c r="Q92" s="102">
        <v>19.539425651514076</v>
      </c>
      <c r="R92" s="102">
        <v>20.462896903878072</v>
      </c>
      <c r="S92" s="102">
        <v>22.033113352567529</v>
      </c>
      <c r="T92" s="102">
        <v>20.215406244117933</v>
      </c>
      <c r="U92" s="102">
        <v>19.17284434550918</v>
      </c>
      <c r="V92" s="102">
        <v>21.012324909492698</v>
      </c>
      <c r="W92" s="102">
        <v>21.922494315013605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21.486375722391177</v>
      </c>
      <c r="D96" s="102">
        <v>21.348588561910539</v>
      </c>
      <c r="E96" s="102">
        <v>22.566390063667356</v>
      </c>
      <c r="F96" s="102">
        <v>19.510573028029601</v>
      </c>
      <c r="G96" s="102">
        <v>19.972729292159482</v>
      </c>
      <c r="H96" s="102">
        <v>22.406498230444509</v>
      </c>
      <c r="I96" s="102">
        <v>22.307216226072349</v>
      </c>
      <c r="J96" s="102">
        <v>30.060481613581032</v>
      </c>
      <c r="K96" s="102">
        <v>25.92148202178781</v>
      </c>
      <c r="L96" s="102">
        <v>24.419550407038276</v>
      </c>
      <c r="M96" s="102">
        <v>20.297804226521077</v>
      </c>
      <c r="N96" s="102">
        <v>20.867264937735246</v>
      </c>
      <c r="O96" s="102">
        <v>23.000280380109917</v>
      </c>
      <c r="P96" s="102">
        <v>19.716949044432344</v>
      </c>
      <c r="Q96" s="102">
        <v>23.842088894052921</v>
      </c>
      <c r="R96" s="102">
        <v>25.946796110560957</v>
      </c>
      <c r="S96" s="102">
        <v>18.862672562081407</v>
      </c>
      <c r="T96" s="102">
        <v>19.888809570209137</v>
      </c>
      <c r="U96" s="102">
        <v>18.612629944013332</v>
      </c>
      <c r="V96" s="102">
        <v>21.528524499071224</v>
      </c>
      <c r="W96" s="102">
        <v>21.627202366325715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7.1133844649775977</v>
      </c>
      <c r="D100" s="123">
        <v>7.4537449330855674</v>
      </c>
      <c r="E100" s="123">
        <v>7.9407360629302053</v>
      </c>
      <c r="F100" s="123">
        <v>8.2887384331226563</v>
      </c>
      <c r="G100" s="123">
        <v>8.0118035494468387</v>
      </c>
      <c r="H100" s="123">
        <v>8.3078523020147497</v>
      </c>
      <c r="I100" s="123">
        <v>7.8095805877317899</v>
      </c>
      <c r="J100" s="123">
        <v>7.454309540038575</v>
      </c>
      <c r="K100" s="123">
        <v>8.2745367439552791</v>
      </c>
      <c r="L100" s="123">
        <v>7.5346191767624635</v>
      </c>
      <c r="M100" s="123">
        <v>7.5461166499516485</v>
      </c>
      <c r="N100" s="123">
        <v>7.8053854115866681</v>
      </c>
      <c r="O100" s="123">
        <v>7.1344713133610691</v>
      </c>
      <c r="P100" s="123">
        <v>6.9644001938284514</v>
      </c>
      <c r="Q100" s="123">
        <v>6.2245477996985485</v>
      </c>
      <c r="R100" s="123">
        <v>5.7969975642252942</v>
      </c>
      <c r="S100" s="123">
        <v>5.9595057885389808</v>
      </c>
      <c r="T100" s="123">
        <v>6.1288136766180319</v>
      </c>
      <c r="U100" s="123">
        <v>5.6916579117102426</v>
      </c>
      <c r="V100" s="123">
        <v>5.4719662691976509</v>
      </c>
      <c r="W100" s="123">
        <v>5.6689596189265616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7.1081107879425787</v>
      </c>
      <c r="D101" s="99">
        <v>7.4406470258455748</v>
      </c>
      <c r="E101" s="99">
        <v>7.9508350735452176</v>
      </c>
      <c r="F101" s="99">
        <v>8.4703350543182694</v>
      </c>
      <c r="G101" s="99">
        <v>7.9569948180166348</v>
      </c>
      <c r="H101" s="99">
        <v>8.0845525586247557</v>
      </c>
      <c r="I101" s="99">
        <v>8.0041868906961362</v>
      </c>
      <c r="J101" s="99">
        <v>7.4312804445899419</v>
      </c>
      <c r="K101" s="99">
        <v>8.2883145424066598</v>
      </c>
      <c r="L101" s="99">
        <v>7.5398904136421105</v>
      </c>
      <c r="M101" s="99">
        <v>7.5594110053982329</v>
      </c>
      <c r="N101" s="99">
        <v>7.9606888613599915</v>
      </c>
      <c r="O101" s="99">
        <v>7.0483281993122064</v>
      </c>
      <c r="P101" s="99">
        <v>7.0344233677718773</v>
      </c>
      <c r="Q101" s="99">
        <v>5.9174809776140167</v>
      </c>
      <c r="R101" s="99">
        <v>5.7776891076276611</v>
      </c>
      <c r="S101" s="99">
        <v>6.0440732778622825</v>
      </c>
      <c r="T101" s="99">
        <v>6.2103634613204672</v>
      </c>
      <c r="U101" s="99">
        <v>5.9448922814878884</v>
      </c>
      <c r="V101" s="99">
        <v>5.4674023574425457</v>
      </c>
      <c r="W101" s="99">
        <v>5.6667163730121182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7.1799042916109315</v>
      </c>
      <c r="D102" s="99">
        <v>7.46016212438672</v>
      </c>
      <c r="E102" s="99">
        <v>7.6259671097054769</v>
      </c>
      <c r="F102" s="99">
        <v>8.0085103443292986</v>
      </c>
      <c r="G102" s="99">
        <v>8.2943741226278185</v>
      </c>
      <c r="H102" s="99">
        <v>8.5686434958233253</v>
      </c>
      <c r="I102" s="99">
        <v>7.7793732265484064</v>
      </c>
      <c r="J102" s="99">
        <v>7.9196261425944225</v>
      </c>
      <c r="K102" s="99">
        <v>7.2631391399552232</v>
      </c>
      <c r="L102" s="99">
        <v>7.2022444046407852</v>
      </c>
      <c r="M102" s="99">
        <v>7.3798494552368119</v>
      </c>
      <c r="N102" s="99">
        <v>7.3666305941898758</v>
      </c>
      <c r="O102" s="99">
        <v>7.0874953433245214</v>
      </c>
      <c r="P102" s="99">
        <v>7.5989974830656477</v>
      </c>
      <c r="Q102" s="99">
        <v>5.9974979259141978</v>
      </c>
      <c r="R102" s="99">
        <v>6.1522216321896783</v>
      </c>
      <c r="S102" s="99">
        <v>6.9314377226506014</v>
      </c>
      <c r="T102" s="99">
        <v>5.8056039534480099</v>
      </c>
      <c r="U102" s="99">
        <v>5.3819900132129632</v>
      </c>
      <c r="V102" s="99">
        <v>5.5981804678466798</v>
      </c>
      <c r="W102" s="99">
        <v>5.7210253972492886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7.1329959178275084</v>
      </c>
      <c r="D103" s="110">
        <v>7.7413239826559224</v>
      </c>
      <c r="E103" s="110">
        <v>8.2771642964015335</v>
      </c>
      <c r="F103" s="110">
        <v>7.6592490789298617</v>
      </c>
      <c r="G103" s="110">
        <v>7.6273276122748728</v>
      </c>
      <c r="H103" s="110">
        <v>8.3337665140946324</v>
      </c>
      <c r="I103" s="110">
        <v>7.4230136106534736</v>
      </c>
      <c r="J103" s="110">
        <v>9.3911967484053935</v>
      </c>
      <c r="K103" s="110">
        <v>8.2779584290833714</v>
      </c>
      <c r="L103" s="110">
        <v>9.7158812150784541</v>
      </c>
      <c r="M103" s="110">
        <v>7.1840304557013503</v>
      </c>
      <c r="N103" s="110">
        <v>7.1139272937155615</v>
      </c>
      <c r="O103" s="110">
        <v>7.3940216797583318</v>
      </c>
      <c r="P103" s="110">
        <v>6.2319768771077433</v>
      </c>
      <c r="Q103" s="110">
        <v>6.973446950756645</v>
      </c>
      <c r="R103" s="110">
        <v>7.3334891564757694</v>
      </c>
      <c r="S103" s="110">
        <v>4.9450714666008668</v>
      </c>
      <c r="T103" s="110">
        <v>5.1818550006457107</v>
      </c>
      <c r="U103" s="110">
        <v>4.7295958355207235</v>
      </c>
      <c r="V103" s="110">
        <v>5.767610532409952</v>
      </c>
      <c r="W103" s="110">
        <v>5.6873649987357817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156.55196491912312</v>
      </c>
      <c r="D124" s="118">
        <f t="shared" si="42"/>
        <v>157.43973385046684</v>
      </c>
      <c r="E124" s="118">
        <f t="shared" si="42"/>
        <v>162.39604258335902</v>
      </c>
      <c r="F124" s="118">
        <f t="shared" si="42"/>
        <v>151.25304219808325</v>
      </c>
      <c r="G124" s="118">
        <f t="shared" si="42"/>
        <v>155.93231882051802</v>
      </c>
      <c r="H124" s="118">
        <f t="shared" si="42"/>
        <v>155.66462394259949</v>
      </c>
      <c r="I124" s="118">
        <f t="shared" si="42"/>
        <v>153.18922079159427</v>
      </c>
      <c r="J124" s="118">
        <f t="shared" si="42"/>
        <v>147.35580242196897</v>
      </c>
      <c r="K124" s="118">
        <f t="shared" si="42"/>
        <v>140.06727313753825</v>
      </c>
      <c r="L124" s="118">
        <f t="shared" si="42"/>
        <v>152.4706018654997</v>
      </c>
      <c r="M124" s="118">
        <f t="shared" si="42"/>
        <v>130.47847521637004</v>
      </c>
      <c r="N124" s="118">
        <f t="shared" si="42"/>
        <v>135.93361928963054</v>
      </c>
      <c r="O124" s="118">
        <f t="shared" si="42"/>
        <v>127.7438290905621</v>
      </c>
      <c r="P124" s="118">
        <f t="shared" si="42"/>
        <v>116.24537342185057</v>
      </c>
      <c r="Q124" s="118">
        <f t="shared" si="42"/>
        <v>111.1681930312505</v>
      </c>
      <c r="R124" s="118">
        <f t="shared" ref="R124:V124" si="43">R125+R128+R130+R139</f>
        <v>116.86519870932558</v>
      </c>
      <c r="S124" s="118">
        <f t="shared" si="43"/>
        <v>108.14710174662038</v>
      </c>
      <c r="T124" s="118">
        <f t="shared" si="43"/>
        <v>101.59090829867175</v>
      </c>
      <c r="U124" s="118">
        <f t="shared" si="43"/>
        <v>92.240325774810543</v>
      </c>
      <c r="V124" s="118">
        <f t="shared" si="43"/>
        <v>85.244357386917471</v>
      </c>
      <c r="W124" s="118">
        <f t="shared" ref="W124" si="44">W125+W128+W130+W139</f>
        <v>85.573987201294528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127.26750488733003</v>
      </c>
      <c r="D125" s="123">
        <f t="shared" si="45"/>
        <v>127.73601692842827</v>
      </c>
      <c r="E125" s="123">
        <f t="shared" si="45"/>
        <v>132.53154649099977</v>
      </c>
      <c r="F125" s="123">
        <f t="shared" si="45"/>
        <v>123.62217813646294</v>
      </c>
      <c r="G125" s="123">
        <f t="shared" si="45"/>
        <v>126.90843232588898</v>
      </c>
      <c r="H125" s="123">
        <f t="shared" si="45"/>
        <v>124.95210508347986</v>
      </c>
      <c r="I125" s="123">
        <f t="shared" si="45"/>
        <v>123.29339118638769</v>
      </c>
      <c r="J125" s="123">
        <f t="shared" si="45"/>
        <v>114.1453534501659</v>
      </c>
      <c r="K125" s="123">
        <f t="shared" si="45"/>
        <v>110.73283975373998</v>
      </c>
      <c r="L125" s="123">
        <f t="shared" si="45"/>
        <v>120.42481427712509</v>
      </c>
      <c r="M125" s="123">
        <f t="shared" si="45"/>
        <v>100.88055189309731</v>
      </c>
      <c r="N125" s="123">
        <f t="shared" si="45"/>
        <v>105.4518719132009</v>
      </c>
      <c r="O125" s="123">
        <f t="shared" si="45"/>
        <v>97.793588573455253</v>
      </c>
      <c r="P125" s="123">
        <f t="shared" si="45"/>
        <v>89.117158438002591</v>
      </c>
      <c r="Q125" s="123">
        <f t="shared" si="45"/>
        <v>83.525554813425217</v>
      </c>
      <c r="R125" s="123">
        <f t="shared" ref="R125:V125" si="46">SUM(R126:R127)</f>
        <v>87.025585046351623</v>
      </c>
      <c r="S125" s="123">
        <f t="shared" si="46"/>
        <v>82.120245158352972</v>
      </c>
      <c r="T125" s="123">
        <f t="shared" si="46"/>
        <v>75.891671386663035</v>
      </c>
      <c r="U125" s="123">
        <f t="shared" si="46"/>
        <v>68.018393025498298</v>
      </c>
      <c r="V125" s="123">
        <f t="shared" si="46"/>
        <v>59.167311580572864</v>
      </c>
      <c r="W125" s="123">
        <f t="shared" ref="W125" si="47">SUM(W126:W127)</f>
        <v>57.411538733486069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126.69291847280843</v>
      </c>
      <c r="D126" s="99">
        <v>127.17726648689707</v>
      </c>
      <c r="E126" s="99">
        <v>131.96228896499147</v>
      </c>
      <c r="F126" s="99">
        <v>123.10518150912159</v>
      </c>
      <c r="G126" s="99">
        <v>126.38475608512515</v>
      </c>
      <c r="H126" s="99">
        <v>124.44610429606708</v>
      </c>
      <c r="I126" s="99">
        <v>122.80454614777483</v>
      </c>
      <c r="J126" s="99">
        <v>113.69599761819845</v>
      </c>
      <c r="K126" s="99">
        <v>110.29953530929382</v>
      </c>
      <c r="L126" s="99">
        <v>119.97528724895041</v>
      </c>
      <c r="M126" s="99">
        <v>100.50097246771</v>
      </c>
      <c r="N126" s="99">
        <v>105.05834352280954</v>
      </c>
      <c r="O126" s="99">
        <v>97.432006436096827</v>
      </c>
      <c r="P126" s="99">
        <v>88.791251748706728</v>
      </c>
      <c r="Q126" s="99">
        <v>83.22282445117996</v>
      </c>
      <c r="R126" s="99">
        <v>86.713417846066008</v>
      </c>
      <c r="S126" s="99">
        <v>81.829414966452092</v>
      </c>
      <c r="T126" s="99">
        <v>75.624338753277641</v>
      </c>
      <c r="U126" s="99">
        <v>67.779224463713959</v>
      </c>
      <c r="V126" s="99">
        <v>58.959385357662903</v>
      </c>
      <c r="W126" s="99">
        <v>57.210908625782842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0.57458641452160775</v>
      </c>
      <c r="D127" s="99">
        <v>0.5587504415312049</v>
      </c>
      <c r="E127" s="99">
        <v>0.56925752600830315</v>
      </c>
      <c r="F127" s="99">
        <v>0.51699662734133645</v>
      </c>
      <c r="G127" s="99">
        <v>0.52367624076383046</v>
      </c>
      <c r="H127" s="99">
        <v>0.50600078741278387</v>
      </c>
      <c r="I127" s="99">
        <v>0.48884503861286455</v>
      </c>
      <c r="J127" s="99">
        <v>0.44935583196745654</v>
      </c>
      <c r="K127" s="99">
        <v>0.43330444444615812</v>
      </c>
      <c r="L127" s="99">
        <v>0.44952702817468559</v>
      </c>
      <c r="M127" s="99">
        <v>0.37957942538731082</v>
      </c>
      <c r="N127" s="99">
        <v>0.39352839039136406</v>
      </c>
      <c r="O127" s="99">
        <v>0.36158213735843231</v>
      </c>
      <c r="P127" s="99">
        <v>0.32590668929586181</v>
      </c>
      <c r="Q127" s="99">
        <v>0.30273036224525235</v>
      </c>
      <c r="R127" s="99">
        <v>0.3121672002856194</v>
      </c>
      <c r="S127" s="99">
        <v>0.29083019190088583</v>
      </c>
      <c r="T127" s="99">
        <v>0.26733263338539831</v>
      </c>
      <c r="U127" s="99">
        <v>0.23916856178433613</v>
      </c>
      <c r="V127" s="99">
        <v>0.20792622290996232</v>
      </c>
      <c r="W127" s="99">
        <v>0.20063010770322948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2.666652325792669E-4</v>
      </c>
      <c r="D128" s="123">
        <f t="shared" si="48"/>
        <v>1.3540500862189661E-3</v>
      </c>
      <c r="E128" s="123">
        <f t="shared" si="48"/>
        <v>2.7150155601287115E-3</v>
      </c>
      <c r="F128" s="123">
        <f t="shared" si="48"/>
        <v>3.8782935298170801E-3</v>
      </c>
      <c r="G128" s="123">
        <f t="shared" si="48"/>
        <v>6.443693202468348E-3</v>
      </c>
      <c r="H128" s="123">
        <f t="shared" si="48"/>
        <v>2.3371816619394799E-2</v>
      </c>
      <c r="I128" s="123">
        <f t="shared" si="48"/>
        <v>2.6635424955508299E-2</v>
      </c>
      <c r="J128" s="123">
        <f t="shared" si="48"/>
        <v>3.6970491600822983E-2</v>
      </c>
      <c r="K128" s="123">
        <f t="shared" si="48"/>
        <v>3.5493302300095814E-2</v>
      </c>
      <c r="L128" s="123">
        <f t="shared" si="48"/>
        <v>0.1231149869991521</v>
      </c>
      <c r="M128" s="123">
        <f t="shared" si="48"/>
        <v>6.7028570665436285E-2</v>
      </c>
      <c r="N128" s="123">
        <f t="shared" si="48"/>
        <v>6.1753181918356208E-2</v>
      </c>
      <c r="O128" s="123">
        <f t="shared" si="48"/>
        <v>6.216958017505695E-2</v>
      </c>
      <c r="P128" s="123">
        <f t="shared" si="48"/>
        <v>6.8996343035030647E-2</v>
      </c>
      <c r="Q128" s="123">
        <f t="shared" si="48"/>
        <v>4.4355950013606496E-2</v>
      </c>
      <c r="R128" s="123">
        <f t="shared" si="48"/>
        <v>5.8480773025960775E-2</v>
      </c>
      <c r="S128" s="123">
        <f t="shared" si="48"/>
        <v>4.4031910292881934E-2</v>
      </c>
      <c r="T128" s="123">
        <f t="shared" si="48"/>
        <v>5.7880291514003521E-2</v>
      </c>
      <c r="U128" s="123">
        <f t="shared" si="48"/>
        <v>4.5579774470957519E-2</v>
      </c>
      <c r="V128" s="123">
        <f t="shared" si="48"/>
        <v>0.10036989481873584</v>
      </c>
      <c r="W128" s="123">
        <f t="shared" si="48"/>
        <v>0.11044522917973534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2.666652325792669E-4</v>
      </c>
      <c r="D129" s="99">
        <f>RES_hhdet_in_tesh!D129/RES_summary!D$21</f>
        <v>1.3540500862189661E-3</v>
      </c>
      <c r="E129" s="99">
        <f>RES_hhdet_in_tesh!E129/RES_summary!E$21</f>
        <v>2.7150155601287115E-3</v>
      </c>
      <c r="F129" s="99">
        <f>RES_hhdet_in_tesh!F129/RES_summary!F$21</f>
        <v>3.8782935298170801E-3</v>
      </c>
      <c r="G129" s="99">
        <f>RES_hhdet_in_tesh!G129/RES_summary!G$21</f>
        <v>6.443693202468348E-3</v>
      </c>
      <c r="H129" s="99">
        <f>RES_hhdet_in_tesh!H129/RES_summary!H$21</f>
        <v>2.3371816619394799E-2</v>
      </c>
      <c r="I129" s="99">
        <f>RES_hhdet_in_tesh!I129/RES_summary!I$21</f>
        <v>2.6635424955508299E-2</v>
      </c>
      <c r="J129" s="99">
        <f>RES_hhdet_in_tesh!J129/RES_summary!J$21</f>
        <v>3.6970491600822983E-2</v>
      </c>
      <c r="K129" s="99">
        <f>RES_hhdet_in_tesh!K129/RES_summary!K$21</f>
        <v>3.5493302300095814E-2</v>
      </c>
      <c r="L129" s="99">
        <f>RES_hhdet_in_tesh!L129/RES_summary!L$21</f>
        <v>0.1231149869991521</v>
      </c>
      <c r="M129" s="99">
        <f>RES_hhdet_in_tesh!M129/RES_summary!M$21</f>
        <v>6.7028570665436285E-2</v>
      </c>
      <c r="N129" s="99">
        <f>RES_hhdet_in_tesh!N129/RES_summary!N$21</f>
        <v>6.1753181918356208E-2</v>
      </c>
      <c r="O129" s="99">
        <f>RES_hhdet_in_tesh!O129/RES_summary!O$21</f>
        <v>6.216958017505695E-2</v>
      </c>
      <c r="P129" s="99">
        <f>RES_hhdet_in_tesh!P129/RES_summary!P$21</f>
        <v>6.8996343035030647E-2</v>
      </c>
      <c r="Q129" s="99">
        <f>RES_hhdet_in_tesh!Q129/RES_summary!Q$21</f>
        <v>4.4355950013606496E-2</v>
      </c>
      <c r="R129" s="99">
        <f>RES_hhdet_in_tesh!R129/RES_summary!R$21</f>
        <v>5.8480773025960775E-2</v>
      </c>
      <c r="S129" s="99">
        <f>RES_hhdet_in_tesh!S129/RES_summary!S$21</f>
        <v>4.4031910292881934E-2</v>
      </c>
      <c r="T129" s="99">
        <f>RES_hhdet_in_tesh!T129/RES_summary!T$21</f>
        <v>5.7880291514003521E-2</v>
      </c>
      <c r="U129" s="99">
        <f>RES_hhdet_in_tesh!U129/RES_summary!U$21</f>
        <v>4.5579774470957519E-2</v>
      </c>
      <c r="V129" s="99">
        <f>RES_hhdet_in_tesh!V129/RES_summary!V$21</f>
        <v>0.10036989481873584</v>
      </c>
      <c r="W129" s="99">
        <f>RES_hhdet_in_tesh!W129/RES_summary!W$21</f>
        <v>0.11044522917973534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22.121389701065208</v>
      </c>
      <c r="D130" s="123">
        <v>22.122295431458678</v>
      </c>
      <c r="E130" s="123">
        <v>22.002323211115172</v>
      </c>
      <c r="F130" s="123">
        <v>19.720195473561411</v>
      </c>
      <c r="G130" s="123">
        <v>20.946216254107672</v>
      </c>
      <c r="H130" s="123">
        <v>22.222166276524998</v>
      </c>
      <c r="I130" s="123">
        <v>22.326882855773711</v>
      </c>
      <c r="J130" s="123">
        <v>24.176353433373912</v>
      </c>
      <c r="K130" s="123">
        <v>21.562461968556335</v>
      </c>
      <c r="L130" s="123">
        <v>24.47050013380694</v>
      </c>
      <c r="M130" s="123">
        <v>22.232357506231658</v>
      </c>
      <c r="N130" s="123">
        <v>23.148096906484291</v>
      </c>
      <c r="O130" s="123">
        <v>22.667222234417984</v>
      </c>
      <c r="P130" s="123">
        <v>20.181280330028855</v>
      </c>
      <c r="Q130" s="123">
        <v>20.962577798532202</v>
      </c>
      <c r="R130" s="123">
        <v>22.950204895868577</v>
      </c>
      <c r="S130" s="123">
        <v>20.228048672518849</v>
      </c>
      <c r="T130" s="123">
        <v>20.043019983656073</v>
      </c>
      <c r="U130" s="123">
        <v>19.179163525209518</v>
      </c>
      <c r="V130" s="123">
        <v>20.316131731771719</v>
      </c>
      <c r="W130" s="123">
        <v>22.34944223496321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22.223533584432278</v>
      </c>
      <c r="D131" s="99">
        <v>22.148927328900502</v>
      </c>
      <c r="E131" s="99">
        <v>21.931061038356351</v>
      </c>
      <c r="F131" s="99">
        <v>19.720195473561411</v>
      </c>
      <c r="G131" s="99">
        <v>20.946216254107672</v>
      </c>
      <c r="H131" s="99">
        <v>22.001701794176146</v>
      </c>
      <c r="I131" s="99">
        <v>22.331786752130458</v>
      </c>
      <c r="J131" s="99">
        <v>23.107504132431135</v>
      </c>
      <c r="K131" s="99">
        <v>20.97532865526393</v>
      </c>
      <c r="L131" s="99">
        <v>24.47050013380694</v>
      </c>
      <c r="M131" s="99">
        <v>22.305793918819422</v>
      </c>
      <c r="N131" s="99">
        <v>23.148096906484291</v>
      </c>
      <c r="O131" s="99">
        <v>22.667222234417984</v>
      </c>
      <c r="P131" s="99">
        <v>20.181280330028855</v>
      </c>
      <c r="Q131" s="99">
        <v>20.962577798532202</v>
      </c>
      <c r="R131" s="99">
        <v>22.950204895868577</v>
      </c>
      <c r="S131" s="99">
        <v>20.340643309355087</v>
      </c>
      <c r="T131" s="99">
        <v>20.08855381070914</v>
      </c>
      <c r="U131" s="99">
        <v>19.306850402472694</v>
      </c>
      <c r="V131" s="99">
        <v>19.915162713866149</v>
      </c>
      <c r="W131" s="99">
        <v>22.34944223496321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21.486375722391177</v>
      </c>
      <c r="D135" s="102">
        <v>21.348588561910539</v>
      </c>
      <c r="E135" s="102">
        <v>22.566390063667356</v>
      </c>
      <c r="F135" s="102">
        <v>0</v>
      </c>
      <c r="G135" s="102">
        <v>0</v>
      </c>
      <c r="H135" s="102">
        <v>22.406498230444505</v>
      </c>
      <c r="I135" s="102">
        <v>22.307216226072359</v>
      </c>
      <c r="J135" s="102">
        <v>30.060481613581036</v>
      </c>
      <c r="K135" s="102">
        <v>25.921482021787813</v>
      </c>
      <c r="L135" s="102">
        <v>0</v>
      </c>
      <c r="M135" s="102">
        <v>20.297804226521077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18.862672562081407</v>
      </c>
      <c r="T135" s="102">
        <v>19.888809570209133</v>
      </c>
      <c r="U135" s="102">
        <v>18.612629944013332</v>
      </c>
      <c r="V135" s="102">
        <v>21.528524499071224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7.1628036654953053</v>
      </c>
      <c r="D139" s="123">
        <v>7.5800674404936759</v>
      </c>
      <c r="E139" s="123">
        <v>7.8594578656839307</v>
      </c>
      <c r="F139" s="123">
        <v>7.9067902945290767</v>
      </c>
      <c r="G139" s="123">
        <v>8.071226547318906</v>
      </c>
      <c r="H139" s="123">
        <v>8.4669807659752507</v>
      </c>
      <c r="I139" s="123">
        <v>7.542311324477331</v>
      </c>
      <c r="J139" s="123">
        <v>8.9971250468283426</v>
      </c>
      <c r="K139" s="123">
        <v>7.7364781129418541</v>
      </c>
      <c r="L139" s="123">
        <v>7.452172467568519</v>
      </c>
      <c r="M139" s="123">
        <v>7.2985372463756422</v>
      </c>
      <c r="N139" s="123">
        <v>7.2718972880269979</v>
      </c>
      <c r="O139" s="123">
        <v>7.2208487025138011</v>
      </c>
      <c r="P139" s="123">
        <v>6.8779383107841028</v>
      </c>
      <c r="Q139" s="123">
        <v>6.6357044692794638</v>
      </c>
      <c r="R139" s="123">
        <v>6.8309279940794143</v>
      </c>
      <c r="S139" s="123">
        <v>5.7547760054556729</v>
      </c>
      <c r="T139" s="123">
        <v>5.5983366368386189</v>
      </c>
      <c r="U139" s="123">
        <v>4.9971894496317741</v>
      </c>
      <c r="V139" s="123">
        <v>5.6605441797541562</v>
      </c>
      <c r="W139" s="123">
        <v>5.7025610036655081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7.1799042916109341</v>
      </c>
      <c r="D140" s="99">
        <v>7.4601621243867182</v>
      </c>
      <c r="E140" s="99">
        <v>7.6259671097054769</v>
      </c>
      <c r="F140" s="99">
        <v>8.0085103443292969</v>
      </c>
      <c r="G140" s="99">
        <v>8.2943741226278185</v>
      </c>
      <c r="H140" s="99">
        <v>8.5686434958233235</v>
      </c>
      <c r="I140" s="99">
        <v>7.7793732265484064</v>
      </c>
      <c r="J140" s="99">
        <v>7.9196261425944243</v>
      </c>
      <c r="K140" s="99">
        <v>7.2631391399552241</v>
      </c>
      <c r="L140" s="99">
        <v>7.2022444046407852</v>
      </c>
      <c r="M140" s="99">
        <v>7.3798494552368128</v>
      </c>
      <c r="N140" s="99">
        <v>7.3666305941898758</v>
      </c>
      <c r="O140" s="99">
        <v>7.0874953433245214</v>
      </c>
      <c r="P140" s="99">
        <v>7.5989974830656477</v>
      </c>
      <c r="Q140" s="99">
        <v>5.9974979259141978</v>
      </c>
      <c r="R140" s="99">
        <v>6.1522216321896801</v>
      </c>
      <c r="S140" s="99">
        <v>6.9314377226506014</v>
      </c>
      <c r="T140" s="99">
        <v>5.8056039534480108</v>
      </c>
      <c r="U140" s="99">
        <v>5.3819900132129632</v>
      </c>
      <c r="V140" s="99">
        <v>5.5981804678466798</v>
      </c>
      <c r="W140" s="99">
        <v>5.7210253972492868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7.1329959178275084</v>
      </c>
      <c r="D141" s="110">
        <v>7.7413239826559224</v>
      </c>
      <c r="E141" s="110">
        <v>8.2771642964015353</v>
      </c>
      <c r="F141" s="110">
        <v>7.6592490789298626</v>
      </c>
      <c r="G141" s="110">
        <v>7.6273276122748728</v>
      </c>
      <c r="H141" s="110">
        <v>8.3337665140946324</v>
      </c>
      <c r="I141" s="110">
        <v>7.4230136106534736</v>
      </c>
      <c r="J141" s="110">
        <v>9.39119674840539</v>
      </c>
      <c r="K141" s="110">
        <v>8.2779584290833732</v>
      </c>
      <c r="L141" s="110">
        <v>9.7158812150784541</v>
      </c>
      <c r="M141" s="110">
        <v>7.1840304557013503</v>
      </c>
      <c r="N141" s="110">
        <v>7.1139272937155598</v>
      </c>
      <c r="O141" s="110">
        <v>7.3940216797583318</v>
      </c>
      <c r="P141" s="110">
        <v>6.2319768771077424</v>
      </c>
      <c r="Q141" s="110">
        <v>6.973446950756645</v>
      </c>
      <c r="R141" s="110">
        <v>7.3334891564757694</v>
      </c>
      <c r="S141" s="110">
        <v>4.9450714666008668</v>
      </c>
      <c r="T141" s="110">
        <v>5.1818550006457098</v>
      </c>
      <c r="U141" s="110">
        <v>4.7295958355207235</v>
      </c>
      <c r="V141" s="110">
        <v>5.7676105324099529</v>
      </c>
      <c r="W141" s="110">
        <v>5.6873649987357817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100.858949024853</v>
      </c>
      <c r="S143" s="118">
        <f t="shared" si="50"/>
        <v>94.747377172225129</v>
      </c>
      <c r="T143" s="118">
        <f t="shared" si="50"/>
        <v>101.13718720306235</v>
      </c>
      <c r="U143" s="118">
        <f t="shared" si="50"/>
        <v>97.135450815893876</v>
      </c>
      <c r="V143" s="118">
        <f t="shared" si="50"/>
        <v>95.648414148127841</v>
      </c>
      <c r="W143" s="118">
        <f t="shared" ref="W143" si="51">W144+W146+W148+W157</f>
        <v>88.819611407223945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67.980940583459912</v>
      </c>
      <c r="S144" s="123">
        <f t="shared" si="52"/>
        <v>69.896184456948134</v>
      </c>
      <c r="T144" s="123">
        <f t="shared" si="52"/>
        <v>75.45139795133251</v>
      </c>
      <c r="U144" s="123">
        <f t="shared" si="52"/>
        <v>73.398618561007751</v>
      </c>
      <c r="V144" s="123">
        <f t="shared" si="52"/>
        <v>68.317517071763376</v>
      </c>
      <c r="W144" s="123">
        <f t="shared" si="52"/>
        <v>61.319047155968384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67.980940583459912</v>
      </c>
      <c r="S145" s="99">
        <v>69.896184456948134</v>
      </c>
      <c r="T145" s="99">
        <v>75.45139795133251</v>
      </c>
      <c r="U145" s="99">
        <v>73.398618561007751</v>
      </c>
      <c r="V145" s="99">
        <v>68.317517071763376</v>
      </c>
      <c r="W145" s="99">
        <v>61.319047155968384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8.9917976142247988E-2</v>
      </c>
      <c r="S146" s="123">
        <f t="shared" si="53"/>
        <v>8.1122932478057491E-2</v>
      </c>
      <c r="T146" s="123">
        <f t="shared" si="53"/>
        <v>0.16435950628150559</v>
      </c>
      <c r="U146" s="123">
        <f t="shared" si="53"/>
        <v>0.10517170575807513</v>
      </c>
      <c r="V146" s="123">
        <f t="shared" si="53"/>
        <v>0.15352127799534604</v>
      </c>
      <c r="W146" s="123">
        <f t="shared" si="53"/>
        <v>0.17103670907695129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8.9917976142247988E-2</v>
      </c>
      <c r="S147" s="99">
        <f>RES_hhdet_in_tesh!S147/RES_summary!S$21</f>
        <v>8.1122932478057491E-2</v>
      </c>
      <c r="T147" s="99">
        <f>RES_hhdet_in_tesh!T147/RES_summary!T$21</f>
        <v>0.16435950628150559</v>
      </c>
      <c r="U147" s="99">
        <f>RES_hhdet_in_tesh!U147/RES_summary!U$21</f>
        <v>0.10517170575807513</v>
      </c>
      <c r="V147" s="99">
        <f>RES_hhdet_in_tesh!V147/RES_summary!V$21</f>
        <v>0.15352127799534604</v>
      </c>
      <c r="W147" s="99">
        <f>RES_hhdet_in_tesh!W147/RES_summary!W$21</f>
        <v>0.17103670907695129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25.946796110560957</v>
      </c>
      <c r="S148" s="123">
        <v>18.984612592484719</v>
      </c>
      <c r="T148" s="123">
        <v>19.917626923789317</v>
      </c>
      <c r="U148" s="123">
        <v>18.627372428263222</v>
      </c>
      <c r="V148" s="123">
        <v>21.518200507279655</v>
      </c>
      <c r="W148" s="123">
        <v>21.627202366325712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22.033113352567529</v>
      </c>
      <c r="T149" s="99">
        <v>20.215406244117929</v>
      </c>
      <c r="U149" s="99">
        <v>19.17284434550918</v>
      </c>
      <c r="V149" s="99">
        <v>21.012324909492698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25.946796110560957</v>
      </c>
      <c r="S153" s="102">
        <v>18.862672562081407</v>
      </c>
      <c r="T153" s="102">
        <v>19.888809570209133</v>
      </c>
      <c r="U153" s="102">
        <v>18.612629944013332</v>
      </c>
      <c r="V153" s="102">
        <v>21.528524499071224</v>
      </c>
      <c r="W153" s="102">
        <v>21.627202366325712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6.8412943546898983</v>
      </c>
      <c r="S157" s="123">
        <v>5.7854571903142151</v>
      </c>
      <c r="T157" s="123">
        <v>5.6038028216590305</v>
      </c>
      <c r="U157" s="123">
        <v>5.0042881208648238</v>
      </c>
      <c r="V157" s="123">
        <v>5.6591752910894586</v>
      </c>
      <c r="W157" s="123">
        <v>5.702325175852895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6.1522216321896801</v>
      </c>
      <c r="S158" s="99">
        <v>6.9314377226506014</v>
      </c>
      <c r="T158" s="99">
        <v>5.8056039534480099</v>
      </c>
      <c r="U158" s="99">
        <v>5.3819900132129614</v>
      </c>
      <c r="V158" s="99">
        <v>5.5981804678466798</v>
      </c>
      <c r="W158" s="99">
        <v>5.7210253972492877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7.3334891564757667</v>
      </c>
      <c r="S159" s="110">
        <v>4.9450714666008659</v>
      </c>
      <c r="T159" s="110">
        <v>5.1818550006457107</v>
      </c>
      <c r="U159" s="110">
        <v>4.7295958355207235</v>
      </c>
      <c r="V159" s="110">
        <v>5.7676105324099529</v>
      </c>
      <c r="W159" s="110">
        <v>5.6873649987357817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155.79185221605647</v>
      </c>
      <c r="D161" s="118">
        <f t="shared" si="54"/>
        <v>139.53185326907439</v>
      </c>
      <c r="E161" s="118">
        <f t="shared" si="54"/>
        <v>153.46936040732231</v>
      </c>
      <c r="F161" s="118">
        <f t="shared" si="54"/>
        <v>152.8594130324573</v>
      </c>
      <c r="G161" s="118">
        <f t="shared" si="54"/>
        <v>109.48021092295882</v>
      </c>
      <c r="H161" s="118">
        <f t="shared" si="54"/>
        <v>144.51817584954327</v>
      </c>
      <c r="I161" s="118">
        <f t="shared" si="54"/>
        <v>179.87003310952275</v>
      </c>
      <c r="J161" s="118">
        <f t="shared" si="54"/>
        <v>154.23827712505152</v>
      </c>
      <c r="K161" s="118">
        <f t="shared" si="54"/>
        <v>160.44976891385076</v>
      </c>
      <c r="L161" s="118">
        <f t="shared" si="54"/>
        <v>112.75834256595603</v>
      </c>
      <c r="M161" s="118">
        <f t="shared" si="54"/>
        <v>65.726904083273581</v>
      </c>
      <c r="N161" s="118">
        <f t="shared" si="54"/>
        <v>156.70761002661376</v>
      </c>
      <c r="O161" s="118">
        <f t="shared" si="54"/>
        <v>117.95807183069137</v>
      </c>
      <c r="P161" s="118">
        <f t="shared" si="54"/>
        <v>183.03288636276935</v>
      </c>
      <c r="Q161" s="118">
        <f t="shared" si="54"/>
        <v>141.38565060729889</v>
      </c>
      <c r="R161" s="118">
        <f t="shared" ref="R161:V161" si="55">R162+R164+R166+R175</f>
        <v>0</v>
      </c>
      <c r="S161" s="118">
        <f t="shared" si="55"/>
        <v>93.366373110365288</v>
      </c>
      <c r="T161" s="118">
        <f t="shared" si="55"/>
        <v>88.416005721266615</v>
      </c>
      <c r="U161" s="118">
        <f t="shared" si="55"/>
        <v>78.037090532042455</v>
      </c>
      <c r="V161" s="118">
        <f t="shared" si="55"/>
        <v>95.969354484176293</v>
      </c>
      <c r="W161" s="118">
        <f t="shared" ref="W161" si="56">W162+W164+W166+W175</f>
        <v>80.617153515803281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127.12557220205437</v>
      </c>
      <c r="D162" s="123">
        <f t="shared" si="57"/>
        <v>110.62938196335406</v>
      </c>
      <c r="E162" s="123">
        <f t="shared" si="57"/>
        <v>123.01652435927107</v>
      </c>
      <c r="F162" s="123">
        <f t="shared" si="57"/>
        <v>125.45675008189819</v>
      </c>
      <c r="G162" s="123">
        <f t="shared" si="57"/>
        <v>81.435456344955824</v>
      </c>
      <c r="H162" s="123">
        <f t="shared" si="57"/>
        <v>113.61670408573782</v>
      </c>
      <c r="I162" s="123">
        <f t="shared" si="57"/>
        <v>150.01692064662623</v>
      </c>
      <c r="J162" s="123">
        <f t="shared" si="57"/>
        <v>115.15449141451785</v>
      </c>
      <c r="K162" s="123">
        <f t="shared" si="57"/>
        <v>126.79156541718123</v>
      </c>
      <c r="L162" s="123">
        <f t="shared" si="57"/>
        <v>81.14208206902704</v>
      </c>
      <c r="M162" s="123">
        <f t="shared" si="57"/>
        <v>38.052062835171775</v>
      </c>
      <c r="N162" s="123">
        <f t="shared" si="57"/>
        <v>128.42897036004561</v>
      </c>
      <c r="O162" s="123">
        <f t="shared" si="57"/>
        <v>87.690399458709464</v>
      </c>
      <c r="P162" s="123">
        <f t="shared" si="57"/>
        <v>156.16522610750118</v>
      </c>
      <c r="Q162" s="123">
        <f t="shared" si="57"/>
        <v>110.81578509783762</v>
      </c>
      <c r="R162" s="123">
        <f t="shared" si="57"/>
        <v>0</v>
      </c>
      <c r="S162" s="123">
        <f t="shared" si="57"/>
        <v>68.528972500587088</v>
      </c>
      <c r="T162" s="123">
        <f t="shared" si="57"/>
        <v>62.72552937665715</v>
      </c>
      <c r="U162" s="123">
        <f t="shared" si="57"/>
        <v>54.272632842760352</v>
      </c>
      <c r="V162" s="123">
        <f t="shared" si="57"/>
        <v>68.644304363965617</v>
      </c>
      <c r="W162" s="123">
        <f t="shared" si="57"/>
        <v>53.027053157981953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127.12557220205437</v>
      </c>
      <c r="D163" s="110">
        <v>110.62938196335406</v>
      </c>
      <c r="E163" s="110">
        <v>123.01652435927107</v>
      </c>
      <c r="F163" s="110">
        <v>125.45675008189819</v>
      </c>
      <c r="G163" s="110">
        <v>81.435456344955824</v>
      </c>
      <c r="H163" s="110">
        <v>113.61670408573782</v>
      </c>
      <c r="I163" s="110">
        <v>150.01692064662623</v>
      </c>
      <c r="J163" s="110">
        <v>115.15449141451785</v>
      </c>
      <c r="K163" s="110">
        <v>126.79156541718123</v>
      </c>
      <c r="L163" s="110">
        <v>81.14208206902704</v>
      </c>
      <c r="M163" s="110">
        <v>38.052062835171775</v>
      </c>
      <c r="N163" s="110">
        <v>128.42897036004561</v>
      </c>
      <c r="O163" s="110">
        <v>87.690399458709464</v>
      </c>
      <c r="P163" s="110">
        <v>156.16522610750118</v>
      </c>
      <c r="Q163" s="110">
        <v>110.81578509783762</v>
      </c>
      <c r="R163" s="110">
        <v>0</v>
      </c>
      <c r="S163" s="110">
        <v>68.528972500587088</v>
      </c>
      <c r="T163" s="110">
        <v>62.72552937665715</v>
      </c>
      <c r="U163" s="110">
        <v>54.272632842760352</v>
      </c>
      <c r="V163" s="110">
        <v>68.644304363965617</v>
      </c>
      <c r="W163" s="110">
        <v>53.027053157981953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0.16651647820250487</v>
      </c>
      <c r="M164" s="123">
        <f t="shared" si="58"/>
        <v>7.8778816150350706E-2</v>
      </c>
      <c r="N164" s="123">
        <f t="shared" si="58"/>
        <v>8.4835440188602243E-2</v>
      </c>
      <c r="O164" s="123">
        <f t="shared" si="58"/>
        <v>7.6781737656463983E-2</v>
      </c>
      <c r="P164" s="123">
        <f t="shared" si="58"/>
        <v>0.15644358782905315</v>
      </c>
      <c r="Q164" s="123">
        <f t="shared" si="58"/>
        <v>7.9646006265858577E-2</v>
      </c>
      <c r="R164" s="123">
        <f t="shared" si="58"/>
        <v>0</v>
      </c>
      <c r="S164" s="123">
        <f t="shared" si="58"/>
        <v>0.12121817496721234</v>
      </c>
      <c r="T164" s="123">
        <f t="shared" si="58"/>
        <v>0.16934009738094516</v>
      </c>
      <c r="U164" s="123">
        <f t="shared" si="58"/>
        <v>0.13624516427750644</v>
      </c>
      <c r="V164" s="123">
        <f t="shared" si="58"/>
        <v>0.14888917046962438</v>
      </c>
      <c r="W164" s="123">
        <f t="shared" si="58"/>
        <v>0.25353676874936304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</v>
      </c>
      <c r="I165" s="99">
        <f>RES_hhdet_in_tesh!I165/RES_summary!I$21</f>
        <v>0</v>
      </c>
      <c r="J165" s="99">
        <f>RES_hhdet_in_tesh!J165/RES_summary!J$21</f>
        <v>0</v>
      </c>
      <c r="K165" s="99">
        <f>RES_hhdet_in_tesh!K165/RES_summary!K$21</f>
        <v>0</v>
      </c>
      <c r="L165" s="99">
        <f>RES_hhdet_in_tesh!L165/RES_summary!L$21</f>
        <v>0.16651647820250487</v>
      </c>
      <c r="M165" s="99">
        <f>RES_hhdet_in_tesh!M165/RES_summary!M$21</f>
        <v>7.8778816150350706E-2</v>
      </c>
      <c r="N165" s="99">
        <f>RES_hhdet_in_tesh!N165/RES_summary!N$21</f>
        <v>8.4835440188602243E-2</v>
      </c>
      <c r="O165" s="99">
        <f>RES_hhdet_in_tesh!O165/RES_summary!O$21</f>
        <v>7.6781737656463983E-2</v>
      </c>
      <c r="P165" s="99">
        <f>RES_hhdet_in_tesh!P165/RES_summary!P$21</f>
        <v>0.15644358782905315</v>
      </c>
      <c r="Q165" s="99">
        <f>RES_hhdet_in_tesh!Q165/RES_summary!Q$21</f>
        <v>7.9646006265858577E-2</v>
      </c>
      <c r="R165" s="99">
        <f>RES_hhdet_in_tesh!R165/RES_summary!R$21</f>
        <v>0</v>
      </c>
      <c r="S165" s="99">
        <f>RES_hhdet_in_tesh!S165/RES_summary!S$21</f>
        <v>0.12121817496721234</v>
      </c>
      <c r="T165" s="99">
        <f>RES_hhdet_in_tesh!T165/RES_summary!T$21</f>
        <v>0.16934009738094516</v>
      </c>
      <c r="U165" s="99">
        <f>RES_hhdet_in_tesh!U165/RES_summary!U$21</f>
        <v>0.13624516427750644</v>
      </c>
      <c r="V165" s="99">
        <f>RES_hhdet_in_tesh!V165/RES_summary!V$21</f>
        <v>0.14888917046962438</v>
      </c>
      <c r="W165" s="99">
        <f>RES_hhdet_in_tesh!W165/RES_summary!W$21</f>
        <v>0.25353676874936304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21.486375722391173</v>
      </c>
      <c r="D166" s="123">
        <v>21.348588561910535</v>
      </c>
      <c r="E166" s="123">
        <v>22.566390063667356</v>
      </c>
      <c r="F166" s="123">
        <v>19.510573028029604</v>
      </c>
      <c r="G166" s="123">
        <v>19.972729292159482</v>
      </c>
      <c r="H166" s="123">
        <v>22.434608293397883</v>
      </c>
      <c r="I166" s="123">
        <v>22.307216226072356</v>
      </c>
      <c r="J166" s="123">
        <v>30.060481613581036</v>
      </c>
      <c r="K166" s="123">
        <v>25.92148202178781</v>
      </c>
      <c r="L166" s="123">
        <v>24.011846163107165</v>
      </c>
      <c r="M166" s="123">
        <v>20.297804226521084</v>
      </c>
      <c r="N166" s="123">
        <v>20.921807378457821</v>
      </c>
      <c r="O166" s="123">
        <v>22.970508150928456</v>
      </c>
      <c r="P166" s="123">
        <v>19.831703713825</v>
      </c>
      <c r="Q166" s="123">
        <v>23.842088894052914</v>
      </c>
      <c r="R166" s="123">
        <v>0</v>
      </c>
      <c r="S166" s="123">
        <v>18.971998106580923</v>
      </c>
      <c r="T166" s="123">
        <v>19.923448611381275</v>
      </c>
      <c r="U166" s="123">
        <v>18.631728162246144</v>
      </c>
      <c r="V166" s="123">
        <v>21.515174509685568</v>
      </c>
      <c r="W166" s="123">
        <v>21.634150412177195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23.249800119045691</v>
      </c>
      <c r="I167" s="99">
        <v>0</v>
      </c>
      <c r="J167" s="99">
        <v>0</v>
      </c>
      <c r="K167" s="99">
        <v>0</v>
      </c>
      <c r="L167" s="99">
        <v>17.896282504140469</v>
      </c>
      <c r="M167" s="99">
        <v>0</v>
      </c>
      <c r="N167" s="99">
        <v>22.523991574683425</v>
      </c>
      <c r="O167" s="99">
        <v>22.14184777204456</v>
      </c>
      <c r="P167" s="99">
        <v>24.07762648135347</v>
      </c>
      <c r="Q167" s="99">
        <v>0</v>
      </c>
      <c r="R167" s="99">
        <v>0</v>
      </c>
      <c r="S167" s="99">
        <v>22.033113352567529</v>
      </c>
      <c r="T167" s="99">
        <v>20.215406244117929</v>
      </c>
      <c r="U167" s="99">
        <v>19.172844345509176</v>
      </c>
      <c r="V167" s="99">
        <v>21.012324909492701</v>
      </c>
      <c r="W167" s="99">
        <v>21.922494315013608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21.486375722391173</v>
      </c>
      <c r="D171" s="102">
        <v>21.348588561910535</v>
      </c>
      <c r="E171" s="102">
        <v>22.566390063667356</v>
      </c>
      <c r="F171" s="102">
        <v>19.510573028029604</v>
      </c>
      <c r="G171" s="102">
        <v>19.972729292159482</v>
      </c>
      <c r="H171" s="102">
        <v>22.406498230444505</v>
      </c>
      <c r="I171" s="102">
        <v>22.307216226072356</v>
      </c>
      <c r="J171" s="102">
        <v>30.060481613581036</v>
      </c>
      <c r="K171" s="102">
        <v>25.92148202178781</v>
      </c>
      <c r="L171" s="102">
        <v>24.419550407038276</v>
      </c>
      <c r="M171" s="102">
        <v>20.297804226521084</v>
      </c>
      <c r="N171" s="102">
        <v>20.867264937735246</v>
      </c>
      <c r="O171" s="102">
        <v>23.000280380109913</v>
      </c>
      <c r="P171" s="102">
        <v>19.716949044432344</v>
      </c>
      <c r="Q171" s="102">
        <v>23.842088894052914</v>
      </c>
      <c r="R171" s="102">
        <v>0</v>
      </c>
      <c r="S171" s="102">
        <v>18.862672562081404</v>
      </c>
      <c r="T171" s="102">
        <v>19.88880957020913</v>
      </c>
      <c r="U171" s="102">
        <v>18.612629944013335</v>
      </c>
      <c r="V171" s="102">
        <v>21.528524499071221</v>
      </c>
      <c r="W171" s="102">
        <v>21.627202366325712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7.1799042916109332</v>
      </c>
      <c r="D175" s="123">
        <v>7.5538827438097869</v>
      </c>
      <c r="E175" s="123">
        <v>7.8864459843838999</v>
      </c>
      <c r="F175" s="123">
        <v>7.892089922529486</v>
      </c>
      <c r="G175" s="123">
        <v>8.0720252858435035</v>
      </c>
      <c r="H175" s="123">
        <v>8.46686347040756</v>
      </c>
      <c r="I175" s="123">
        <v>7.5458962368241398</v>
      </c>
      <c r="J175" s="123">
        <v>9.0233040969526481</v>
      </c>
      <c r="K175" s="123">
        <v>7.7367214748816924</v>
      </c>
      <c r="L175" s="123">
        <v>7.4378978556193172</v>
      </c>
      <c r="M175" s="123">
        <v>7.2982582054303711</v>
      </c>
      <c r="N175" s="123">
        <v>7.2719968479217174</v>
      </c>
      <c r="O175" s="123">
        <v>7.2203824833969836</v>
      </c>
      <c r="P175" s="123">
        <v>6.8795129536141193</v>
      </c>
      <c r="Q175" s="123">
        <v>6.6481306091424948</v>
      </c>
      <c r="R175" s="123">
        <v>0</v>
      </c>
      <c r="S175" s="123">
        <v>5.7441843282300686</v>
      </c>
      <c r="T175" s="123">
        <v>5.5976876358472429</v>
      </c>
      <c r="U175" s="123">
        <v>4.9964843627584576</v>
      </c>
      <c r="V175" s="123">
        <v>5.6609864400554786</v>
      </c>
      <c r="W175" s="123">
        <v>5.7024131768947619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7.1799042916109332</v>
      </c>
      <c r="D176" s="99">
        <v>7.4601621243867209</v>
      </c>
      <c r="E176" s="99">
        <v>7.625967109705476</v>
      </c>
      <c r="F176" s="99">
        <v>8.0085103443292986</v>
      </c>
      <c r="G176" s="99">
        <v>8.2943741226278185</v>
      </c>
      <c r="H176" s="99">
        <v>8.5686434958233253</v>
      </c>
      <c r="I176" s="99">
        <v>7.7793732265484064</v>
      </c>
      <c r="J176" s="99">
        <v>7.9196261425944225</v>
      </c>
      <c r="K176" s="99">
        <v>7.2631391399552241</v>
      </c>
      <c r="L176" s="99">
        <v>7.2022444046407852</v>
      </c>
      <c r="M176" s="99">
        <v>7.3798494552368128</v>
      </c>
      <c r="N176" s="99">
        <v>7.3666305941898758</v>
      </c>
      <c r="O176" s="99">
        <v>7.0874953433245214</v>
      </c>
      <c r="P176" s="99">
        <v>7.5989974830656477</v>
      </c>
      <c r="Q176" s="99">
        <v>5.9974979259141961</v>
      </c>
      <c r="R176" s="99">
        <v>0</v>
      </c>
      <c r="S176" s="99">
        <v>6.9314377226505997</v>
      </c>
      <c r="T176" s="99">
        <v>5.8056039534480073</v>
      </c>
      <c r="U176" s="99">
        <v>5.3819900132129623</v>
      </c>
      <c r="V176" s="99">
        <v>5.5981804678466798</v>
      </c>
      <c r="W176" s="99">
        <v>5.7210253972492886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7.7413239826559224</v>
      </c>
      <c r="E177" s="110">
        <v>8.2771642964015335</v>
      </c>
      <c r="F177" s="110">
        <v>7.6592490789298626</v>
      </c>
      <c r="G177" s="110">
        <v>7.6273276122748692</v>
      </c>
      <c r="H177" s="110">
        <v>8.3337665140946342</v>
      </c>
      <c r="I177" s="110">
        <v>7.4230136106534754</v>
      </c>
      <c r="J177" s="110">
        <v>9.3911967484053918</v>
      </c>
      <c r="K177" s="110">
        <v>8.2779584290833714</v>
      </c>
      <c r="L177" s="110">
        <v>9.7158812150784506</v>
      </c>
      <c r="M177" s="110">
        <v>7.1840304557013503</v>
      </c>
      <c r="N177" s="110">
        <v>7.1139272937155598</v>
      </c>
      <c r="O177" s="110">
        <v>7.3940216797583318</v>
      </c>
      <c r="P177" s="110">
        <v>6.2319768771077415</v>
      </c>
      <c r="Q177" s="110">
        <v>6.9734469507566432</v>
      </c>
      <c r="R177" s="110">
        <v>0</v>
      </c>
      <c r="S177" s="110">
        <v>4.9450714666008668</v>
      </c>
      <c r="T177" s="110">
        <v>5.1818550006457107</v>
      </c>
      <c r="U177" s="110">
        <v>4.7295958355207235</v>
      </c>
      <c r="V177" s="110">
        <v>5.7676105324099529</v>
      </c>
      <c r="W177" s="110">
        <v>5.6873649987357817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110.5358162127764</v>
      </c>
      <c r="D3" s="118">
        <f t="shared" si="0"/>
        <v>70.11076379888226</v>
      </c>
      <c r="E3" s="118">
        <f t="shared" si="0"/>
        <v>68.560397074748593</v>
      </c>
      <c r="F3" s="118">
        <f t="shared" si="0"/>
        <v>68.596742537095338</v>
      </c>
      <c r="G3" s="118">
        <f t="shared" si="0"/>
        <v>78.53690201874673</v>
      </c>
      <c r="H3" s="118">
        <f t="shared" si="0"/>
        <v>67.344882967202935</v>
      </c>
      <c r="I3" s="118">
        <f t="shared" si="0"/>
        <v>69.673081815767901</v>
      </c>
      <c r="J3" s="118">
        <f t="shared" si="0"/>
        <v>67.491082022886545</v>
      </c>
      <c r="K3" s="118">
        <f t="shared" si="0"/>
        <v>70.481389755452767</v>
      </c>
      <c r="L3" s="118">
        <f t="shared" si="0"/>
        <v>87.042707456527864</v>
      </c>
      <c r="M3" s="118">
        <f t="shared" si="0"/>
        <v>75.821341870196008</v>
      </c>
      <c r="N3" s="118">
        <f t="shared" si="0"/>
        <v>46.598976548058999</v>
      </c>
      <c r="O3" s="118">
        <f t="shared" si="0"/>
        <v>0</v>
      </c>
      <c r="P3" s="118">
        <f t="shared" si="0"/>
        <v>0</v>
      </c>
      <c r="Q3" s="118">
        <f t="shared" si="0"/>
        <v>43.354634011138756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40.140420789235982</v>
      </c>
      <c r="V3" s="118">
        <f t="shared" si="1"/>
        <v>23.226266107854283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99.020671562159549</v>
      </c>
      <c r="D4" s="123">
        <f t="shared" si="3"/>
        <v>62.831094518577565</v>
      </c>
      <c r="E4" s="123">
        <f t="shared" si="3"/>
        <v>61.375233281187896</v>
      </c>
      <c r="F4" s="123">
        <f t="shared" si="3"/>
        <v>61.169985134022511</v>
      </c>
      <c r="G4" s="123">
        <f t="shared" si="3"/>
        <v>72.768084604133449</v>
      </c>
      <c r="H4" s="123">
        <f t="shared" si="3"/>
        <v>62.667585081136245</v>
      </c>
      <c r="I4" s="123">
        <f t="shared" si="3"/>
        <v>62.009616112158092</v>
      </c>
      <c r="J4" s="123">
        <f t="shared" si="3"/>
        <v>59.168732756150291</v>
      </c>
      <c r="K4" s="123">
        <f t="shared" si="3"/>
        <v>58.439326421217856</v>
      </c>
      <c r="L4" s="123">
        <f t="shared" si="3"/>
        <v>76.039962501766212</v>
      </c>
      <c r="M4" s="123">
        <f t="shared" si="3"/>
        <v>70.690259826297535</v>
      </c>
      <c r="N4" s="123">
        <f t="shared" si="3"/>
        <v>42.584792337197072</v>
      </c>
      <c r="O4" s="123">
        <f t="shared" si="3"/>
        <v>0</v>
      </c>
      <c r="P4" s="123">
        <f t="shared" si="3"/>
        <v>0</v>
      </c>
      <c r="Q4" s="123">
        <f t="shared" si="3"/>
        <v>40.654321106106721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31.00706038919002</v>
      </c>
      <c r="V4" s="123">
        <f t="shared" si="4"/>
        <v>16.102077614279299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99.020671562159549</v>
      </c>
      <c r="D5" s="99">
        <v>62.831094518577565</v>
      </c>
      <c r="E5" s="99">
        <v>61.375233281187896</v>
      </c>
      <c r="F5" s="99">
        <v>61.169985134022511</v>
      </c>
      <c r="G5" s="99">
        <v>72.768084604133449</v>
      </c>
      <c r="H5" s="99">
        <v>62.667585081136245</v>
      </c>
      <c r="I5" s="99">
        <v>62.009616112158092</v>
      </c>
      <c r="J5" s="99">
        <v>59.168732756150291</v>
      </c>
      <c r="K5" s="99">
        <v>58.439326421217856</v>
      </c>
      <c r="L5" s="99">
        <v>76.039962501766212</v>
      </c>
      <c r="M5" s="99">
        <v>70.690259826297535</v>
      </c>
      <c r="N5" s="99">
        <v>42.584792337197072</v>
      </c>
      <c r="O5" s="99">
        <v>0</v>
      </c>
      <c r="P5" s="99">
        <v>0</v>
      </c>
      <c r="Q5" s="99">
        <v>40.654321106106721</v>
      </c>
      <c r="R5" s="99">
        <v>0</v>
      </c>
      <c r="S5" s="99">
        <v>0</v>
      </c>
      <c r="T5" s="99">
        <v>0</v>
      </c>
      <c r="U5" s="99">
        <v>31.00706038919002</v>
      </c>
      <c r="V5" s="99">
        <v>16.102077614279299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9.7744815586346032</v>
      </c>
      <c r="D9" s="123">
        <v>5.6467823377932405</v>
      </c>
      <c r="E9" s="123">
        <v>5.3257911875405402</v>
      </c>
      <c r="F9" s="123">
        <v>5.2591420415055117</v>
      </c>
      <c r="G9" s="123">
        <v>3.6625110615653398</v>
      </c>
      <c r="H9" s="123">
        <v>2.8321803080158658</v>
      </c>
      <c r="I9" s="123">
        <v>6.6717592415803217</v>
      </c>
      <c r="J9" s="123">
        <v>7.5092448616566134</v>
      </c>
      <c r="K9" s="123">
        <v>10.566643730458191</v>
      </c>
      <c r="L9" s="123">
        <v>8.5289382388749218</v>
      </c>
      <c r="M9" s="123">
        <v>3.4806911816953834</v>
      </c>
      <c r="N9" s="123">
        <v>2.2530002692654159</v>
      </c>
      <c r="O9" s="123">
        <v>0</v>
      </c>
      <c r="P9" s="123">
        <v>0</v>
      </c>
      <c r="Q9" s="123">
        <v>1.9068451358988634</v>
      </c>
      <c r="R9" s="123">
        <v>0</v>
      </c>
      <c r="S9" s="123">
        <v>0</v>
      </c>
      <c r="T9" s="123">
        <v>0</v>
      </c>
      <c r="U9" s="123">
        <v>9.1333604000459623</v>
      </c>
      <c r="V9" s="123">
        <v>5.938788639244545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17.356068164236138</v>
      </c>
      <c r="D10" s="99">
        <v>11.141810090388574</v>
      </c>
      <c r="E10" s="99">
        <v>10.422744507353761</v>
      </c>
      <c r="F10" s="99">
        <v>10.664775121101444</v>
      </c>
      <c r="G10" s="99">
        <v>12.662939986696669</v>
      </c>
      <c r="H10" s="99">
        <v>11.21154727285874</v>
      </c>
      <c r="I10" s="99">
        <v>11.590814295515877</v>
      </c>
      <c r="J10" s="99">
        <v>11.605089140429248</v>
      </c>
      <c r="K10" s="99">
        <v>11.022930618818885</v>
      </c>
      <c r="L10" s="99">
        <v>15.234664933286219</v>
      </c>
      <c r="M10" s="99">
        <v>12.024205900402233</v>
      </c>
      <c r="N10" s="99">
        <v>9.6466722925721253</v>
      </c>
      <c r="O10" s="99">
        <v>0</v>
      </c>
      <c r="P10" s="99">
        <v>0</v>
      </c>
      <c r="Q10" s="99">
        <v>10.710691509957021</v>
      </c>
      <c r="R10" s="99">
        <v>0</v>
      </c>
      <c r="S10" s="99">
        <v>0</v>
      </c>
      <c r="T10" s="99">
        <v>0</v>
      </c>
      <c r="U10" s="99">
        <v>9.1333604000459623</v>
      </c>
      <c r="V10" s="99">
        <v>5.938788639244545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8.2957675846672192</v>
      </c>
      <c r="D11" s="99">
        <v>7.9830470656254358</v>
      </c>
      <c r="E11" s="99">
        <v>8.2381632381835477</v>
      </c>
      <c r="F11" s="99">
        <v>7.9766835344853995</v>
      </c>
      <c r="G11" s="99">
        <v>8.5279671355691473</v>
      </c>
      <c r="H11" s="99">
        <v>8.9477718127098562</v>
      </c>
      <c r="I11" s="99">
        <v>8.3069089704693884</v>
      </c>
      <c r="J11" s="99">
        <v>8.9095953566548989</v>
      </c>
      <c r="K11" s="99">
        <v>0</v>
      </c>
      <c r="L11" s="99">
        <v>6.6213815660467388</v>
      </c>
      <c r="M11" s="99">
        <v>0</v>
      </c>
      <c r="N11" s="99">
        <v>7.7933002700068057</v>
      </c>
      <c r="O11" s="99">
        <v>0</v>
      </c>
      <c r="P11" s="99">
        <v>0</v>
      </c>
      <c r="Q11" s="99">
        <v>5.641945990048125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1.7406630919822443</v>
      </c>
      <c r="D19" s="123">
        <v>1.6328869425114523</v>
      </c>
      <c r="E19" s="123">
        <v>1.8593726060201583</v>
      </c>
      <c r="F19" s="123">
        <v>2.1676153615673184</v>
      </c>
      <c r="G19" s="123">
        <v>2.1063063530479447</v>
      </c>
      <c r="H19" s="123">
        <v>1.845117578050818</v>
      </c>
      <c r="I19" s="123">
        <v>0.99170646202948598</v>
      </c>
      <c r="J19" s="123">
        <v>0.81310440507964532</v>
      </c>
      <c r="K19" s="123">
        <v>1.4754196037767107</v>
      </c>
      <c r="L19" s="123">
        <v>2.4738067158867278</v>
      </c>
      <c r="M19" s="123">
        <v>1.6503908622030896</v>
      </c>
      <c r="N19" s="123">
        <v>1.7611839415965114</v>
      </c>
      <c r="O19" s="123">
        <v>0</v>
      </c>
      <c r="P19" s="123">
        <v>0</v>
      </c>
      <c r="Q19" s="123">
        <v>0.79346776913317052</v>
      </c>
      <c r="R19" s="123">
        <v>0</v>
      </c>
      <c r="S19" s="123">
        <v>0</v>
      </c>
      <c r="T19" s="123">
        <v>0</v>
      </c>
      <c r="U19" s="123">
        <v>0</v>
      </c>
      <c r="V19" s="123">
        <v>1.1853998543304378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4.4641806478506689</v>
      </c>
      <c r="K20" s="99">
        <v>4.5540705095747382</v>
      </c>
      <c r="L20" s="99">
        <v>7.2689287774558924</v>
      </c>
      <c r="M20" s="99">
        <v>6.5390706240960785</v>
      </c>
      <c r="N20" s="99">
        <v>4.2402766271518679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2.7453411182270293</v>
      </c>
      <c r="D21" s="99">
        <v>2.8497517340645726</v>
      </c>
      <c r="E21" s="99">
        <v>2.9103223398576392</v>
      </c>
      <c r="F21" s="99">
        <v>3.0534197160539622</v>
      </c>
      <c r="G21" s="99">
        <v>3.159459529571917</v>
      </c>
      <c r="H21" s="99">
        <v>3.2609256206145649</v>
      </c>
      <c r="I21" s="99">
        <v>2.9578723171835972</v>
      </c>
      <c r="J21" s="99">
        <v>3.0085447697582981</v>
      </c>
      <c r="K21" s="99">
        <v>2.7568177361636703</v>
      </c>
      <c r="L21" s="99">
        <v>2.7314884275391829</v>
      </c>
      <c r="M21" s="99">
        <v>2.7976257146081531</v>
      </c>
      <c r="N21" s="99">
        <v>2.7926145791091086</v>
      </c>
      <c r="O21" s="99">
        <v>0</v>
      </c>
      <c r="P21" s="99">
        <v>0</v>
      </c>
      <c r="Q21" s="99">
        <v>2.2735903384777392</v>
      </c>
      <c r="R21" s="99">
        <v>0</v>
      </c>
      <c r="S21" s="99">
        <v>0</v>
      </c>
      <c r="T21" s="99">
        <v>0</v>
      </c>
      <c r="U21" s="99">
        <v>0</v>
      </c>
      <c r="V21" s="99">
        <v>2.0744497450782662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53.8550793665462</v>
      </c>
      <c r="D24" s="118">
        <f t="shared" si="7"/>
        <v>47.5021370078085</v>
      </c>
      <c r="E24" s="118">
        <f t="shared" si="7"/>
        <v>50.045259517661371</v>
      </c>
      <c r="F24" s="118">
        <f t="shared" si="7"/>
        <v>48.876664565914332</v>
      </c>
      <c r="G24" s="118">
        <f t="shared" si="7"/>
        <v>53.222016933020598</v>
      </c>
      <c r="H24" s="118">
        <f t="shared" si="7"/>
        <v>53.874766018200305</v>
      </c>
      <c r="I24" s="118">
        <f t="shared" si="7"/>
        <v>45.675552438385054</v>
      </c>
      <c r="J24" s="118">
        <f t="shared" si="7"/>
        <v>46.605317169515523</v>
      </c>
      <c r="K24" s="118">
        <f t="shared" si="7"/>
        <v>0</v>
      </c>
      <c r="L24" s="118">
        <f t="shared" si="7"/>
        <v>39.967360646802504</v>
      </c>
      <c r="M24" s="118">
        <f t="shared" si="7"/>
        <v>38.495588867657517</v>
      </c>
      <c r="N24" s="118">
        <f t="shared" si="7"/>
        <v>37.253068794665737</v>
      </c>
      <c r="O24" s="118">
        <f t="shared" si="7"/>
        <v>35.024264425131058</v>
      </c>
      <c r="P24" s="118">
        <f t="shared" si="7"/>
        <v>35.381586651186268</v>
      </c>
      <c r="Q24" s="118">
        <f t="shared" si="7"/>
        <v>25.331185050863741</v>
      </c>
      <c r="R24" s="118">
        <f t="shared" ref="R24:V24" si="8">R25+R28+R30+R39</f>
        <v>24.628324646941895</v>
      </c>
      <c r="S24" s="118">
        <f t="shared" si="8"/>
        <v>25.659924057481931</v>
      </c>
      <c r="T24" s="118">
        <f t="shared" si="8"/>
        <v>23.324370303606781</v>
      </c>
      <c r="U24" s="118">
        <f t="shared" si="8"/>
        <v>19.899993227281058</v>
      </c>
      <c r="V24" s="118">
        <f t="shared" si="8"/>
        <v>19.747442321130457</v>
      </c>
      <c r="W24" s="118">
        <f t="shared" ref="W24" si="9">W25+W28+W30+W39</f>
        <v>17.037961589078076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51.517058598804262</v>
      </c>
      <c r="D25" s="123">
        <f t="shared" si="10"/>
        <v>45.725159608720304</v>
      </c>
      <c r="E25" s="123">
        <f t="shared" si="10"/>
        <v>47.789042198702759</v>
      </c>
      <c r="F25" s="123">
        <f t="shared" si="10"/>
        <v>46.420203423297146</v>
      </c>
      <c r="G25" s="123">
        <f t="shared" si="10"/>
        <v>50.813771314036529</v>
      </c>
      <c r="H25" s="123">
        <f t="shared" si="10"/>
        <v>51.827227942911406</v>
      </c>
      <c r="I25" s="123">
        <f t="shared" si="10"/>
        <v>44.689594999323852</v>
      </c>
      <c r="J25" s="123">
        <f t="shared" si="10"/>
        <v>45.784804959581443</v>
      </c>
      <c r="K25" s="123">
        <f t="shared" si="10"/>
        <v>0</v>
      </c>
      <c r="L25" s="123">
        <f t="shared" si="10"/>
        <v>37.18071009016959</v>
      </c>
      <c r="M25" s="123">
        <f t="shared" si="10"/>
        <v>36.845707035965532</v>
      </c>
      <c r="N25" s="123">
        <f t="shared" si="10"/>
        <v>35.20611516078197</v>
      </c>
      <c r="O25" s="123">
        <f t="shared" si="10"/>
        <v>33.247785130175821</v>
      </c>
      <c r="P25" s="123">
        <f t="shared" si="10"/>
        <v>33.829317022958591</v>
      </c>
      <c r="Q25" s="123">
        <f t="shared" si="10"/>
        <v>24.54718838242314</v>
      </c>
      <c r="R25" s="123">
        <f t="shared" ref="R25:V25" si="11">SUM(R26:R27)</f>
        <v>23.680761139913347</v>
      </c>
      <c r="S25" s="123">
        <f t="shared" si="11"/>
        <v>24.572965451858973</v>
      </c>
      <c r="T25" s="123">
        <f t="shared" si="11"/>
        <v>21.274761494355527</v>
      </c>
      <c r="U25" s="123">
        <f t="shared" si="11"/>
        <v>18.902737379094326</v>
      </c>
      <c r="V25" s="123">
        <f t="shared" si="11"/>
        <v>18.356433204785361</v>
      </c>
      <c r="W25" s="123">
        <f t="shared" ref="W25" si="12">SUM(W26:W27)</f>
        <v>15.921039283268575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51.517058598804262</v>
      </c>
      <c r="D26" s="99">
        <v>45.725159608720304</v>
      </c>
      <c r="E26" s="99">
        <v>47.789042198702759</v>
      </c>
      <c r="F26" s="99">
        <v>46.420203423297146</v>
      </c>
      <c r="G26" s="99">
        <v>50.813771314036529</v>
      </c>
      <c r="H26" s="99">
        <v>51.827227942911406</v>
      </c>
      <c r="I26" s="99">
        <v>44.689594999323852</v>
      </c>
      <c r="J26" s="99">
        <v>45.784804959581443</v>
      </c>
      <c r="K26" s="99">
        <v>0</v>
      </c>
      <c r="L26" s="99">
        <v>37.18071009016959</v>
      </c>
      <c r="M26" s="99">
        <v>36.845707035965532</v>
      </c>
      <c r="N26" s="99">
        <v>35.20611516078197</v>
      </c>
      <c r="O26" s="99">
        <v>33.247785130175821</v>
      </c>
      <c r="P26" s="99">
        <v>33.829317022958591</v>
      </c>
      <c r="Q26" s="99">
        <v>24.54718838242314</v>
      </c>
      <c r="R26" s="99">
        <v>23.680761139913347</v>
      </c>
      <c r="S26" s="99">
        <v>24.572965451858973</v>
      </c>
      <c r="T26" s="99">
        <v>21.274761494355527</v>
      </c>
      <c r="U26" s="99">
        <v>18.902737379094326</v>
      </c>
      <c r="V26" s="99">
        <v>18.356433204785361</v>
      </c>
      <c r="W26" s="99">
        <v>15.921039283268575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0.62218256885004153</v>
      </c>
      <c r="D30" s="123">
        <v>0.1565303346201066</v>
      </c>
      <c r="E30" s="123">
        <v>0.35818101035580641</v>
      </c>
      <c r="F30" s="123">
        <v>0.319067341379416</v>
      </c>
      <c r="G30" s="123">
        <v>0.32181008058751498</v>
      </c>
      <c r="H30" s="123">
        <v>0.21823833689536237</v>
      </c>
      <c r="I30" s="123">
        <v>0</v>
      </c>
      <c r="J30" s="123">
        <v>0</v>
      </c>
      <c r="K30" s="123">
        <v>0</v>
      </c>
      <c r="L30" s="123">
        <v>0.31530388409746374</v>
      </c>
      <c r="M30" s="123">
        <v>0</v>
      </c>
      <c r="N30" s="123">
        <v>0.28864075074099277</v>
      </c>
      <c r="O30" s="123">
        <v>0.27807313608178746</v>
      </c>
      <c r="P30" s="123">
        <v>0.1839359414651176</v>
      </c>
      <c r="Q30" s="123">
        <v>0</v>
      </c>
      <c r="R30" s="123">
        <v>0</v>
      </c>
      <c r="S30" s="123">
        <v>0</v>
      </c>
      <c r="T30" s="123">
        <v>0.52805817734999416</v>
      </c>
      <c r="U30" s="123">
        <v>0.19554916759970875</v>
      </c>
      <c r="V30" s="123">
        <v>9.937059582466562E-2</v>
      </c>
      <c r="W30" s="123">
        <v>0.14732868742076141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8.295767584667221</v>
      </c>
      <c r="D31" s="99">
        <v>7.9830470656254358</v>
      </c>
      <c r="E31" s="99">
        <v>8.2381632381835477</v>
      </c>
      <c r="F31" s="99">
        <v>7.9766835344853995</v>
      </c>
      <c r="G31" s="99">
        <v>8.5279671355691473</v>
      </c>
      <c r="H31" s="99">
        <v>8.9477718127098562</v>
      </c>
      <c r="I31" s="99">
        <v>0</v>
      </c>
      <c r="J31" s="99">
        <v>0</v>
      </c>
      <c r="K31" s="99">
        <v>0</v>
      </c>
      <c r="L31" s="99">
        <v>6.6213815660467388</v>
      </c>
      <c r="M31" s="99">
        <v>0</v>
      </c>
      <c r="N31" s="99">
        <v>7.7933002700068057</v>
      </c>
      <c r="O31" s="99">
        <v>7.2299015381264748</v>
      </c>
      <c r="P31" s="99">
        <v>7.3574376586047041</v>
      </c>
      <c r="Q31" s="99">
        <v>0</v>
      </c>
      <c r="R31" s="99">
        <v>0</v>
      </c>
      <c r="S31" s="99">
        <v>0</v>
      </c>
      <c r="T31" s="99">
        <v>5.2805817734999421</v>
      </c>
      <c r="U31" s="99">
        <v>4.888729189992719</v>
      </c>
      <c r="V31" s="99">
        <v>5.2666415787072784</v>
      </c>
      <c r="W31" s="99">
        <v>5.4511614345681725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1.7158381988918929</v>
      </c>
      <c r="D39" s="123">
        <v>1.6204470644680904</v>
      </c>
      <c r="E39" s="123">
        <v>1.8980363086028078</v>
      </c>
      <c r="F39" s="123">
        <v>2.1373938012377738</v>
      </c>
      <c r="G39" s="123">
        <v>2.0864355383965489</v>
      </c>
      <c r="H39" s="123">
        <v>1.8292997383935365</v>
      </c>
      <c r="I39" s="123">
        <v>0.98595743906119893</v>
      </c>
      <c r="J39" s="123">
        <v>0.82051220993408136</v>
      </c>
      <c r="K39" s="123">
        <v>0</v>
      </c>
      <c r="L39" s="123">
        <v>2.4713466725354518</v>
      </c>
      <c r="M39" s="123">
        <v>1.6498818316919874</v>
      </c>
      <c r="N39" s="123">
        <v>1.7583128831427715</v>
      </c>
      <c r="O39" s="123">
        <v>1.4984061588734479</v>
      </c>
      <c r="P39" s="123">
        <v>1.3683336867625611</v>
      </c>
      <c r="Q39" s="123">
        <v>0.78399666844059956</v>
      </c>
      <c r="R39" s="123">
        <v>0.94756350702854741</v>
      </c>
      <c r="S39" s="123">
        <v>1.0869586056229572</v>
      </c>
      <c r="T39" s="123">
        <v>1.5215506319012582</v>
      </c>
      <c r="U39" s="123">
        <v>0.80170668058702388</v>
      </c>
      <c r="V39" s="123">
        <v>1.2916385205204299</v>
      </c>
      <c r="W39" s="123">
        <v>0.96959361838873759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2.7453411182270289</v>
      </c>
      <c r="D40" s="99">
        <v>2.8497517340645726</v>
      </c>
      <c r="E40" s="99">
        <v>2.9103223398576383</v>
      </c>
      <c r="F40" s="99">
        <v>3.0534197160539622</v>
      </c>
      <c r="G40" s="99">
        <v>3.1594595295719174</v>
      </c>
      <c r="H40" s="99">
        <v>3.2609256206145649</v>
      </c>
      <c r="I40" s="99">
        <v>2.9578723171835972</v>
      </c>
      <c r="J40" s="99">
        <v>3.0085447697582981</v>
      </c>
      <c r="K40" s="99">
        <v>0</v>
      </c>
      <c r="L40" s="99">
        <v>2.7314884275391833</v>
      </c>
      <c r="M40" s="99">
        <v>2.7976257146081522</v>
      </c>
      <c r="N40" s="99">
        <v>2.7926145791091077</v>
      </c>
      <c r="O40" s="99">
        <v>2.6867972503937683</v>
      </c>
      <c r="P40" s="99">
        <v>2.8807024984474969</v>
      </c>
      <c r="Q40" s="99">
        <v>2.2735903384777387</v>
      </c>
      <c r="R40" s="99">
        <v>2.3258376990700711</v>
      </c>
      <c r="S40" s="99">
        <v>2.6087006534950969</v>
      </c>
      <c r="T40" s="99">
        <v>2.1736437598589404</v>
      </c>
      <c r="U40" s="99">
        <v>2.0042667014675599</v>
      </c>
      <c r="V40" s="99">
        <v>2.0744497450782662</v>
      </c>
      <c r="W40" s="99">
        <v>2.1102919929637229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78.886006854387873</v>
      </c>
      <c r="D43" s="118">
        <f t="shared" si="14"/>
        <v>79.176066097849699</v>
      </c>
      <c r="E43" s="118">
        <f t="shared" si="14"/>
        <v>68.851001276623975</v>
      </c>
      <c r="F43" s="118">
        <f t="shared" si="14"/>
        <v>64.758643935567292</v>
      </c>
      <c r="G43" s="118">
        <f t="shared" si="14"/>
        <v>74.787255019196593</v>
      </c>
      <c r="H43" s="118">
        <f t="shared" si="14"/>
        <v>73.974152669763214</v>
      </c>
      <c r="I43" s="118">
        <f t="shared" si="14"/>
        <v>58.160915736037616</v>
      </c>
      <c r="J43" s="118">
        <f t="shared" si="14"/>
        <v>40.444073884799998</v>
      </c>
      <c r="K43" s="118">
        <f t="shared" si="14"/>
        <v>77.619760657643198</v>
      </c>
      <c r="L43" s="118">
        <f t="shared" si="14"/>
        <v>71.845045287161554</v>
      </c>
      <c r="M43" s="118">
        <f t="shared" si="14"/>
        <v>61.106880707922301</v>
      </c>
      <c r="N43" s="118">
        <f t="shared" si="14"/>
        <v>56.625112053009616</v>
      </c>
      <c r="O43" s="118">
        <f t="shared" si="14"/>
        <v>50.809643152113971</v>
      </c>
      <c r="P43" s="118">
        <f t="shared" si="14"/>
        <v>44.773356237531381</v>
      </c>
      <c r="Q43" s="118">
        <f t="shared" si="14"/>
        <v>37.912968068456841</v>
      </c>
      <c r="R43" s="118">
        <f t="shared" ref="R43:V43" si="15">R44+R47+R49+R58</f>
        <v>36.552569669808811</v>
      </c>
      <c r="S43" s="118">
        <f t="shared" si="15"/>
        <v>36.894938530478854</v>
      </c>
      <c r="T43" s="118">
        <f t="shared" si="15"/>
        <v>36.323015357592169</v>
      </c>
      <c r="U43" s="118">
        <f t="shared" si="15"/>
        <v>31.34095810812174</v>
      </c>
      <c r="V43" s="118">
        <f t="shared" si="15"/>
        <v>30.664527657090133</v>
      </c>
      <c r="W43" s="118">
        <f t="shared" ref="W43" si="16">W44+W47+W49+W58</f>
        <v>26.487023435747904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66.403527693572215</v>
      </c>
      <c r="D44" s="123">
        <f t="shared" si="17"/>
        <v>67.031948296872045</v>
      </c>
      <c r="E44" s="123">
        <f t="shared" si="17"/>
        <v>58.013425739413826</v>
      </c>
      <c r="F44" s="123">
        <f t="shared" si="17"/>
        <v>54.244282864544289</v>
      </c>
      <c r="G44" s="123">
        <f t="shared" si="17"/>
        <v>62.464827707271816</v>
      </c>
      <c r="H44" s="123">
        <f t="shared" si="17"/>
        <v>61.670524179986032</v>
      </c>
      <c r="I44" s="123">
        <f t="shared" si="17"/>
        <v>48.581724516499129</v>
      </c>
      <c r="J44" s="123">
        <f t="shared" si="17"/>
        <v>33.894390208680171</v>
      </c>
      <c r="K44" s="123">
        <f t="shared" si="17"/>
        <v>64.07391011097522</v>
      </c>
      <c r="L44" s="123">
        <f t="shared" si="17"/>
        <v>57.101273402466887</v>
      </c>
      <c r="M44" s="123">
        <f t="shared" si="17"/>
        <v>48.761157493689716</v>
      </c>
      <c r="N44" s="123">
        <f t="shared" si="17"/>
        <v>44.886606563746817</v>
      </c>
      <c r="O44" s="123">
        <f t="shared" si="17"/>
        <v>39.980738194292798</v>
      </c>
      <c r="P44" s="123">
        <f t="shared" si="17"/>
        <v>35.734586597438899</v>
      </c>
      <c r="Q44" s="123">
        <f t="shared" si="17"/>
        <v>30.295696413127953</v>
      </c>
      <c r="R44" s="123">
        <f t="shared" ref="R44:V44" si="18">SUM(R45:R46)</f>
        <v>29.147214476401707</v>
      </c>
      <c r="S44" s="123">
        <f t="shared" si="18"/>
        <v>29.071098975603253</v>
      </c>
      <c r="T44" s="123">
        <f t="shared" si="18"/>
        <v>28.318214021965261</v>
      </c>
      <c r="U44" s="123">
        <f t="shared" si="18"/>
        <v>25.693140342608398</v>
      </c>
      <c r="V44" s="123">
        <f t="shared" si="18"/>
        <v>23.141023907041895</v>
      </c>
      <c r="W44" s="123">
        <f t="shared" ref="W44" si="19">SUM(W45:W46)</f>
        <v>18.951567303173501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66.403527693572215</v>
      </c>
      <c r="D45" s="99">
        <v>67.031948296872045</v>
      </c>
      <c r="E45" s="99">
        <v>58.013425739413826</v>
      </c>
      <c r="F45" s="99">
        <v>54.244282864544289</v>
      </c>
      <c r="G45" s="99">
        <v>62.464827707271816</v>
      </c>
      <c r="H45" s="99">
        <v>61.670524179986032</v>
      </c>
      <c r="I45" s="99">
        <v>48.581724516499129</v>
      </c>
      <c r="J45" s="99">
        <v>33.894390208680171</v>
      </c>
      <c r="K45" s="99">
        <v>64.07391011097522</v>
      </c>
      <c r="L45" s="99">
        <v>57.101273402466887</v>
      </c>
      <c r="M45" s="99">
        <v>48.761157493689716</v>
      </c>
      <c r="N45" s="99">
        <v>44.886606563746817</v>
      </c>
      <c r="O45" s="99">
        <v>39.980738194292798</v>
      </c>
      <c r="P45" s="99">
        <v>35.734586597438899</v>
      </c>
      <c r="Q45" s="99">
        <v>30.295696413127953</v>
      </c>
      <c r="R45" s="99">
        <v>29.147214476401707</v>
      </c>
      <c r="S45" s="99">
        <v>29.071098975603253</v>
      </c>
      <c r="T45" s="99">
        <v>28.318214021965261</v>
      </c>
      <c r="U45" s="99">
        <v>25.693140342608398</v>
      </c>
      <c r="V45" s="99">
        <v>23.141023907041895</v>
      </c>
      <c r="W45" s="99">
        <v>18.951567303173501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10.735443903762091</v>
      </c>
      <c r="D49" s="123">
        <v>10.487285397451743</v>
      </c>
      <c r="E49" s="123">
        <v>8.9631306403526825</v>
      </c>
      <c r="F49" s="123">
        <v>8.3523123279785771</v>
      </c>
      <c r="G49" s="123">
        <v>10.216120958876832</v>
      </c>
      <c r="H49" s="123">
        <v>10.453680301159316</v>
      </c>
      <c r="I49" s="123">
        <v>8.5891846739513742</v>
      </c>
      <c r="J49" s="123">
        <v>5.7438234699345658</v>
      </c>
      <c r="K49" s="123">
        <v>12.074556983971464</v>
      </c>
      <c r="L49" s="123">
        <v>12.28475674629995</v>
      </c>
      <c r="M49" s="123">
        <v>10.709823431961716</v>
      </c>
      <c r="N49" s="123">
        <v>9.9914669847964372</v>
      </c>
      <c r="O49" s="123">
        <v>9.3118697756260485</v>
      </c>
      <c r="P49" s="123">
        <v>7.6763991909859435</v>
      </c>
      <c r="Q49" s="123">
        <v>6.8294155438293682</v>
      </c>
      <c r="R49" s="123">
        <v>6.4177223292963088</v>
      </c>
      <c r="S49" s="123">
        <v>6.7607046995128739</v>
      </c>
      <c r="T49" s="123">
        <v>6.5531809385085671</v>
      </c>
      <c r="U49" s="123">
        <v>4.8265701447539069</v>
      </c>
      <c r="V49" s="123">
        <v>6.2137755065944225</v>
      </c>
      <c r="W49" s="123">
        <v>6.5839216668091964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11.394637827677306</v>
      </c>
      <c r="D50" s="99">
        <v>11.562904412574998</v>
      </c>
      <c r="E50" s="99">
        <v>9.6149946869237883</v>
      </c>
      <c r="F50" s="99">
        <v>8.7890345412062167</v>
      </c>
      <c r="G50" s="99">
        <v>10.628061320121866</v>
      </c>
      <c r="H50" s="99">
        <v>10.98164395273302</v>
      </c>
      <c r="I50" s="99">
        <v>8.862146051301524</v>
      </c>
      <c r="J50" s="99">
        <v>7.2992612931089793</v>
      </c>
      <c r="K50" s="99">
        <v>12.074556983971464</v>
      </c>
      <c r="L50" s="99">
        <v>12.617620603947366</v>
      </c>
      <c r="M50" s="99">
        <v>10.838414793923521</v>
      </c>
      <c r="N50" s="99">
        <v>9.9914669847964372</v>
      </c>
      <c r="O50" s="99">
        <v>9.3436509011401316</v>
      </c>
      <c r="P50" s="99">
        <v>8.1294750285652153</v>
      </c>
      <c r="Q50" s="99">
        <v>7.6324428299970073</v>
      </c>
      <c r="R50" s="99">
        <v>7.6148743791842755</v>
      </c>
      <c r="S50" s="99">
        <v>6.9348680524277251</v>
      </c>
      <c r="T50" s="99">
        <v>6.9315587076853529</v>
      </c>
      <c r="U50" s="99">
        <v>6.6485784752599182</v>
      </c>
      <c r="V50" s="99">
        <v>6.9179399591028252</v>
      </c>
      <c r="W50" s="99">
        <v>6.5971423930477693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1.7470352570535639</v>
      </c>
      <c r="D58" s="123">
        <v>1.6568324035259143</v>
      </c>
      <c r="E58" s="123">
        <v>1.8744448968574625</v>
      </c>
      <c r="F58" s="123">
        <v>2.1620487430444211</v>
      </c>
      <c r="G58" s="123">
        <v>2.1063063530479451</v>
      </c>
      <c r="H58" s="123">
        <v>1.8499481886178781</v>
      </c>
      <c r="I58" s="123">
        <v>0.99000654558711776</v>
      </c>
      <c r="J58" s="123">
        <v>0.80586020618525833</v>
      </c>
      <c r="K58" s="123">
        <v>1.4712935626965138</v>
      </c>
      <c r="L58" s="123">
        <v>2.4590151383947139</v>
      </c>
      <c r="M58" s="123">
        <v>1.635899782270869</v>
      </c>
      <c r="N58" s="123">
        <v>1.7470385044663614</v>
      </c>
      <c r="O58" s="123">
        <v>1.5170351821951211</v>
      </c>
      <c r="P58" s="123">
        <v>1.3623704491065394</v>
      </c>
      <c r="Q58" s="123">
        <v>0.78785611149952528</v>
      </c>
      <c r="R58" s="123">
        <v>0.98763286411079199</v>
      </c>
      <c r="S58" s="123">
        <v>1.0631348553627276</v>
      </c>
      <c r="T58" s="123">
        <v>1.4516203971183403</v>
      </c>
      <c r="U58" s="123">
        <v>0.8212476207594348</v>
      </c>
      <c r="V58" s="123">
        <v>1.3097282434538158</v>
      </c>
      <c r="W58" s="123">
        <v>0.95153446576520584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2.7453411182270293</v>
      </c>
      <c r="D59" s="99">
        <v>2.8497517340645726</v>
      </c>
      <c r="E59" s="99">
        <v>2.9103223398576392</v>
      </c>
      <c r="F59" s="99">
        <v>3.0534197160539622</v>
      </c>
      <c r="G59" s="99">
        <v>3.1594595295719179</v>
      </c>
      <c r="H59" s="99">
        <v>3.2609256206145649</v>
      </c>
      <c r="I59" s="99">
        <v>2.9578723171835972</v>
      </c>
      <c r="J59" s="99">
        <v>3.0085447697582981</v>
      </c>
      <c r="K59" s="99">
        <v>2.7568177361636699</v>
      </c>
      <c r="L59" s="99">
        <v>2.7314884275391833</v>
      </c>
      <c r="M59" s="99">
        <v>2.7976257146081527</v>
      </c>
      <c r="N59" s="99">
        <v>2.7926145791091082</v>
      </c>
      <c r="O59" s="99">
        <v>2.6867972503937692</v>
      </c>
      <c r="P59" s="99">
        <v>2.8807024984474969</v>
      </c>
      <c r="Q59" s="99">
        <v>2.2735903384777387</v>
      </c>
      <c r="R59" s="99">
        <v>2.3258376990700711</v>
      </c>
      <c r="S59" s="99">
        <v>2.6087006534950965</v>
      </c>
      <c r="T59" s="99">
        <v>2.1736437598589409</v>
      </c>
      <c r="U59" s="99">
        <v>2.0042667014675595</v>
      </c>
      <c r="V59" s="99">
        <v>2.0744497450782662</v>
      </c>
      <c r="W59" s="99">
        <v>2.1102919929637229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52.504350173729861</v>
      </c>
      <c r="D62" s="118">
        <f t="shared" si="21"/>
        <v>51.417023155231895</v>
      </c>
      <c r="E62" s="118">
        <f t="shared" si="21"/>
        <v>51.840509395728347</v>
      </c>
      <c r="F62" s="118">
        <f t="shared" si="21"/>
        <v>50.684440603687477</v>
      </c>
      <c r="G62" s="118">
        <f t="shared" si="21"/>
        <v>50.004570167652091</v>
      </c>
      <c r="H62" s="118">
        <f t="shared" si="21"/>
        <v>48.187103092764126</v>
      </c>
      <c r="I62" s="118">
        <f t="shared" si="21"/>
        <v>48.506065888505688</v>
      </c>
      <c r="J62" s="118">
        <f t="shared" si="21"/>
        <v>46.021519580574676</v>
      </c>
      <c r="K62" s="118">
        <f t="shared" si="21"/>
        <v>40.102299612606565</v>
      </c>
      <c r="L62" s="118">
        <f t="shared" si="21"/>
        <v>48.030154413246088</v>
      </c>
      <c r="M62" s="118">
        <f t="shared" si="21"/>
        <v>39.999760082001131</v>
      </c>
      <c r="N62" s="118">
        <f t="shared" si="21"/>
        <v>37.68985097643985</v>
      </c>
      <c r="O62" s="118">
        <f t="shared" si="21"/>
        <v>34.913951686064742</v>
      </c>
      <c r="P62" s="118">
        <f t="shared" si="21"/>
        <v>31.712341071409625</v>
      </c>
      <c r="Q62" s="118">
        <f t="shared" si="21"/>
        <v>27.943534547263877</v>
      </c>
      <c r="R62" s="118">
        <f t="shared" ref="R62:V62" si="22">R63+R66+R68+R77</f>
        <v>27.723100874191736</v>
      </c>
      <c r="S62" s="118">
        <f t="shared" si="22"/>
        <v>27.2508660289785</v>
      </c>
      <c r="T62" s="118">
        <f t="shared" si="22"/>
        <v>27.237156744566786</v>
      </c>
      <c r="U62" s="118">
        <f t="shared" si="22"/>
        <v>23.810604671895483</v>
      </c>
      <c r="V62" s="118">
        <f t="shared" si="22"/>
        <v>21.677424726679469</v>
      </c>
      <c r="W62" s="118">
        <f t="shared" ref="W62" si="23">W63+W66+W68+W77</f>
        <v>20.235298680205336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42.811137567597953</v>
      </c>
      <c r="D63" s="123">
        <f t="shared" si="24"/>
        <v>41.894035099535117</v>
      </c>
      <c r="E63" s="123">
        <f t="shared" si="24"/>
        <v>42.517699142646116</v>
      </c>
      <c r="F63" s="123">
        <f t="shared" si="24"/>
        <v>41.546374605930538</v>
      </c>
      <c r="G63" s="123">
        <f t="shared" si="24"/>
        <v>40.583899511463677</v>
      </c>
      <c r="H63" s="123">
        <f t="shared" si="24"/>
        <v>38.825184828008709</v>
      </c>
      <c r="I63" s="123">
        <f t="shared" si="24"/>
        <v>38.961380771120069</v>
      </c>
      <c r="J63" s="123">
        <f t="shared" si="24"/>
        <v>36.890077940135292</v>
      </c>
      <c r="K63" s="123">
        <f t="shared" si="24"/>
        <v>32.709345742954859</v>
      </c>
      <c r="L63" s="123">
        <f t="shared" si="24"/>
        <v>37.323075508142708</v>
      </c>
      <c r="M63" s="123">
        <f t="shared" si="24"/>
        <v>30.543351751915274</v>
      </c>
      <c r="N63" s="123">
        <f t="shared" si="24"/>
        <v>29.384836136830945</v>
      </c>
      <c r="O63" s="123">
        <f t="shared" si="24"/>
        <v>26.383340138664696</v>
      </c>
      <c r="P63" s="123">
        <f t="shared" si="24"/>
        <v>24.149722851445048</v>
      </c>
      <c r="Q63" s="123">
        <f t="shared" si="24"/>
        <v>20.904430765449177</v>
      </c>
      <c r="R63" s="123">
        <f t="shared" ref="R63:V63" si="25">SUM(R64:R65)</f>
        <v>20.663944303447302</v>
      </c>
      <c r="S63" s="123">
        <f t="shared" si="25"/>
        <v>20.504775365443574</v>
      </c>
      <c r="T63" s="123">
        <f t="shared" si="25"/>
        <v>20.29444864266361</v>
      </c>
      <c r="U63" s="123">
        <f t="shared" si="25"/>
        <v>17.588256349652035</v>
      </c>
      <c r="V63" s="123">
        <f t="shared" si="25"/>
        <v>15.710047069969383</v>
      </c>
      <c r="W63" s="123">
        <f t="shared" ref="W63" si="26">SUM(W64:W65)</f>
        <v>13.854091815703018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42.811137567597953</v>
      </c>
      <c r="D64" s="99">
        <v>41.894035099535117</v>
      </c>
      <c r="E64" s="99">
        <v>42.517699142646116</v>
      </c>
      <c r="F64" s="99">
        <v>41.546374605930538</v>
      </c>
      <c r="G64" s="99">
        <v>40.583899511463677</v>
      </c>
      <c r="H64" s="99">
        <v>38.825184828008709</v>
      </c>
      <c r="I64" s="99">
        <v>38.961380771120069</v>
      </c>
      <c r="J64" s="99">
        <v>36.890077940135292</v>
      </c>
      <c r="K64" s="99">
        <v>32.709345742954859</v>
      </c>
      <c r="L64" s="99">
        <v>37.323075508142708</v>
      </c>
      <c r="M64" s="99">
        <v>30.543351751915274</v>
      </c>
      <c r="N64" s="99">
        <v>29.384836136830945</v>
      </c>
      <c r="O64" s="99">
        <v>26.383340138664696</v>
      </c>
      <c r="P64" s="99">
        <v>24.149722851445048</v>
      </c>
      <c r="Q64" s="99">
        <v>20.904430765449177</v>
      </c>
      <c r="R64" s="99">
        <v>20.663944303447302</v>
      </c>
      <c r="S64" s="99">
        <v>20.504775365443574</v>
      </c>
      <c r="T64" s="99">
        <v>20.29444864266361</v>
      </c>
      <c r="U64" s="99">
        <v>17.588256349652035</v>
      </c>
      <c r="V64" s="99">
        <v>15.710047069969383</v>
      </c>
      <c r="W64" s="99">
        <v>13.854091815703018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7.3086311885892972</v>
      </c>
      <c r="D68" s="123">
        <v>7.2440161731292898</v>
      </c>
      <c r="E68" s="123">
        <v>7.0571711409266129</v>
      </c>
      <c r="F68" s="123">
        <v>6.7264467618996768</v>
      </c>
      <c r="G68" s="123">
        <v>6.838531187971534</v>
      </c>
      <c r="H68" s="123">
        <v>6.7602408939250118</v>
      </c>
      <c r="I68" s="123">
        <v>7.0070897352229951</v>
      </c>
      <c r="J68" s="123">
        <v>6.5611561465391901</v>
      </c>
      <c r="K68" s="123">
        <v>5.3104257913269395</v>
      </c>
      <c r="L68" s="123">
        <v>7.7711588943021113</v>
      </c>
      <c r="M68" s="123">
        <v>6.9557180596553811</v>
      </c>
      <c r="N68" s="123">
        <v>6.2814816705399412</v>
      </c>
      <c r="O68" s="123">
        <v>6.2574820453226332</v>
      </c>
      <c r="P68" s="123">
        <v>5.4005077671798958</v>
      </c>
      <c r="Q68" s="123">
        <v>5.0443515997058892</v>
      </c>
      <c r="R68" s="123">
        <v>5.0656316373716646</v>
      </c>
      <c r="S68" s="123">
        <v>4.846841777033255</v>
      </c>
      <c r="T68" s="123">
        <v>5.0529804976701351</v>
      </c>
      <c r="U68" s="123">
        <v>4.4946481357639554</v>
      </c>
      <c r="V68" s="123">
        <v>4.4514248525731936</v>
      </c>
      <c r="W68" s="123">
        <v>4.6888986548922755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7.757406787888641</v>
      </c>
      <c r="D69" s="99">
        <v>7.5957640954159151</v>
      </c>
      <c r="E69" s="99">
        <v>7.3782244198718292</v>
      </c>
      <c r="F69" s="99">
        <v>7.0193815839051679</v>
      </c>
      <c r="G69" s="99">
        <v>7.1693189749514019</v>
      </c>
      <c r="H69" s="99">
        <v>7.1481947610710295</v>
      </c>
      <c r="I69" s="99">
        <v>7.3207168376240253</v>
      </c>
      <c r="J69" s="99">
        <v>7.7441779069765637</v>
      </c>
      <c r="K69" s="99">
        <v>6.4430254166216967</v>
      </c>
      <c r="L69" s="99">
        <v>7.7711588943021113</v>
      </c>
      <c r="M69" s="99">
        <v>6.9557180596553811</v>
      </c>
      <c r="N69" s="99">
        <v>6.7108993364115106</v>
      </c>
      <c r="O69" s="99">
        <v>6.2574820453226332</v>
      </c>
      <c r="P69" s="99">
        <v>5.5805246927525589</v>
      </c>
      <c r="Q69" s="99">
        <v>5.3579568799582749</v>
      </c>
      <c r="R69" s="99">
        <v>5.5168344553561273</v>
      </c>
      <c r="S69" s="99">
        <v>5.0312113276195722</v>
      </c>
      <c r="T69" s="99">
        <v>5.151202580778194</v>
      </c>
      <c r="U69" s="99">
        <v>4.6786962275301516</v>
      </c>
      <c r="V69" s="99">
        <v>4.8453860535951776</v>
      </c>
      <c r="W69" s="99">
        <v>5.0312432763707209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2.3845814175426154</v>
      </c>
      <c r="D77" s="123">
        <v>2.2789718825674914</v>
      </c>
      <c r="E77" s="123">
        <v>2.2656391121556214</v>
      </c>
      <c r="F77" s="123">
        <v>2.4116192358572581</v>
      </c>
      <c r="G77" s="123">
        <v>2.5821394682168783</v>
      </c>
      <c r="H77" s="123">
        <v>2.601677370830406</v>
      </c>
      <c r="I77" s="123">
        <v>2.5375953821626243</v>
      </c>
      <c r="J77" s="123">
        <v>2.5702854939001907</v>
      </c>
      <c r="K77" s="123">
        <v>2.0825280783247626</v>
      </c>
      <c r="L77" s="123">
        <v>2.9359200108012686</v>
      </c>
      <c r="M77" s="123">
        <v>2.5006902704304781</v>
      </c>
      <c r="N77" s="123">
        <v>2.0235331690689642</v>
      </c>
      <c r="O77" s="123">
        <v>2.2731295020774072</v>
      </c>
      <c r="P77" s="123">
        <v>2.1621104527846815</v>
      </c>
      <c r="Q77" s="123">
        <v>1.9947521821088083</v>
      </c>
      <c r="R77" s="123">
        <v>1.9935249333727694</v>
      </c>
      <c r="S77" s="123">
        <v>1.8992488865016692</v>
      </c>
      <c r="T77" s="123">
        <v>1.8897276042330424</v>
      </c>
      <c r="U77" s="123">
        <v>1.727700186479491</v>
      </c>
      <c r="V77" s="123">
        <v>1.5159528041368944</v>
      </c>
      <c r="W77" s="123">
        <v>1.6923082096100437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2.4106340422844048</v>
      </c>
      <c r="D78" s="99">
        <v>2.5953067856701431</v>
      </c>
      <c r="E78" s="99">
        <v>2.6580184049573821</v>
      </c>
      <c r="F78" s="99">
        <v>2.8111578059097915</v>
      </c>
      <c r="G78" s="99">
        <v>2.7615630566428244</v>
      </c>
      <c r="H78" s="99">
        <v>2.8050399251442233</v>
      </c>
      <c r="I78" s="99">
        <v>2.7316105630803977</v>
      </c>
      <c r="J78" s="99">
        <v>2.8343769544442963</v>
      </c>
      <c r="K78" s="99">
        <v>2.344831233228263</v>
      </c>
      <c r="L78" s="99">
        <v>3.0664859408677856</v>
      </c>
      <c r="M78" s="99">
        <v>2.535452255075906</v>
      </c>
      <c r="N78" s="99">
        <v>2.4634316840839561</v>
      </c>
      <c r="O78" s="99">
        <v>2.3843058885597483</v>
      </c>
      <c r="P78" s="99">
        <v>2.3383576315926913</v>
      </c>
      <c r="Q78" s="99">
        <v>2.1259580332553667</v>
      </c>
      <c r="R78" s="99">
        <v>2.1393320791376627</v>
      </c>
      <c r="S78" s="99">
        <v>2.0031544461605795</v>
      </c>
      <c r="T78" s="99">
        <v>1.9960549886144414</v>
      </c>
      <c r="U78" s="99">
        <v>1.7642266174832855</v>
      </c>
      <c r="V78" s="99">
        <v>1.8757146046027438</v>
      </c>
      <c r="W78" s="99">
        <v>1.8422879054352723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0.35851020675314843</v>
      </c>
      <c r="D81" s="118">
        <f t="shared" si="28"/>
        <v>0.25494983031944474</v>
      </c>
      <c r="E81" s="118">
        <f t="shared" si="28"/>
        <v>0.33595741951570529</v>
      </c>
      <c r="F81" s="118">
        <f t="shared" si="28"/>
        <v>0.85842298606498513</v>
      </c>
      <c r="G81" s="118">
        <f t="shared" si="28"/>
        <v>1.1907964408935297</v>
      </c>
      <c r="H81" s="118">
        <f t="shared" si="28"/>
        <v>1.331265901489304</v>
      </c>
      <c r="I81" s="118">
        <f t="shared" si="28"/>
        <v>0.47317275338300485</v>
      </c>
      <c r="J81" s="118">
        <f t="shared" si="28"/>
        <v>3.0728789571320032E-2</v>
      </c>
      <c r="K81" s="118">
        <f t="shared" si="28"/>
        <v>9.9552629700078971E-2</v>
      </c>
      <c r="L81" s="118">
        <f t="shared" si="28"/>
        <v>0.30599631715219128</v>
      </c>
      <c r="M81" s="118">
        <f t="shared" si="28"/>
        <v>8.450579130884503E-2</v>
      </c>
      <c r="N81" s="118">
        <f t="shared" si="28"/>
        <v>0.49464071217176186</v>
      </c>
      <c r="O81" s="118">
        <f t="shared" si="28"/>
        <v>0.86757086448242227</v>
      </c>
      <c r="P81" s="118">
        <f t="shared" si="28"/>
        <v>0.74164820994301772</v>
      </c>
      <c r="Q81" s="118">
        <f t="shared" si="28"/>
        <v>0.36860052866958537</v>
      </c>
      <c r="R81" s="118">
        <f t="shared" ref="R81:V81" si="29">R82+R85+R87+R100</f>
        <v>6.8975957039665969E-2</v>
      </c>
      <c r="S81" s="118">
        <f t="shared" si="29"/>
        <v>0.37711901438202761</v>
      </c>
      <c r="T81" s="118">
        <f t="shared" si="29"/>
        <v>0.24720413522979157</v>
      </c>
      <c r="U81" s="118">
        <f t="shared" si="29"/>
        <v>0.27431214935200826</v>
      </c>
      <c r="V81" s="118">
        <f t="shared" si="29"/>
        <v>0.12134448543225067</v>
      </c>
      <c r="W81" s="118">
        <f t="shared" ref="W81" si="30">W82+W85+W87+W100</f>
        <v>0.13727818552056692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0.1903001302937565</v>
      </c>
      <c r="D87" s="123">
        <v>0.10168587151261059</v>
      </c>
      <c r="E87" s="123">
        <v>0.13002387228367024</v>
      </c>
      <c r="F87" s="123">
        <v>0.16093699675134601</v>
      </c>
      <c r="G87" s="123">
        <v>0.18175846014000965</v>
      </c>
      <c r="H87" s="123">
        <v>0.25140120267345661</v>
      </c>
      <c r="I87" s="123">
        <v>5.5782265050717782E-2</v>
      </c>
      <c r="J87" s="123">
        <v>1.9039446123983273E-2</v>
      </c>
      <c r="K87" s="123">
        <v>6.2827121835873384E-2</v>
      </c>
      <c r="L87" s="123">
        <v>0.15506581047184789</v>
      </c>
      <c r="M87" s="123">
        <v>1.037907749385291E-3</v>
      </c>
      <c r="N87" s="123">
        <v>0.10103324349210231</v>
      </c>
      <c r="O87" s="123">
        <v>0.10980275707583236</v>
      </c>
      <c r="P87" s="123">
        <v>0.13234443127374793</v>
      </c>
      <c r="Q87" s="123">
        <v>3.1948939121497363E-2</v>
      </c>
      <c r="R87" s="123">
        <v>5.0821109432007135E-2</v>
      </c>
      <c r="S87" s="123">
        <v>6.6138617585445217E-2</v>
      </c>
      <c r="T87" s="123">
        <v>5.3747439544065995E-2</v>
      </c>
      <c r="U87" s="123">
        <v>5.4625578902759979E-2</v>
      </c>
      <c r="V87" s="123">
        <v>9.0437279634367415E-2</v>
      </c>
      <c r="W87" s="123">
        <v>7.7562488837181018E-2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8.2957675846672192</v>
      </c>
      <c r="D92" s="102">
        <v>7.9830470656254358</v>
      </c>
      <c r="E92" s="102">
        <v>8.2381632381835459</v>
      </c>
      <c r="F92" s="102">
        <v>7.9766835344853977</v>
      </c>
      <c r="G92" s="102">
        <v>8.5279671355691455</v>
      </c>
      <c r="H92" s="102">
        <v>8.9477718127098598</v>
      </c>
      <c r="I92" s="102">
        <v>8.3069089704693884</v>
      </c>
      <c r="J92" s="102">
        <v>8.9095953566548989</v>
      </c>
      <c r="K92" s="102">
        <v>8.519492833034402</v>
      </c>
      <c r="L92" s="102">
        <v>6.6213815660467397</v>
      </c>
      <c r="M92" s="102">
        <v>8.0012308400112104</v>
      </c>
      <c r="N92" s="102">
        <v>7.7933002700068039</v>
      </c>
      <c r="O92" s="102">
        <v>7.2299015381264731</v>
      </c>
      <c r="P92" s="102">
        <v>7.3574376586047041</v>
      </c>
      <c r="Q92" s="102">
        <v>5.6419459900481259</v>
      </c>
      <c r="R92" s="102">
        <v>5.6969051975795768</v>
      </c>
      <c r="S92" s="102">
        <v>5.9293473544546682</v>
      </c>
      <c r="T92" s="102">
        <v>5.2805817734999412</v>
      </c>
      <c r="U92" s="102">
        <v>4.888729189992719</v>
      </c>
      <c r="V92" s="102">
        <v>5.2666415787072784</v>
      </c>
      <c r="W92" s="102">
        <v>5.4511614345681716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0.16821007645939193</v>
      </c>
      <c r="D100" s="123">
        <v>0.15326395880683416</v>
      </c>
      <c r="E100" s="123">
        <v>0.20593354723203505</v>
      </c>
      <c r="F100" s="123">
        <v>0.69748598931363914</v>
      </c>
      <c r="G100" s="123">
        <v>1.0090379807535199</v>
      </c>
      <c r="H100" s="123">
        <v>1.0798646988158473</v>
      </c>
      <c r="I100" s="123">
        <v>0.41739048833228709</v>
      </c>
      <c r="J100" s="123">
        <v>1.1689343447336759E-2</v>
      </c>
      <c r="K100" s="123">
        <v>3.672550786420558E-2</v>
      </c>
      <c r="L100" s="123">
        <v>0.15093050668034338</v>
      </c>
      <c r="M100" s="123">
        <v>8.3467883559459735E-2</v>
      </c>
      <c r="N100" s="123">
        <v>0.39360746867965957</v>
      </c>
      <c r="O100" s="123">
        <v>0.75776810740658995</v>
      </c>
      <c r="P100" s="123">
        <v>0.60930377866926977</v>
      </c>
      <c r="Q100" s="123">
        <v>0.33665158954808799</v>
      </c>
      <c r="R100" s="123">
        <v>1.8154847607658835E-2</v>
      </c>
      <c r="S100" s="123">
        <v>0.3109803967965824</v>
      </c>
      <c r="T100" s="123">
        <v>0.19345669568572557</v>
      </c>
      <c r="U100" s="123">
        <v>0.21968657044924828</v>
      </c>
      <c r="V100" s="123">
        <v>3.0907205797883256E-2</v>
      </c>
      <c r="W100" s="123">
        <v>5.9715696683385916E-2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2.7453411182270289</v>
      </c>
      <c r="D102" s="99">
        <v>2.8497517340645726</v>
      </c>
      <c r="E102" s="99">
        <v>2.9103223398576392</v>
      </c>
      <c r="F102" s="99">
        <v>3.0534197160539627</v>
      </c>
      <c r="G102" s="99">
        <v>3.1594595295719174</v>
      </c>
      <c r="H102" s="99">
        <v>3.2609256206145649</v>
      </c>
      <c r="I102" s="99">
        <v>2.9578723171835972</v>
      </c>
      <c r="J102" s="99">
        <v>3.0085447697582981</v>
      </c>
      <c r="K102" s="99">
        <v>2.7568177361636703</v>
      </c>
      <c r="L102" s="99">
        <v>2.7314884275391833</v>
      </c>
      <c r="M102" s="99">
        <v>2.7976257146081522</v>
      </c>
      <c r="N102" s="99">
        <v>2.7926145791091082</v>
      </c>
      <c r="O102" s="99">
        <v>2.6867972503937687</v>
      </c>
      <c r="P102" s="99">
        <v>2.8807024984474974</v>
      </c>
      <c r="Q102" s="99">
        <v>2.2735903384777387</v>
      </c>
      <c r="R102" s="99">
        <v>2.3258376990700707</v>
      </c>
      <c r="S102" s="99">
        <v>2.6087006534950965</v>
      </c>
      <c r="T102" s="99">
        <v>2.1736437598589413</v>
      </c>
      <c r="U102" s="99">
        <v>2.0042667014675595</v>
      </c>
      <c r="V102" s="99">
        <v>2.0744497450782657</v>
      </c>
      <c r="W102" s="99">
        <v>2.1102919929637225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1.7445165695140346</v>
      </c>
      <c r="D124" s="118">
        <f t="shared" si="42"/>
        <v>1.6344361695608141</v>
      </c>
      <c r="E124" s="118">
        <f t="shared" si="42"/>
        <v>1.8668083671974534</v>
      </c>
      <c r="F124" s="118">
        <f t="shared" si="42"/>
        <v>2.1641312768599623</v>
      </c>
      <c r="G124" s="118">
        <f t="shared" si="42"/>
        <v>2.1025231355301224</v>
      </c>
      <c r="H124" s="118">
        <f t="shared" si="42"/>
        <v>1.8494863302113325</v>
      </c>
      <c r="I124" s="118">
        <f t="shared" si="42"/>
        <v>0.99020031867728053</v>
      </c>
      <c r="J124" s="118">
        <f t="shared" si="42"/>
        <v>0.80565781350057419</v>
      </c>
      <c r="K124" s="118">
        <f t="shared" si="42"/>
        <v>1.4709638999914068</v>
      </c>
      <c r="L124" s="118">
        <f t="shared" si="42"/>
        <v>2.4598996249048359</v>
      </c>
      <c r="M124" s="118">
        <f t="shared" si="42"/>
        <v>1.6359349340339857</v>
      </c>
      <c r="N124" s="118">
        <f t="shared" si="42"/>
        <v>1.745720409459945</v>
      </c>
      <c r="O124" s="118">
        <f t="shared" si="42"/>
        <v>1.5179142011622067</v>
      </c>
      <c r="P124" s="118">
        <f t="shared" si="42"/>
        <v>1.3612250669683927</v>
      </c>
      <c r="Q124" s="118">
        <f t="shared" si="42"/>
        <v>0.78681162974057739</v>
      </c>
      <c r="R124" s="118">
        <f t="shared" ref="R124:V124" si="43">R125+R128+R130+R139</f>
        <v>0.98950972032888451</v>
      </c>
      <c r="S124" s="118">
        <f t="shared" si="43"/>
        <v>1.0633873552851929</v>
      </c>
      <c r="T124" s="118">
        <f t="shared" si="43"/>
        <v>1.4513574821078572</v>
      </c>
      <c r="U124" s="118">
        <f t="shared" si="43"/>
        <v>0.8220934346553086</v>
      </c>
      <c r="V124" s="118">
        <f t="shared" si="43"/>
        <v>1.3108875838876497</v>
      </c>
      <c r="W124" s="118">
        <f t="shared" ref="W124" si="44">W125+W128+W130+W139</f>
        <v>0.95269245001281633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1.7445165695140346</v>
      </c>
      <c r="D139" s="123">
        <v>1.6344361695608141</v>
      </c>
      <c r="E139" s="123">
        <v>1.8668083671974534</v>
      </c>
      <c r="F139" s="123">
        <v>2.1641312768599623</v>
      </c>
      <c r="G139" s="123">
        <v>2.1025231355301224</v>
      </c>
      <c r="H139" s="123">
        <v>1.8494863302113325</v>
      </c>
      <c r="I139" s="123">
        <v>0.99020031867728053</v>
      </c>
      <c r="J139" s="123">
        <v>0.80565781350057419</v>
      </c>
      <c r="K139" s="123">
        <v>1.4709638999914068</v>
      </c>
      <c r="L139" s="123">
        <v>2.4598996249048359</v>
      </c>
      <c r="M139" s="123">
        <v>1.6359349340339857</v>
      </c>
      <c r="N139" s="123">
        <v>1.745720409459945</v>
      </c>
      <c r="O139" s="123">
        <v>1.5179142011622067</v>
      </c>
      <c r="P139" s="123">
        <v>1.3612250669683927</v>
      </c>
      <c r="Q139" s="123">
        <v>0.78681162974057739</v>
      </c>
      <c r="R139" s="123">
        <v>0.98950972032888451</v>
      </c>
      <c r="S139" s="123">
        <v>1.0633873552851929</v>
      </c>
      <c r="T139" s="123">
        <v>1.4513574821078572</v>
      </c>
      <c r="U139" s="123">
        <v>0.8220934346553086</v>
      </c>
      <c r="V139" s="123">
        <v>1.3108875838876497</v>
      </c>
      <c r="W139" s="123">
        <v>0.95269245001281633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2.7453411182270289</v>
      </c>
      <c r="D140" s="99">
        <v>2.8497517340645722</v>
      </c>
      <c r="E140" s="99">
        <v>2.9103223398576388</v>
      </c>
      <c r="F140" s="99">
        <v>3.0534197160539622</v>
      </c>
      <c r="G140" s="99">
        <v>3.1594595295719179</v>
      </c>
      <c r="H140" s="99">
        <v>3.2609256206145649</v>
      </c>
      <c r="I140" s="99">
        <v>2.9578723171835968</v>
      </c>
      <c r="J140" s="99">
        <v>3.008544769758299</v>
      </c>
      <c r="K140" s="99">
        <v>2.7568177361636703</v>
      </c>
      <c r="L140" s="99">
        <v>2.7314884275391833</v>
      </c>
      <c r="M140" s="99">
        <v>2.7976257146081531</v>
      </c>
      <c r="N140" s="99">
        <v>2.7926145791091086</v>
      </c>
      <c r="O140" s="99">
        <v>2.6867972503937692</v>
      </c>
      <c r="P140" s="99">
        <v>2.8807024984474969</v>
      </c>
      <c r="Q140" s="99">
        <v>2.2735903384777392</v>
      </c>
      <c r="R140" s="99">
        <v>2.3258376990700715</v>
      </c>
      <c r="S140" s="99">
        <v>2.6087006534950965</v>
      </c>
      <c r="T140" s="99">
        <v>2.1736437598589413</v>
      </c>
      <c r="U140" s="99">
        <v>2.0042667014675599</v>
      </c>
      <c r="V140" s="99">
        <v>2.0744497450782657</v>
      </c>
      <c r="W140" s="99">
        <v>2.1102919929637225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0.96909904127919611</v>
      </c>
      <c r="S143" s="118">
        <f t="shared" si="50"/>
        <v>1.3317328670346438</v>
      </c>
      <c r="T143" s="118">
        <f t="shared" si="50"/>
        <v>1.9363397587428077</v>
      </c>
      <c r="U143" s="118">
        <f t="shared" si="50"/>
        <v>0.97255253719667556</v>
      </c>
      <c r="V143" s="118">
        <f t="shared" si="50"/>
        <v>1.4329806684242359</v>
      </c>
      <c r="W143" s="118">
        <f t="shared" ref="W143" si="51">W144+W146+W148+W157</f>
        <v>0.93790755242832113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0.22805182132517957</v>
      </c>
      <c r="T148" s="123">
        <v>0.46593368589705358</v>
      </c>
      <c r="U148" s="123">
        <v>0.12865076815770313</v>
      </c>
      <c r="V148" s="123">
        <v>0.10533283157414557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5.9293473544546682</v>
      </c>
      <c r="T149" s="99">
        <v>5.2805817734999403</v>
      </c>
      <c r="U149" s="99">
        <v>4.888729189992719</v>
      </c>
      <c r="V149" s="99">
        <v>5.2666415787072784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0.96909904127919611</v>
      </c>
      <c r="S157" s="123">
        <v>1.1036810457094641</v>
      </c>
      <c r="T157" s="123">
        <v>1.4704060728457542</v>
      </c>
      <c r="U157" s="123">
        <v>0.8439017690389724</v>
      </c>
      <c r="V157" s="123">
        <v>1.3276478368500904</v>
      </c>
      <c r="W157" s="123">
        <v>0.93790755242832113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2.3258376990700707</v>
      </c>
      <c r="S158" s="99">
        <v>2.6087006534950969</v>
      </c>
      <c r="T158" s="99">
        <v>2.1736437598589409</v>
      </c>
      <c r="U158" s="99">
        <v>2.0042667014675595</v>
      </c>
      <c r="V158" s="99">
        <v>2.0744497450782662</v>
      </c>
      <c r="W158" s="99">
        <v>2.1102919929637225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2.7453411182270289</v>
      </c>
      <c r="D161" s="118">
        <f t="shared" si="54"/>
        <v>1.8998344893763821</v>
      </c>
      <c r="E161" s="118">
        <f t="shared" si="54"/>
        <v>1.746193403914583</v>
      </c>
      <c r="F161" s="118">
        <f t="shared" si="54"/>
        <v>2.0356131440359753</v>
      </c>
      <c r="G161" s="118">
        <f t="shared" si="54"/>
        <v>2.1063063530479447</v>
      </c>
      <c r="H161" s="118">
        <f t="shared" si="54"/>
        <v>2.1461169121052488</v>
      </c>
      <c r="I161" s="118">
        <f t="shared" si="54"/>
        <v>1.0199559714426194</v>
      </c>
      <c r="J161" s="118">
        <f t="shared" si="54"/>
        <v>0.75213619243957441</v>
      </c>
      <c r="K161" s="118">
        <f t="shared" si="54"/>
        <v>1.4703027926206238</v>
      </c>
      <c r="L161" s="118">
        <f t="shared" si="54"/>
        <v>2.8892477353353057</v>
      </c>
      <c r="M161" s="118">
        <f t="shared" si="54"/>
        <v>1.6319483335214224</v>
      </c>
      <c r="N161" s="118">
        <f t="shared" si="54"/>
        <v>2.0033901982906945</v>
      </c>
      <c r="O161" s="118">
        <f t="shared" si="54"/>
        <v>1.7727487847823595</v>
      </c>
      <c r="P161" s="118">
        <f t="shared" si="54"/>
        <v>1.5581600692278856</v>
      </c>
      <c r="Q161" s="118">
        <f t="shared" si="54"/>
        <v>0.75786344615924628</v>
      </c>
      <c r="R161" s="118">
        <f t="shared" ref="R161:V161" si="55">R162+R164+R166+R175</f>
        <v>0</v>
      </c>
      <c r="S161" s="118">
        <f t="shared" si="55"/>
        <v>1.2539375279964642</v>
      </c>
      <c r="T161" s="118">
        <f t="shared" si="55"/>
        <v>2.0091575431559541</v>
      </c>
      <c r="U161" s="118">
        <f t="shared" si="55"/>
        <v>0.9865885093501171</v>
      </c>
      <c r="V161" s="118">
        <f t="shared" si="55"/>
        <v>1.44167893212789</v>
      </c>
      <c r="W161" s="118">
        <f t="shared" ref="W161" si="56">W162+W164+W166+W175</f>
        <v>1.0716872776677391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0.29825906042366185</v>
      </c>
      <c r="I166" s="123">
        <v>0</v>
      </c>
      <c r="J166" s="123">
        <v>0</v>
      </c>
      <c r="K166" s="123">
        <v>0</v>
      </c>
      <c r="L166" s="123">
        <v>0.41383634787792117</v>
      </c>
      <c r="M166" s="123">
        <v>0</v>
      </c>
      <c r="N166" s="123">
        <v>0.25656955621421584</v>
      </c>
      <c r="O166" s="123">
        <v>0.25074803022403958</v>
      </c>
      <c r="P166" s="123">
        <v>0.19361678048959749</v>
      </c>
      <c r="Q166" s="123">
        <v>0</v>
      </c>
      <c r="R166" s="123">
        <v>0</v>
      </c>
      <c r="S166" s="123">
        <v>0.20446025360188513</v>
      </c>
      <c r="T166" s="123">
        <v>0.56006170324999371</v>
      </c>
      <c r="U166" s="123">
        <v>0.16666122238611544</v>
      </c>
      <c r="V166" s="123">
        <v>0.13620624772518825</v>
      </c>
      <c r="W166" s="123">
        <v>0.12826262198983934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8.9477718127098562</v>
      </c>
      <c r="I167" s="99">
        <v>0</v>
      </c>
      <c r="J167" s="99">
        <v>0</v>
      </c>
      <c r="K167" s="99">
        <v>0</v>
      </c>
      <c r="L167" s="99">
        <v>6.6213815660467388</v>
      </c>
      <c r="M167" s="99">
        <v>0</v>
      </c>
      <c r="N167" s="99">
        <v>7.7933002700068057</v>
      </c>
      <c r="O167" s="99">
        <v>7.2299015381264731</v>
      </c>
      <c r="P167" s="99">
        <v>7.3574376586047041</v>
      </c>
      <c r="Q167" s="99">
        <v>0</v>
      </c>
      <c r="R167" s="99">
        <v>0</v>
      </c>
      <c r="S167" s="99">
        <v>5.9293473544546691</v>
      </c>
      <c r="T167" s="99">
        <v>5.2805817734999403</v>
      </c>
      <c r="U167" s="99">
        <v>4.888729189992719</v>
      </c>
      <c r="V167" s="99">
        <v>5.2666415787072793</v>
      </c>
      <c r="W167" s="99">
        <v>5.4511614345681725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2.7453411182270289</v>
      </c>
      <c r="D175" s="123">
        <v>1.8998344893763821</v>
      </c>
      <c r="E175" s="123">
        <v>1.746193403914583</v>
      </c>
      <c r="F175" s="123">
        <v>2.0356131440359753</v>
      </c>
      <c r="G175" s="123">
        <v>2.1063063530479447</v>
      </c>
      <c r="H175" s="123">
        <v>1.8478578516815871</v>
      </c>
      <c r="I175" s="123">
        <v>1.0199559714426194</v>
      </c>
      <c r="J175" s="123">
        <v>0.75213619243957441</v>
      </c>
      <c r="K175" s="123">
        <v>1.4703027926206238</v>
      </c>
      <c r="L175" s="123">
        <v>2.4754113874573846</v>
      </c>
      <c r="M175" s="123">
        <v>1.6319483335214224</v>
      </c>
      <c r="N175" s="123">
        <v>1.7468206420764789</v>
      </c>
      <c r="O175" s="123">
        <v>1.5220007545583201</v>
      </c>
      <c r="P175" s="123">
        <v>1.3645432887382882</v>
      </c>
      <c r="Q175" s="123">
        <v>0.75786344615924628</v>
      </c>
      <c r="R175" s="123">
        <v>0</v>
      </c>
      <c r="S175" s="123">
        <v>1.0494772743945791</v>
      </c>
      <c r="T175" s="123">
        <v>1.4490958399059604</v>
      </c>
      <c r="U175" s="123">
        <v>0.81992728696400163</v>
      </c>
      <c r="V175" s="123">
        <v>1.3054726844027018</v>
      </c>
      <c r="W175" s="123">
        <v>0.94342465567789968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2.7453411182270289</v>
      </c>
      <c r="D176" s="99">
        <v>2.849751734064573</v>
      </c>
      <c r="E176" s="99">
        <v>2.9103223398576383</v>
      </c>
      <c r="F176" s="99">
        <v>3.0534197160539627</v>
      </c>
      <c r="G176" s="99">
        <v>3.1594595295719174</v>
      </c>
      <c r="H176" s="99">
        <v>3.2609256206145649</v>
      </c>
      <c r="I176" s="99">
        <v>2.9578723171835968</v>
      </c>
      <c r="J176" s="99">
        <v>3.0085447697582977</v>
      </c>
      <c r="K176" s="99">
        <v>2.7568177361636699</v>
      </c>
      <c r="L176" s="99">
        <v>2.7314884275391829</v>
      </c>
      <c r="M176" s="99">
        <v>2.7976257146081531</v>
      </c>
      <c r="N176" s="99">
        <v>2.7926145791091082</v>
      </c>
      <c r="O176" s="99">
        <v>2.6867972503937692</v>
      </c>
      <c r="P176" s="99">
        <v>2.8807024984474974</v>
      </c>
      <c r="Q176" s="99">
        <v>2.2735903384777392</v>
      </c>
      <c r="R176" s="99">
        <v>0</v>
      </c>
      <c r="S176" s="99">
        <v>2.6087006534950965</v>
      </c>
      <c r="T176" s="99">
        <v>2.1736437598589404</v>
      </c>
      <c r="U176" s="99">
        <v>2.0042667014675599</v>
      </c>
      <c r="V176" s="99">
        <v>2.0744497450782657</v>
      </c>
      <c r="W176" s="99">
        <v>2.1102919929637229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16759</v>
      </c>
      <c r="C5" s="120">
        <v>16226</v>
      </c>
      <c r="D5" s="120">
        <v>15824</v>
      </c>
      <c r="E5" s="120">
        <v>14956</v>
      </c>
      <c r="F5" s="120">
        <v>14547</v>
      </c>
      <c r="G5" s="120">
        <v>14381</v>
      </c>
      <c r="H5" s="120">
        <v>14008</v>
      </c>
      <c r="I5" s="120">
        <v>13778</v>
      </c>
      <c r="J5" s="120">
        <v>14095</v>
      </c>
      <c r="K5" s="120">
        <v>13957</v>
      </c>
      <c r="L5" s="120">
        <v>13715</v>
      </c>
      <c r="M5" s="120">
        <v>13463</v>
      </c>
      <c r="N5" s="120">
        <v>12641</v>
      </c>
      <c r="O5" s="120">
        <v>10981</v>
      </c>
      <c r="P5" s="120">
        <v>10244</v>
      </c>
      <c r="Q5" s="120">
        <v>10099</v>
      </c>
      <c r="R5" s="120">
        <v>9243</v>
      </c>
      <c r="S5" s="120">
        <v>7633</v>
      </c>
      <c r="T5" s="120">
        <v>5496</v>
      </c>
      <c r="U5" s="120">
        <v>3631</v>
      </c>
      <c r="V5" s="120">
        <v>1717</v>
      </c>
      <c r="W5" s="120">
        <v>994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16759</v>
      </c>
      <c r="C7" s="52">
        <v>16226</v>
      </c>
      <c r="D7" s="52">
        <v>15824</v>
      </c>
      <c r="E7" s="52">
        <v>14956</v>
      </c>
      <c r="F7" s="52">
        <v>14547</v>
      </c>
      <c r="G7" s="52">
        <v>14381</v>
      </c>
      <c r="H7" s="52">
        <v>14008</v>
      </c>
      <c r="I7" s="52">
        <v>13778</v>
      </c>
      <c r="J7" s="52">
        <v>14095</v>
      </c>
      <c r="K7" s="52">
        <v>13957</v>
      </c>
      <c r="L7" s="52">
        <v>13715</v>
      </c>
      <c r="M7" s="52">
        <v>13463</v>
      </c>
      <c r="N7" s="52">
        <v>12641</v>
      </c>
      <c r="O7" s="52">
        <v>10981</v>
      </c>
      <c r="P7" s="52">
        <v>10244</v>
      </c>
      <c r="Q7" s="52">
        <v>10099</v>
      </c>
      <c r="R7" s="52">
        <v>9243</v>
      </c>
      <c r="S7" s="52">
        <v>7633</v>
      </c>
      <c r="T7" s="52">
        <v>5496</v>
      </c>
      <c r="U7" s="52">
        <v>3631</v>
      </c>
      <c r="V7" s="52">
        <v>1717</v>
      </c>
      <c r="W7" s="52">
        <v>994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</v>
      </c>
      <c r="C9" s="52">
        <v>2</v>
      </c>
      <c r="D9" s="52">
        <v>1</v>
      </c>
      <c r="E9" s="52">
        <v>1</v>
      </c>
      <c r="F9" s="52">
        <v>2</v>
      </c>
      <c r="G9" s="52">
        <v>3</v>
      </c>
      <c r="H9" s="52">
        <v>12</v>
      </c>
      <c r="I9" s="52">
        <v>24</v>
      </c>
      <c r="J9" s="52">
        <v>40</v>
      </c>
      <c r="K9" s="52">
        <v>52</v>
      </c>
      <c r="L9" s="52">
        <v>66</v>
      </c>
      <c r="M9" s="52">
        <v>79</v>
      </c>
      <c r="N9" s="52">
        <v>83</v>
      </c>
      <c r="O9" s="52">
        <v>84</v>
      </c>
      <c r="P9" s="52">
        <v>76</v>
      </c>
      <c r="Q9" s="52">
        <v>66</v>
      </c>
      <c r="R9" s="52">
        <v>57</v>
      </c>
      <c r="S9" s="52">
        <v>48</v>
      </c>
      <c r="T9" s="52">
        <v>35</v>
      </c>
      <c r="U9" s="52">
        <v>23</v>
      </c>
      <c r="V9" s="52">
        <v>15</v>
      </c>
      <c r="W9" s="52">
        <v>10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10281</v>
      </c>
      <c r="C11" s="52">
        <v>10410</v>
      </c>
      <c r="D11" s="52">
        <v>10562</v>
      </c>
      <c r="E11" s="52">
        <v>10490</v>
      </c>
      <c r="F11" s="52">
        <v>10637</v>
      </c>
      <c r="G11" s="52">
        <v>10693</v>
      </c>
      <c r="H11" s="52">
        <v>10687</v>
      </c>
      <c r="I11" s="52">
        <v>10542</v>
      </c>
      <c r="J11" s="52">
        <v>10523</v>
      </c>
      <c r="K11" s="52">
        <v>10753</v>
      </c>
      <c r="L11" s="52">
        <v>10383</v>
      </c>
      <c r="M11" s="52">
        <v>9520</v>
      </c>
      <c r="N11" s="52">
        <v>7693</v>
      </c>
      <c r="O11" s="52">
        <v>6647</v>
      </c>
      <c r="P11" s="52">
        <v>6302</v>
      </c>
      <c r="Q11" s="52">
        <v>6160</v>
      </c>
      <c r="R11" s="52">
        <v>5636</v>
      </c>
      <c r="S11" s="52">
        <v>4528</v>
      </c>
      <c r="T11" s="52">
        <v>3266</v>
      </c>
      <c r="U11" s="52">
        <v>2164</v>
      </c>
      <c r="V11" s="52">
        <v>1092</v>
      </c>
      <c r="W11" s="52">
        <v>690</v>
      </c>
      <c r="DA11" s="63" t="s">
        <v>1060</v>
      </c>
    </row>
    <row r="12" spans="1:105" ht="12" customHeight="1" x14ac:dyDescent="0.25">
      <c r="A12" s="97" t="s">
        <v>124</v>
      </c>
      <c r="B12" s="52">
        <v>786</v>
      </c>
      <c r="C12" s="52">
        <v>686</v>
      </c>
      <c r="D12" s="52">
        <v>575</v>
      </c>
      <c r="E12" s="52">
        <v>460</v>
      </c>
      <c r="F12" s="52">
        <v>355</v>
      </c>
      <c r="G12" s="52">
        <v>257</v>
      </c>
      <c r="H12" s="52">
        <v>154</v>
      </c>
      <c r="I12" s="52">
        <v>104</v>
      </c>
      <c r="J12" s="52">
        <v>96</v>
      </c>
      <c r="K12" s="52">
        <v>81</v>
      </c>
      <c r="L12" s="52">
        <v>104</v>
      </c>
      <c r="M12" s="52">
        <v>89</v>
      </c>
      <c r="N12" s="52">
        <v>125</v>
      </c>
      <c r="O12" s="52">
        <v>107</v>
      </c>
      <c r="P12" s="52">
        <v>100</v>
      </c>
      <c r="Q12" s="52">
        <v>93</v>
      </c>
      <c r="R12" s="52">
        <v>84</v>
      </c>
      <c r="S12" s="52">
        <v>70</v>
      </c>
      <c r="T12" s="52">
        <v>43</v>
      </c>
      <c r="U12" s="52">
        <v>32</v>
      </c>
      <c r="V12" s="52">
        <v>10</v>
      </c>
      <c r="W12" s="52">
        <v>7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5692</v>
      </c>
      <c r="C14" s="52">
        <v>5130</v>
      </c>
      <c r="D14" s="52">
        <v>4687</v>
      </c>
      <c r="E14" s="52">
        <v>4006</v>
      </c>
      <c r="F14" s="52">
        <v>3555</v>
      </c>
      <c r="G14" s="52">
        <v>3431</v>
      </c>
      <c r="H14" s="52">
        <v>3167</v>
      </c>
      <c r="I14" s="52">
        <v>3132</v>
      </c>
      <c r="J14" s="52">
        <v>3476</v>
      </c>
      <c r="K14" s="52">
        <v>3123</v>
      </c>
      <c r="L14" s="52">
        <v>3228</v>
      </c>
      <c r="M14" s="52">
        <v>3854</v>
      </c>
      <c r="N14" s="52">
        <v>4823</v>
      </c>
      <c r="O14" s="52">
        <v>4227</v>
      </c>
      <c r="P14" s="52">
        <v>3842</v>
      </c>
      <c r="Q14" s="52">
        <v>3846</v>
      </c>
      <c r="R14" s="52">
        <v>3523</v>
      </c>
      <c r="S14" s="52">
        <v>3035</v>
      </c>
      <c r="T14" s="52">
        <v>2187</v>
      </c>
      <c r="U14" s="52">
        <v>1435</v>
      </c>
      <c r="V14" s="52">
        <v>615</v>
      </c>
      <c r="W14" s="52">
        <v>297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60</v>
      </c>
      <c r="C17" s="52">
        <v>59</v>
      </c>
      <c r="D17" s="52">
        <v>55</v>
      </c>
      <c r="E17" s="52">
        <v>52</v>
      </c>
      <c r="F17" s="52">
        <v>48</v>
      </c>
      <c r="G17" s="52">
        <v>45</v>
      </c>
      <c r="H17" s="52">
        <v>42</v>
      </c>
      <c r="I17" s="52">
        <v>40</v>
      </c>
      <c r="J17" s="52">
        <v>40</v>
      </c>
      <c r="K17" s="52">
        <v>40</v>
      </c>
      <c r="L17" s="52">
        <v>41</v>
      </c>
      <c r="M17" s="52">
        <v>40</v>
      </c>
      <c r="N17" s="52">
        <v>38</v>
      </c>
      <c r="O17" s="52">
        <v>39</v>
      </c>
      <c r="P17" s="52">
        <v>36</v>
      </c>
      <c r="Q17" s="52">
        <v>35</v>
      </c>
      <c r="R17" s="52">
        <v>33</v>
      </c>
      <c r="S17" s="52">
        <v>30</v>
      </c>
      <c r="T17" s="52">
        <v>25</v>
      </c>
      <c r="U17" s="52">
        <v>17</v>
      </c>
      <c r="V17" s="52">
        <v>11</v>
      </c>
      <c r="W17" s="52">
        <v>8</v>
      </c>
      <c r="DA17" s="63" t="s">
        <v>1065</v>
      </c>
    </row>
    <row r="18" spans="1:105" ht="12" customHeight="1" x14ac:dyDescent="0.25">
      <c r="A18" s="97" t="s">
        <v>50</v>
      </c>
      <c r="B18" s="52">
        <v>13496</v>
      </c>
      <c r="C18" s="52">
        <v>12707</v>
      </c>
      <c r="D18" s="52">
        <v>11867</v>
      </c>
      <c r="E18" s="52">
        <v>10877</v>
      </c>
      <c r="F18" s="52">
        <v>10341</v>
      </c>
      <c r="G18" s="52">
        <v>9873</v>
      </c>
      <c r="H18" s="52">
        <v>9010</v>
      </c>
      <c r="I18" s="52">
        <v>8178</v>
      </c>
      <c r="J18" s="52">
        <v>7605</v>
      </c>
      <c r="K18" s="52">
        <v>7343</v>
      </c>
      <c r="L18" s="52">
        <v>7761</v>
      </c>
      <c r="M18" s="52">
        <v>7537</v>
      </c>
      <c r="N18" s="52">
        <v>7097</v>
      </c>
      <c r="O18" s="52">
        <v>6228</v>
      </c>
      <c r="P18" s="52">
        <v>5862</v>
      </c>
      <c r="Q18" s="52">
        <v>5645</v>
      </c>
      <c r="R18" s="52">
        <v>5101</v>
      </c>
      <c r="S18" s="52">
        <v>3983</v>
      </c>
      <c r="T18" s="52">
        <v>2674</v>
      </c>
      <c r="U18" s="52">
        <v>1685</v>
      </c>
      <c r="V18" s="52">
        <v>775</v>
      </c>
      <c r="W18" s="52">
        <v>433</v>
      </c>
      <c r="DA18" s="63" t="s">
        <v>1066</v>
      </c>
    </row>
    <row r="19" spans="1:105" ht="12" customHeight="1" x14ac:dyDescent="0.25">
      <c r="A19" s="109" t="s">
        <v>120</v>
      </c>
      <c r="B19" s="36">
        <v>3203</v>
      </c>
      <c r="C19" s="36">
        <v>3460</v>
      </c>
      <c r="D19" s="36">
        <v>3902</v>
      </c>
      <c r="E19" s="36">
        <v>4027</v>
      </c>
      <c r="F19" s="36">
        <v>4158</v>
      </c>
      <c r="G19" s="36">
        <v>4463</v>
      </c>
      <c r="H19" s="36">
        <v>4956</v>
      </c>
      <c r="I19" s="36">
        <v>5560</v>
      </c>
      <c r="J19" s="36">
        <v>6450</v>
      </c>
      <c r="K19" s="36">
        <v>6574</v>
      </c>
      <c r="L19" s="36">
        <v>5913</v>
      </c>
      <c r="M19" s="36">
        <v>5886</v>
      </c>
      <c r="N19" s="36">
        <v>5506</v>
      </c>
      <c r="O19" s="36">
        <v>4714</v>
      </c>
      <c r="P19" s="36">
        <v>4346</v>
      </c>
      <c r="Q19" s="36">
        <v>4419</v>
      </c>
      <c r="R19" s="36">
        <v>4109</v>
      </c>
      <c r="S19" s="36">
        <v>3620</v>
      </c>
      <c r="T19" s="36">
        <v>2797</v>
      </c>
      <c r="U19" s="36">
        <v>1929</v>
      </c>
      <c r="V19" s="36">
        <v>931</v>
      </c>
      <c r="W19" s="36">
        <v>553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1309</v>
      </c>
      <c r="D23" s="52">
        <v>1310</v>
      </c>
      <c r="E23" s="52">
        <v>1310</v>
      </c>
      <c r="F23" s="52">
        <v>1316</v>
      </c>
      <c r="G23" s="52">
        <v>1320</v>
      </c>
      <c r="H23" s="52">
        <v>1334</v>
      </c>
      <c r="I23" s="52">
        <v>1350</v>
      </c>
      <c r="J23" s="52">
        <v>1374</v>
      </c>
      <c r="K23" s="52">
        <v>1412</v>
      </c>
      <c r="L23" s="52">
        <v>1453</v>
      </c>
      <c r="M23" s="52">
        <v>1517</v>
      </c>
      <c r="N23" s="52">
        <v>1591</v>
      </c>
      <c r="O23" s="52">
        <v>1660</v>
      </c>
      <c r="P23" s="52">
        <v>737</v>
      </c>
      <c r="Q23" s="52">
        <v>408</v>
      </c>
      <c r="R23" s="52">
        <v>856</v>
      </c>
      <c r="S23" s="52">
        <v>1610</v>
      </c>
      <c r="T23" s="52">
        <v>2137</v>
      </c>
      <c r="U23" s="52">
        <v>1870</v>
      </c>
      <c r="V23" s="52">
        <v>1933</v>
      </c>
      <c r="W23" s="52">
        <v>723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1</v>
      </c>
      <c r="E25" s="52">
        <v>0</v>
      </c>
      <c r="F25" s="52">
        <v>0</v>
      </c>
      <c r="G25" s="52">
        <v>1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2</v>
      </c>
      <c r="N25" s="52">
        <v>9</v>
      </c>
      <c r="O25" s="52">
        <v>9</v>
      </c>
      <c r="P25" s="52">
        <v>12</v>
      </c>
      <c r="Q25" s="52">
        <v>13</v>
      </c>
      <c r="R25" s="52">
        <v>13</v>
      </c>
      <c r="S25" s="52">
        <v>13</v>
      </c>
      <c r="T25" s="52">
        <v>13</v>
      </c>
      <c r="U25" s="52">
        <v>12</v>
      </c>
      <c r="V25" s="52">
        <v>8</v>
      </c>
      <c r="W25" s="52">
        <v>5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803</v>
      </c>
      <c r="D27" s="52">
        <v>803</v>
      </c>
      <c r="E27" s="52">
        <v>806</v>
      </c>
      <c r="F27" s="52">
        <v>809</v>
      </c>
      <c r="G27" s="52">
        <v>817</v>
      </c>
      <c r="H27" s="52">
        <v>830</v>
      </c>
      <c r="I27" s="52">
        <v>926</v>
      </c>
      <c r="J27" s="52">
        <v>1342</v>
      </c>
      <c r="K27" s="52">
        <v>1357</v>
      </c>
      <c r="L27" s="52">
        <v>1395</v>
      </c>
      <c r="M27" s="52">
        <v>1932</v>
      </c>
      <c r="N27" s="52">
        <v>3373</v>
      </c>
      <c r="O27" s="52">
        <v>2239</v>
      </c>
      <c r="P27" s="52">
        <v>758</v>
      </c>
      <c r="Q27" s="52">
        <v>430</v>
      </c>
      <c r="R27" s="52">
        <v>1097</v>
      </c>
      <c r="S27" s="52">
        <v>2051</v>
      </c>
      <c r="T27" s="52">
        <v>2187</v>
      </c>
      <c r="U27" s="52">
        <v>1790</v>
      </c>
      <c r="V27" s="52">
        <v>1553</v>
      </c>
      <c r="W27" s="52">
        <v>651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123</v>
      </c>
      <c r="D28" s="52">
        <v>123</v>
      </c>
      <c r="E28" s="52">
        <v>122</v>
      </c>
      <c r="F28" s="52">
        <v>124</v>
      </c>
      <c r="G28" s="52">
        <v>125</v>
      </c>
      <c r="H28" s="52">
        <v>127</v>
      </c>
      <c r="I28" s="52">
        <v>57</v>
      </c>
      <c r="J28" s="52">
        <v>11</v>
      </c>
      <c r="K28" s="52">
        <v>16</v>
      </c>
      <c r="L28" s="52">
        <v>15</v>
      </c>
      <c r="M28" s="52">
        <v>16</v>
      </c>
      <c r="N28" s="52">
        <v>17</v>
      </c>
      <c r="O28" s="52">
        <v>19</v>
      </c>
      <c r="P28" s="52">
        <v>12</v>
      </c>
      <c r="Q28" s="52">
        <v>10</v>
      </c>
      <c r="R28" s="52">
        <v>11</v>
      </c>
      <c r="S28" s="52">
        <v>16</v>
      </c>
      <c r="T28" s="52">
        <v>27</v>
      </c>
      <c r="U28" s="52">
        <v>14</v>
      </c>
      <c r="V28" s="52">
        <v>22</v>
      </c>
      <c r="W28" s="52">
        <v>3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889</v>
      </c>
      <c r="D30" s="52">
        <v>890</v>
      </c>
      <c r="E30" s="52">
        <v>896</v>
      </c>
      <c r="F30" s="52">
        <v>906</v>
      </c>
      <c r="G30" s="52">
        <v>934</v>
      </c>
      <c r="H30" s="52">
        <v>977</v>
      </c>
      <c r="I30" s="52">
        <v>513</v>
      </c>
      <c r="J30" s="52">
        <v>257</v>
      </c>
      <c r="K30" s="52">
        <v>405</v>
      </c>
      <c r="L30" s="52">
        <v>454</v>
      </c>
      <c r="M30" s="52">
        <v>469</v>
      </c>
      <c r="N30" s="52">
        <v>590</v>
      </c>
      <c r="O30" s="52">
        <v>639</v>
      </c>
      <c r="P30" s="52">
        <v>601</v>
      </c>
      <c r="Q30" s="52">
        <v>533</v>
      </c>
      <c r="R30" s="52">
        <v>572</v>
      </c>
      <c r="S30" s="52">
        <v>568</v>
      </c>
      <c r="T30" s="52">
        <v>848</v>
      </c>
      <c r="U30" s="52">
        <v>824</v>
      </c>
      <c r="V30" s="52">
        <v>820</v>
      </c>
      <c r="W30" s="52">
        <v>318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9</v>
      </c>
      <c r="D33" s="52">
        <v>10</v>
      </c>
      <c r="E33" s="52">
        <v>9</v>
      </c>
      <c r="F33" s="52">
        <v>9</v>
      </c>
      <c r="G33" s="52">
        <v>11</v>
      </c>
      <c r="H33" s="52">
        <v>11</v>
      </c>
      <c r="I33" s="52">
        <v>6</v>
      </c>
      <c r="J33" s="52">
        <v>5</v>
      </c>
      <c r="K33" s="52">
        <v>7</v>
      </c>
      <c r="L33" s="52">
        <v>7</v>
      </c>
      <c r="M33" s="52">
        <v>6</v>
      </c>
      <c r="N33" s="52">
        <v>8</v>
      </c>
      <c r="O33" s="52">
        <v>9</v>
      </c>
      <c r="P33" s="52">
        <v>3</v>
      </c>
      <c r="Q33" s="52">
        <v>3</v>
      </c>
      <c r="R33" s="52">
        <v>6</v>
      </c>
      <c r="S33" s="52">
        <v>6</v>
      </c>
      <c r="T33" s="52">
        <v>5</v>
      </c>
      <c r="U33" s="52">
        <v>9</v>
      </c>
      <c r="V33" s="52">
        <v>6</v>
      </c>
      <c r="W33" s="52">
        <v>3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2109</v>
      </c>
      <c r="D34" s="52">
        <v>2111</v>
      </c>
      <c r="E34" s="52">
        <v>2128</v>
      </c>
      <c r="F34" s="52">
        <v>2179</v>
      </c>
      <c r="G34" s="52">
        <v>2268</v>
      </c>
      <c r="H34" s="52">
        <v>2426</v>
      </c>
      <c r="I34" s="52">
        <v>1399</v>
      </c>
      <c r="J34" s="52">
        <v>1151</v>
      </c>
      <c r="K34" s="52">
        <v>1331</v>
      </c>
      <c r="L34" s="52">
        <v>1351</v>
      </c>
      <c r="M34" s="52">
        <v>1404</v>
      </c>
      <c r="N34" s="52">
        <v>1528</v>
      </c>
      <c r="O34" s="52">
        <v>1377</v>
      </c>
      <c r="P34" s="52">
        <v>793</v>
      </c>
      <c r="Q34" s="52">
        <v>756</v>
      </c>
      <c r="R34" s="52">
        <v>1030</v>
      </c>
      <c r="S34" s="52">
        <v>1363</v>
      </c>
      <c r="T34" s="52">
        <v>1480</v>
      </c>
      <c r="U34" s="52">
        <v>1084</v>
      </c>
      <c r="V34" s="52">
        <v>992</v>
      </c>
      <c r="W34" s="52">
        <v>342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500</v>
      </c>
      <c r="D35" s="36">
        <v>502</v>
      </c>
      <c r="E35" s="36">
        <v>512</v>
      </c>
      <c r="F35" s="36">
        <v>544</v>
      </c>
      <c r="G35" s="36">
        <v>599</v>
      </c>
      <c r="H35" s="36">
        <v>696</v>
      </c>
      <c r="I35" s="36">
        <v>528</v>
      </c>
      <c r="J35" s="36">
        <v>690</v>
      </c>
      <c r="K35" s="36">
        <v>805</v>
      </c>
      <c r="L35" s="36">
        <v>854</v>
      </c>
      <c r="M35" s="36">
        <v>865</v>
      </c>
      <c r="N35" s="36">
        <v>1027</v>
      </c>
      <c r="O35" s="36">
        <v>1171</v>
      </c>
      <c r="P35" s="36">
        <v>854</v>
      </c>
      <c r="Q35" s="36">
        <v>952</v>
      </c>
      <c r="R35" s="36">
        <v>978</v>
      </c>
      <c r="S35" s="36">
        <v>855</v>
      </c>
      <c r="T35" s="36">
        <v>905</v>
      </c>
      <c r="U35" s="36">
        <v>1005</v>
      </c>
      <c r="V35" s="36">
        <v>1042</v>
      </c>
      <c r="W35" s="36">
        <v>379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776</v>
      </c>
      <c r="D39" s="52">
        <v>908</v>
      </c>
      <c r="E39" s="52">
        <v>442</v>
      </c>
      <c r="F39" s="52">
        <v>907</v>
      </c>
      <c r="G39" s="52">
        <v>1154</v>
      </c>
      <c r="H39" s="52">
        <v>961</v>
      </c>
      <c r="I39" s="52">
        <v>1120</v>
      </c>
      <c r="J39" s="52">
        <v>1691</v>
      </c>
      <c r="K39" s="52">
        <v>1274</v>
      </c>
      <c r="L39" s="52">
        <v>1211</v>
      </c>
      <c r="M39" s="52">
        <v>1265</v>
      </c>
      <c r="N39" s="52">
        <v>769</v>
      </c>
      <c r="O39" s="52">
        <v>0</v>
      </c>
      <c r="P39" s="52">
        <v>0</v>
      </c>
      <c r="Q39" s="52">
        <v>263</v>
      </c>
      <c r="R39" s="52">
        <v>0</v>
      </c>
      <c r="S39" s="52">
        <v>0</v>
      </c>
      <c r="T39" s="52">
        <v>0</v>
      </c>
      <c r="U39" s="52">
        <v>5</v>
      </c>
      <c r="V39" s="52">
        <v>19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1</v>
      </c>
      <c r="G41" s="52">
        <v>2</v>
      </c>
      <c r="H41" s="52">
        <v>9</v>
      </c>
      <c r="I41" s="52">
        <v>12</v>
      </c>
      <c r="J41" s="52">
        <v>16</v>
      </c>
      <c r="K41" s="52">
        <v>12</v>
      </c>
      <c r="L41" s="52">
        <v>14</v>
      </c>
      <c r="M41" s="52">
        <v>15</v>
      </c>
      <c r="N41" s="52">
        <v>13</v>
      </c>
      <c r="O41" s="52">
        <v>10</v>
      </c>
      <c r="P41" s="52">
        <v>4</v>
      </c>
      <c r="Q41" s="52">
        <v>3</v>
      </c>
      <c r="R41" s="52">
        <v>4</v>
      </c>
      <c r="S41" s="52">
        <v>4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932</v>
      </c>
      <c r="D43" s="52">
        <v>955</v>
      </c>
      <c r="E43" s="52">
        <v>734</v>
      </c>
      <c r="F43" s="52">
        <v>956</v>
      </c>
      <c r="G43" s="52">
        <v>873</v>
      </c>
      <c r="H43" s="52">
        <v>824</v>
      </c>
      <c r="I43" s="52">
        <v>781</v>
      </c>
      <c r="J43" s="52">
        <v>1323</v>
      </c>
      <c r="K43" s="52">
        <v>1587</v>
      </c>
      <c r="L43" s="52">
        <v>1025</v>
      </c>
      <c r="M43" s="52">
        <v>1069</v>
      </c>
      <c r="N43" s="52">
        <v>1546</v>
      </c>
      <c r="O43" s="52">
        <v>1193</v>
      </c>
      <c r="P43" s="52">
        <v>413</v>
      </c>
      <c r="Q43" s="52">
        <v>288</v>
      </c>
      <c r="R43" s="52">
        <v>573</v>
      </c>
      <c r="S43" s="52">
        <v>943</v>
      </c>
      <c r="T43" s="52">
        <v>925</v>
      </c>
      <c r="U43" s="52">
        <v>688</v>
      </c>
      <c r="V43" s="52">
        <v>481</v>
      </c>
      <c r="W43" s="52">
        <v>249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23</v>
      </c>
      <c r="D44" s="52">
        <v>12</v>
      </c>
      <c r="E44" s="52">
        <v>7</v>
      </c>
      <c r="F44" s="52">
        <v>19</v>
      </c>
      <c r="G44" s="52">
        <v>27</v>
      </c>
      <c r="H44" s="52">
        <v>24</v>
      </c>
      <c r="I44" s="52">
        <v>7</v>
      </c>
      <c r="J44" s="52">
        <v>3</v>
      </c>
      <c r="K44" s="52">
        <v>1</v>
      </c>
      <c r="L44" s="52">
        <v>38</v>
      </c>
      <c r="M44" s="52">
        <v>1</v>
      </c>
      <c r="N44" s="52">
        <v>53</v>
      </c>
      <c r="O44" s="52">
        <v>1</v>
      </c>
      <c r="P44" s="52">
        <v>5</v>
      </c>
      <c r="Q44" s="52">
        <v>3</v>
      </c>
      <c r="R44" s="52">
        <v>2</v>
      </c>
      <c r="S44" s="52">
        <v>2</v>
      </c>
      <c r="T44" s="52">
        <v>0</v>
      </c>
      <c r="U44" s="52">
        <v>3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327</v>
      </c>
      <c r="D46" s="52">
        <v>447</v>
      </c>
      <c r="E46" s="52">
        <v>215</v>
      </c>
      <c r="F46" s="52">
        <v>455</v>
      </c>
      <c r="G46" s="52">
        <v>810</v>
      </c>
      <c r="H46" s="52">
        <v>713</v>
      </c>
      <c r="I46" s="52">
        <v>478</v>
      </c>
      <c r="J46" s="52">
        <v>601</v>
      </c>
      <c r="K46" s="52">
        <v>52</v>
      </c>
      <c r="L46" s="52">
        <v>559</v>
      </c>
      <c r="M46" s="52">
        <v>1095</v>
      </c>
      <c r="N46" s="52">
        <v>1559</v>
      </c>
      <c r="O46" s="52">
        <v>43</v>
      </c>
      <c r="P46" s="52">
        <v>216</v>
      </c>
      <c r="Q46" s="52">
        <v>537</v>
      </c>
      <c r="R46" s="52">
        <v>249</v>
      </c>
      <c r="S46" s="52">
        <v>80</v>
      </c>
      <c r="T46" s="52">
        <v>0</v>
      </c>
      <c r="U46" s="52">
        <v>72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8</v>
      </c>
      <c r="D49" s="52">
        <v>6</v>
      </c>
      <c r="E49" s="52">
        <v>6</v>
      </c>
      <c r="F49" s="52">
        <v>5</v>
      </c>
      <c r="G49" s="52">
        <v>8</v>
      </c>
      <c r="H49" s="52">
        <v>8</v>
      </c>
      <c r="I49" s="52">
        <v>4</v>
      </c>
      <c r="J49" s="52">
        <v>5</v>
      </c>
      <c r="K49" s="52">
        <v>7</v>
      </c>
      <c r="L49" s="52">
        <v>8</v>
      </c>
      <c r="M49" s="52">
        <v>5</v>
      </c>
      <c r="N49" s="52">
        <v>6</v>
      </c>
      <c r="O49" s="52">
        <v>10</v>
      </c>
      <c r="P49" s="52">
        <v>0</v>
      </c>
      <c r="Q49" s="52">
        <v>2</v>
      </c>
      <c r="R49" s="52">
        <v>4</v>
      </c>
      <c r="S49" s="52">
        <v>3</v>
      </c>
      <c r="T49" s="52">
        <v>0</v>
      </c>
      <c r="U49" s="52">
        <v>1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1320</v>
      </c>
      <c r="D50" s="52">
        <v>1271</v>
      </c>
      <c r="E50" s="52">
        <v>1138</v>
      </c>
      <c r="F50" s="52">
        <v>1643</v>
      </c>
      <c r="G50" s="52">
        <v>1800</v>
      </c>
      <c r="H50" s="52">
        <v>1563</v>
      </c>
      <c r="I50" s="52">
        <v>567</v>
      </c>
      <c r="J50" s="52">
        <v>578</v>
      </c>
      <c r="K50" s="52">
        <v>1069</v>
      </c>
      <c r="L50" s="52">
        <v>1769</v>
      </c>
      <c r="M50" s="52">
        <v>1180</v>
      </c>
      <c r="N50" s="52">
        <v>1088</v>
      </c>
      <c r="O50" s="52">
        <v>508</v>
      </c>
      <c r="P50" s="52">
        <v>427</v>
      </c>
      <c r="Q50" s="52">
        <v>539</v>
      </c>
      <c r="R50" s="52">
        <v>486</v>
      </c>
      <c r="S50" s="52">
        <v>245</v>
      </c>
      <c r="T50" s="52">
        <v>171</v>
      </c>
      <c r="U50" s="52">
        <v>95</v>
      </c>
      <c r="V50" s="52">
        <v>82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757</v>
      </c>
      <c r="D51" s="36">
        <v>944</v>
      </c>
      <c r="E51" s="36">
        <v>637</v>
      </c>
      <c r="F51" s="36">
        <v>675</v>
      </c>
      <c r="G51" s="36">
        <v>904</v>
      </c>
      <c r="H51" s="36">
        <v>1189</v>
      </c>
      <c r="I51" s="36">
        <v>1132</v>
      </c>
      <c r="J51" s="36">
        <v>1580</v>
      </c>
      <c r="K51" s="36">
        <v>929</v>
      </c>
      <c r="L51" s="36">
        <v>193</v>
      </c>
      <c r="M51" s="36">
        <v>838</v>
      </c>
      <c r="N51" s="36">
        <v>647</v>
      </c>
      <c r="O51" s="36">
        <v>379</v>
      </c>
      <c r="P51" s="36">
        <v>486</v>
      </c>
      <c r="Q51" s="36">
        <v>1025</v>
      </c>
      <c r="R51" s="36">
        <v>668</v>
      </c>
      <c r="S51" s="36">
        <v>366</v>
      </c>
      <c r="T51" s="36">
        <v>82</v>
      </c>
      <c r="U51" s="36">
        <v>137</v>
      </c>
      <c r="V51" s="36">
        <v>44</v>
      </c>
      <c r="W51" s="36">
        <v>1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235</v>
      </c>
      <c r="D55" s="52">
        <v>274</v>
      </c>
      <c r="E55" s="52">
        <v>144</v>
      </c>
      <c r="F55" s="52">
        <v>293</v>
      </c>
      <c r="G55" s="52">
        <v>354</v>
      </c>
      <c r="H55" s="52">
        <v>357</v>
      </c>
      <c r="I55" s="52">
        <v>343</v>
      </c>
      <c r="J55" s="52">
        <v>505</v>
      </c>
      <c r="K55" s="52">
        <v>459</v>
      </c>
      <c r="L55" s="52">
        <v>364</v>
      </c>
      <c r="M55" s="52">
        <v>304</v>
      </c>
      <c r="N55" s="52">
        <v>180</v>
      </c>
      <c r="O55" s="52">
        <v>0</v>
      </c>
      <c r="P55" s="52">
        <v>0</v>
      </c>
      <c r="Q55" s="52">
        <v>149</v>
      </c>
      <c r="R55" s="52">
        <v>0</v>
      </c>
      <c r="S55" s="52">
        <v>0</v>
      </c>
      <c r="T55" s="52">
        <v>0</v>
      </c>
      <c r="U55" s="52">
        <v>1</v>
      </c>
      <c r="V55" s="52">
        <v>7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1</v>
      </c>
      <c r="G57" s="52">
        <v>1</v>
      </c>
      <c r="H57" s="52">
        <v>2</v>
      </c>
      <c r="I57" s="52">
        <v>4</v>
      </c>
      <c r="J57" s="52">
        <v>8</v>
      </c>
      <c r="K57" s="52">
        <v>7</v>
      </c>
      <c r="L57" s="52">
        <v>8</v>
      </c>
      <c r="M57" s="52">
        <v>8</v>
      </c>
      <c r="N57" s="52">
        <v>4</v>
      </c>
      <c r="O57" s="52">
        <v>0</v>
      </c>
      <c r="P57" s="52">
        <v>0</v>
      </c>
      <c r="Q57" s="52">
        <v>3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129</v>
      </c>
      <c r="D59" s="52">
        <v>136</v>
      </c>
      <c r="E59" s="52">
        <v>72</v>
      </c>
      <c r="F59" s="52">
        <v>140</v>
      </c>
      <c r="G59" s="52">
        <v>97</v>
      </c>
      <c r="H59" s="52">
        <v>83</v>
      </c>
      <c r="I59" s="52">
        <v>196</v>
      </c>
      <c r="J59" s="52">
        <v>326</v>
      </c>
      <c r="K59" s="52">
        <v>440</v>
      </c>
      <c r="L59" s="52">
        <v>199</v>
      </c>
      <c r="M59" s="52">
        <v>88</v>
      </c>
      <c r="N59" s="52">
        <v>38</v>
      </c>
      <c r="O59" s="52">
        <v>0</v>
      </c>
      <c r="P59" s="52">
        <v>0</v>
      </c>
      <c r="Q59" s="52">
        <v>26</v>
      </c>
      <c r="R59" s="52">
        <v>0</v>
      </c>
      <c r="S59" s="52">
        <v>0</v>
      </c>
      <c r="T59" s="52">
        <v>0</v>
      </c>
      <c r="U59" s="52">
        <v>1</v>
      </c>
      <c r="V59" s="52">
        <v>7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7</v>
      </c>
      <c r="D60" s="52">
        <v>4</v>
      </c>
      <c r="E60" s="52">
        <v>2</v>
      </c>
      <c r="F60" s="52">
        <v>6</v>
      </c>
      <c r="G60" s="52">
        <v>8</v>
      </c>
      <c r="H60" s="52">
        <v>9</v>
      </c>
      <c r="I60" s="52">
        <v>2</v>
      </c>
      <c r="J60" s="52">
        <v>1</v>
      </c>
      <c r="K60" s="52">
        <v>0</v>
      </c>
      <c r="L60" s="52">
        <v>11</v>
      </c>
      <c r="M60" s="52">
        <v>0</v>
      </c>
      <c r="N60" s="52">
        <v>5</v>
      </c>
      <c r="O60" s="52">
        <v>0</v>
      </c>
      <c r="P60" s="52">
        <v>0</v>
      </c>
      <c r="Q60" s="52">
        <v>1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99</v>
      </c>
      <c r="D62" s="52">
        <v>134</v>
      </c>
      <c r="E62" s="52">
        <v>70</v>
      </c>
      <c r="F62" s="52">
        <v>147</v>
      </c>
      <c r="G62" s="52">
        <v>249</v>
      </c>
      <c r="H62" s="52">
        <v>265</v>
      </c>
      <c r="I62" s="52">
        <v>145</v>
      </c>
      <c r="J62" s="52">
        <v>178</v>
      </c>
      <c r="K62" s="52">
        <v>19</v>
      </c>
      <c r="L62" s="52">
        <v>154</v>
      </c>
      <c r="M62" s="52">
        <v>216</v>
      </c>
      <c r="N62" s="52">
        <v>137</v>
      </c>
      <c r="O62" s="52">
        <v>0</v>
      </c>
      <c r="P62" s="52">
        <v>0</v>
      </c>
      <c r="Q62" s="52">
        <v>122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1</v>
      </c>
      <c r="K65" s="52">
        <v>1</v>
      </c>
      <c r="L65" s="52">
        <v>1</v>
      </c>
      <c r="M65" s="52">
        <v>1</v>
      </c>
      <c r="N65" s="52">
        <v>1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149</v>
      </c>
      <c r="D66" s="52">
        <v>157</v>
      </c>
      <c r="E66" s="52">
        <v>92</v>
      </c>
      <c r="F66" s="52">
        <v>208</v>
      </c>
      <c r="G66" s="52">
        <v>236</v>
      </c>
      <c r="H66" s="52">
        <v>202</v>
      </c>
      <c r="I66" s="52">
        <v>115</v>
      </c>
      <c r="J66" s="52">
        <v>135</v>
      </c>
      <c r="K66" s="52">
        <v>244</v>
      </c>
      <c r="L66" s="52">
        <v>327</v>
      </c>
      <c r="M66" s="52">
        <v>177</v>
      </c>
      <c r="N66" s="52">
        <v>112</v>
      </c>
      <c r="O66" s="52">
        <v>0</v>
      </c>
      <c r="P66" s="52">
        <v>0</v>
      </c>
      <c r="Q66" s="52">
        <v>52</v>
      </c>
      <c r="R66" s="52">
        <v>0</v>
      </c>
      <c r="S66" s="52">
        <v>0</v>
      </c>
      <c r="T66" s="52">
        <v>0</v>
      </c>
      <c r="U66" s="52">
        <v>0</v>
      </c>
      <c r="V66" s="52">
        <v>4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86</v>
      </c>
      <c r="D67" s="36">
        <v>117</v>
      </c>
      <c r="E67" s="36">
        <v>52</v>
      </c>
      <c r="F67" s="36">
        <v>85</v>
      </c>
      <c r="G67" s="36">
        <v>118</v>
      </c>
      <c r="H67" s="36">
        <v>155</v>
      </c>
      <c r="I67" s="36">
        <v>228</v>
      </c>
      <c r="J67" s="36">
        <v>369</v>
      </c>
      <c r="K67" s="36">
        <v>214</v>
      </c>
      <c r="L67" s="36">
        <v>36</v>
      </c>
      <c r="M67" s="36">
        <v>126</v>
      </c>
      <c r="N67" s="36">
        <v>67</v>
      </c>
      <c r="O67" s="36">
        <v>0</v>
      </c>
      <c r="P67" s="36">
        <v>0</v>
      </c>
      <c r="Q67" s="36">
        <v>97</v>
      </c>
      <c r="R67" s="36">
        <v>0</v>
      </c>
      <c r="S67" s="36">
        <v>0</v>
      </c>
      <c r="T67" s="36">
        <v>0</v>
      </c>
      <c r="U67" s="36">
        <v>1</v>
      </c>
      <c r="V67" s="36">
        <v>3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541</v>
      </c>
      <c r="D71" s="52">
        <v>634</v>
      </c>
      <c r="E71" s="52">
        <v>298</v>
      </c>
      <c r="F71" s="52">
        <v>614</v>
      </c>
      <c r="G71" s="52">
        <v>800</v>
      </c>
      <c r="H71" s="52">
        <v>604</v>
      </c>
      <c r="I71" s="52">
        <v>777</v>
      </c>
      <c r="J71" s="52">
        <v>1186</v>
      </c>
      <c r="K71" s="52">
        <v>815</v>
      </c>
      <c r="L71" s="52">
        <v>847</v>
      </c>
      <c r="M71" s="52">
        <v>961</v>
      </c>
      <c r="N71" s="52">
        <v>589</v>
      </c>
      <c r="O71" s="52">
        <v>0</v>
      </c>
      <c r="P71" s="52">
        <v>0</v>
      </c>
      <c r="Q71" s="52">
        <v>114</v>
      </c>
      <c r="R71" s="52">
        <v>0</v>
      </c>
      <c r="S71" s="52">
        <v>0</v>
      </c>
      <c r="T71" s="52">
        <v>0</v>
      </c>
      <c r="U71" s="52">
        <v>4</v>
      </c>
      <c r="V71" s="52">
        <v>12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1</v>
      </c>
      <c r="H73" s="52">
        <v>7</v>
      </c>
      <c r="I73" s="52">
        <v>8</v>
      </c>
      <c r="J73" s="52">
        <v>8</v>
      </c>
      <c r="K73" s="52">
        <v>5</v>
      </c>
      <c r="L73" s="52">
        <v>6</v>
      </c>
      <c r="M73" s="52">
        <v>7</v>
      </c>
      <c r="N73" s="52">
        <v>9</v>
      </c>
      <c r="O73" s="52">
        <v>10</v>
      </c>
      <c r="P73" s="52">
        <v>4</v>
      </c>
      <c r="Q73" s="52">
        <v>0</v>
      </c>
      <c r="R73" s="52">
        <v>4</v>
      </c>
      <c r="S73" s="52">
        <v>4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803</v>
      </c>
      <c r="D75" s="52">
        <f t="shared" si="0"/>
        <v>819</v>
      </c>
      <c r="E75" s="52">
        <f t="shared" si="0"/>
        <v>662</v>
      </c>
      <c r="F75" s="52">
        <f t="shared" si="0"/>
        <v>816</v>
      </c>
      <c r="G75" s="52">
        <f t="shared" si="0"/>
        <v>776</v>
      </c>
      <c r="H75" s="52">
        <f t="shared" si="0"/>
        <v>741</v>
      </c>
      <c r="I75" s="52">
        <f t="shared" si="0"/>
        <v>585</v>
      </c>
      <c r="J75" s="52">
        <f t="shared" si="0"/>
        <v>997</v>
      </c>
      <c r="K75" s="52">
        <f t="shared" si="0"/>
        <v>1147</v>
      </c>
      <c r="L75" s="52">
        <f t="shared" si="0"/>
        <v>826</v>
      </c>
      <c r="M75" s="52">
        <f t="shared" si="0"/>
        <v>981</v>
      </c>
      <c r="N75" s="52">
        <f t="shared" si="0"/>
        <v>1508</v>
      </c>
      <c r="O75" s="52">
        <f t="shared" si="0"/>
        <v>1193</v>
      </c>
      <c r="P75" s="52">
        <f t="shared" si="0"/>
        <v>413</v>
      </c>
      <c r="Q75" s="52">
        <f t="shared" si="0"/>
        <v>262</v>
      </c>
      <c r="R75" s="52">
        <f t="shared" ref="R75:V75" si="1">R43-R59</f>
        <v>573</v>
      </c>
      <c r="S75" s="52">
        <f t="shared" si="1"/>
        <v>943</v>
      </c>
      <c r="T75" s="52">
        <f t="shared" si="1"/>
        <v>925</v>
      </c>
      <c r="U75" s="52">
        <f t="shared" si="1"/>
        <v>687</v>
      </c>
      <c r="V75" s="52">
        <f t="shared" si="1"/>
        <v>474</v>
      </c>
      <c r="W75" s="52">
        <f t="shared" ref="W75" si="2">W43-W59</f>
        <v>249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16</v>
      </c>
      <c r="D76" s="52">
        <f t="shared" si="3"/>
        <v>8</v>
      </c>
      <c r="E76" s="52">
        <f t="shared" si="3"/>
        <v>5</v>
      </c>
      <c r="F76" s="52">
        <f t="shared" si="3"/>
        <v>13</v>
      </c>
      <c r="G76" s="52">
        <f t="shared" si="3"/>
        <v>19</v>
      </c>
      <c r="H76" s="52">
        <f t="shared" si="3"/>
        <v>15</v>
      </c>
      <c r="I76" s="52">
        <f t="shared" si="3"/>
        <v>5</v>
      </c>
      <c r="J76" s="52">
        <f t="shared" si="3"/>
        <v>2</v>
      </c>
      <c r="K76" s="52">
        <f t="shared" si="3"/>
        <v>1</v>
      </c>
      <c r="L76" s="52">
        <f t="shared" si="3"/>
        <v>27</v>
      </c>
      <c r="M76" s="52">
        <f t="shared" si="3"/>
        <v>1</v>
      </c>
      <c r="N76" s="52">
        <f t="shared" si="3"/>
        <v>48</v>
      </c>
      <c r="O76" s="52">
        <f t="shared" si="3"/>
        <v>1</v>
      </c>
      <c r="P76" s="52">
        <f t="shared" si="3"/>
        <v>5</v>
      </c>
      <c r="Q76" s="52">
        <f t="shared" si="3"/>
        <v>2</v>
      </c>
      <c r="R76" s="52">
        <f t="shared" ref="R76:V76" si="4">R44-R60</f>
        <v>2</v>
      </c>
      <c r="S76" s="52">
        <f t="shared" si="4"/>
        <v>2</v>
      </c>
      <c r="T76" s="52">
        <f t="shared" si="4"/>
        <v>0</v>
      </c>
      <c r="U76" s="52">
        <f t="shared" si="4"/>
        <v>3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228</v>
      </c>
      <c r="D78" s="52">
        <f t="shared" si="9"/>
        <v>313</v>
      </c>
      <c r="E78" s="52">
        <f t="shared" si="9"/>
        <v>145</v>
      </c>
      <c r="F78" s="52">
        <f t="shared" si="9"/>
        <v>308</v>
      </c>
      <c r="G78" s="52">
        <f t="shared" si="9"/>
        <v>561</v>
      </c>
      <c r="H78" s="52">
        <f t="shared" si="9"/>
        <v>448</v>
      </c>
      <c r="I78" s="52">
        <f t="shared" si="9"/>
        <v>333</v>
      </c>
      <c r="J78" s="52">
        <f t="shared" si="9"/>
        <v>423</v>
      </c>
      <c r="K78" s="52">
        <f t="shared" si="9"/>
        <v>33</v>
      </c>
      <c r="L78" s="52">
        <f t="shared" si="9"/>
        <v>405</v>
      </c>
      <c r="M78" s="52">
        <f t="shared" si="9"/>
        <v>879</v>
      </c>
      <c r="N78" s="52">
        <f t="shared" si="9"/>
        <v>1422</v>
      </c>
      <c r="O78" s="52">
        <f t="shared" si="9"/>
        <v>43</v>
      </c>
      <c r="P78" s="52">
        <f t="shared" si="9"/>
        <v>216</v>
      </c>
      <c r="Q78" s="52">
        <f t="shared" si="9"/>
        <v>415</v>
      </c>
      <c r="R78" s="52">
        <f t="shared" ref="R78:V78" si="10">R46-R62</f>
        <v>249</v>
      </c>
      <c r="S78" s="52">
        <f t="shared" si="10"/>
        <v>80</v>
      </c>
      <c r="T78" s="52">
        <f t="shared" si="10"/>
        <v>0</v>
      </c>
      <c r="U78" s="52">
        <f t="shared" si="10"/>
        <v>72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8</v>
      </c>
      <c r="D81" s="52">
        <v>6</v>
      </c>
      <c r="E81" s="52">
        <v>6</v>
      </c>
      <c r="F81" s="52">
        <v>5</v>
      </c>
      <c r="G81" s="52">
        <v>8</v>
      </c>
      <c r="H81" s="52">
        <v>8</v>
      </c>
      <c r="I81" s="52">
        <v>4</v>
      </c>
      <c r="J81" s="52">
        <v>4</v>
      </c>
      <c r="K81" s="52">
        <v>6</v>
      </c>
      <c r="L81" s="52">
        <v>7</v>
      </c>
      <c r="M81" s="52">
        <v>4</v>
      </c>
      <c r="N81" s="52">
        <v>5</v>
      </c>
      <c r="O81" s="52">
        <v>10</v>
      </c>
      <c r="P81" s="52">
        <v>0</v>
      </c>
      <c r="Q81" s="52">
        <v>2</v>
      </c>
      <c r="R81" s="52">
        <v>4</v>
      </c>
      <c r="S81" s="52">
        <v>3</v>
      </c>
      <c r="T81" s="52">
        <v>0</v>
      </c>
      <c r="U81" s="52">
        <v>1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1171</v>
      </c>
      <c r="D82" s="52">
        <v>1114</v>
      </c>
      <c r="E82" s="52">
        <v>1046</v>
      </c>
      <c r="F82" s="52">
        <v>1435</v>
      </c>
      <c r="G82" s="52">
        <v>1564</v>
      </c>
      <c r="H82" s="52">
        <v>1361</v>
      </c>
      <c r="I82" s="52">
        <v>452</v>
      </c>
      <c r="J82" s="52">
        <v>443</v>
      </c>
      <c r="K82" s="52">
        <v>825</v>
      </c>
      <c r="L82" s="52">
        <v>1442</v>
      </c>
      <c r="M82" s="52">
        <v>1003</v>
      </c>
      <c r="N82" s="52">
        <v>976</v>
      </c>
      <c r="O82" s="52">
        <v>508</v>
      </c>
      <c r="P82" s="52">
        <v>427</v>
      </c>
      <c r="Q82" s="52">
        <v>487</v>
      </c>
      <c r="R82" s="52">
        <v>486</v>
      </c>
      <c r="S82" s="52">
        <v>245</v>
      </c>
      <c r="T82" s="52">
        <v>171</v>
      </c>
      <c r="U82" s="52">
        <v>95</v>
      </c>
      <c r="V82" s="52">
        <v>78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671</v>
      </c>
      <c r="D83" s="36">
        <v>827</v>
      </c>
      <c r="E83" s="36">
        <v>585</v>
      </c>
      <c r="F83" s="36">
        <v>590</v>
      </c>
      <c r="G83" s="36">
        <v>786</v>
      </c>
      <c r="H83" s="36">
        <v>1034</v>
      </c>
      <c r="I83" s="36">
        <v>904</v>
      </c>
      <c r="J83" s="36">
        <v>1211</v>
      </c>
      <c r="K83" s="36">
        <v>715</v>
      </c>
      <c r="L83" s="36">
        <v>157</v>
      </c>
      <c r="M83" s="36">
        <v>712</v>
      </c>
      <c r="N83" s="36">
        <v>580</v>
      </c>
      <c r="O83" s="36">
        <v>379</v>
      </c>
      <c r="P83" s="36">
        <v>486</v>
      </c>
      <c r="Q83" s="36">
        <v>928</v>
      </c>
      <c r="R83" s="36">
        <v>668</v>
      </c>
      <c r="S83" s="36">
        <v>366</v>
      </c>
      <c r="T83" s="36">
        <v>82</v>
      </c>
      <c r="U83" s="36">
        <v>136</v>
      </c>
      <c r="V83" s="36">
        <v>41</v>
      </c>
      <c r="W83" s="36">
        <v>1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87</v>
      </c>
      <c r="I89" s="52">
        <f>RES_hhdet_numvin!I5</f>
        <v>117</v>
      </c>
      <c r="J89" s="52">
        <f>RES_hhdet_numvin!J5</f>
        <v>185</v>
      </c>
      <c r="K89" s="52">
        <f>RES_hhdet_numvin!K5</f>
        <v>154</v>
      </c>
      <c r="L89" s="52">
        <f>RES_hhdet_numvin!L5</f>
        <v>150</v>
      </c>
      <c r="M89" s="52">
        <f>RES_hhdet_numvin!M5</f>
        <v>157</v>
      </c>
      <c r="N89" s="52">
        <f>RES_hhdet_numvin!N5</f>
        <v>96</v>
      </c>
      <c r="O89" s="52">
        <f>RES_hhdet_numvin!O5</f>
        <v>0</v>
      </c>
      <c r="P89" s="52">
        <f>RES_hhdet_numvin!P5</f>
        <v>0</v>
      </c>
      <c r="Q89" s="52">
        <f>RES_hhdet_numvin!Q5</f>
        <v>34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1</v>
      </c>
      <c r="V89" s="52">
        <f>RES_hhdet_numvin!V5</f>
        <v>13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1</v>
      </c>
      <c r="Q92" s="52">
        <f>RES_hhdet_numvin!Q8</f>
        <v>2</v>
      </c>
      <c r="R92" s="52">
        <f>RES_hhdet_numvin!R8</f>
        <v>3</v>
      </c>
      <c r="S92" s="52">
        <f>RES_hhdet_numvin!S8</f>
        <v>4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</v>
      </c>
      <c r="I94" s="52">
        <f>RES_hhdet_numvin!I10</f>
        <v>4</v>
      </c>
      <c r="J94" s="52">
        <f>RES_hhdet_numvin!J10</f>
        <v>7</v>
      </c>
      <c r="K94" s="52">
        <f>RES_hhdet_numvin!K10</f>
        <v>12</v>
      </c>
      <c r="L94" s="52">
        <f>RES_hhdet_numvin!L10</f>
        <v>10</v>
      </c>
      <c r="M94" s="52">
        <f>RES_hhdet_numvin!M10</f>
        <v>13</v>
      </c>
      <c r="N94" s="52">
        <f>RES_hhdet_numvin!N10</f>
        <v>15</v>
      </c>
      <c r="O94" s="52">
        <f>RES_hhdet_numvin!O10</f>
        <v>16</v>
      </c>
      <c r="P94" s="52">
        <f>RES_hhdet_numvin!P10</f>
        <v>12</v>
      </c>
      <c r="Q94" s="52">
        <f>RES_hhdet_numvin!Q10</f>
        <v>16</v>
      </c>
      <c r="R94" s="52">
        <f>RES_hhdet_numvin!R10</f>
        <v>15</v>
      </c>
      <c r="S94" s="52">
        <f>RES_hhdet_numvin!S10</f>
        <v>26</v>
      </c>
      <c r="T94" s="52">
        <f>RES_hhdet_numvin!T10</f>
        <v>46</v>
      </c>
      <c r="U94" s="52">
        <f>RES_hhdet_numvin!U10</f>
        <v>65</v>
      </c>
      <c r="V94" s="52">
        <f>RES_hhdet_numvin!V10</f>
        <v>182</v>
      </c>
      <c r="W94" s="52">
        <f>RES_hhdet_numvin!W10</f>
        <v>249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2</v>
      </c>
      <c r="S95" s="52">
        <f>RES_hhdet_numvin!S11</f>
        <v>2</v>
      </c>
      <c r="T95" s="52">
        <f>RES_hhdet_numvin!T11</f>
        <v>0</v>
      </c>
      <c r="U95" s="52">
        <f>RES_hhdet_numvin!U11</f>
        <v>3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11</v>
      </c>
      <c r="R99" s="138">
        <f>RES_hhdet_numvin!R15</f>
        <v>161</v>
      </c>
      <c r="S99" s="138">
        <f>RES_hhdet_numvin!S15</f>
        <v>66</v>
      </c>
      <c r="T99" s="138">
        <f>RES_hhdet_numvin!T15</f>
        <v>0</v>
      </c>
      <c r="U99" s="138">
        <f>RES_hhdet_numvin!U15</f>
        <v>59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1</v>
      </c>
      <c r="R104" s="52">
        <f>RES_hhdet_numvin!R20</f>
        <v>3</v>
      </c>
      <c r="S104" s="52">
        <f>RES_hhdet_numvin!S20</f>
        <v>3</v>
      </c>
      <c r="T104" s="52">
        <f>RES_hhdet_numvin!T20</f>
        <v>0</v>
      </c>
      <c r="U104" s="52">
        <f>RES_hhdet_numvin!U20</f>
        <v>1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88</v>
      </c>
      <c r="Q105" s="52">
        <f>RES_hhdet_numvin!Q21</f>
        <v>86</v>
      </c>
      <c r="R105" s="52">
        <f>RES_hhdet_numvin!R21</f>
        <v>90</v>
      </c>
      <c r="S105" s="52">
        <f>RES_hhdet_numvin!S21</f>
        <v>53</v>
      </c>
      <c r="T105" s="52">
        <f>RES_hhdet_numvin!T21</f>
        <v>36</v>
      </c>
      <c r="U105" s="52">
        <f>RES_hhdet_numvin!U21</f>
        <v>30</v>
      </c>
      <c r="V105" s="52">
        <f>RES_hhdet_numvin!V21</f>
        <v>50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98</v>
      </c>
      <c r="Q106" s="36">
        <f>RES_hhdet_numvin!Q22</f>
        <v>160</v>
      </c>
      <c r="R106" s="36">
        <f>RES_hhdet_numvin!R22</f>
        <v>117</v>
      </c>
      <c r="S106" s="36">
        <f>RES_hhdet_numvin!S22</f>
        <v>82</v>
      </c>
      <c r="T106" s="36">
        <f>RES_hhdet_numvin!T22</f>
        <v>23</v>
      </c>
      <c r="U106" s="36">
        <f>RES_hhdet_numvin!U22</f>
        <v>42</v>
      </c>
      <c r="V106" s="36">
        <f>RES_hhdet_numvin!V22</f>
        <v>30</v>
      </c>
      <c r="W106" s="36">
        <f>RES_hhdet_numvin!W22</f>
        <v>1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14.83161244953342</v>
      </c>
      <c r="C110" s="117">
        <f t="shared" si="15"/>
        <v>34.216903987109319</v>
      </c>
      <c r="D110" s="117">
        <f t="shared" si="15"/>
        <v>22.582449045709616</v>
      </c>
      <c r="E110" s="117">
        <f t="shared" si="15"/>
        <v>20.877010269206465</v>
      </c>
      <c r="F110" s="117">
        <f t="shared" si="15"/>
        <v>20.683717547488236</v>
      </c>
      <c r="G110" s="117">
        <f t="shared" si="15"/>
        <v>24.448309988887338</v>
      </c>
      <c r="H110" s="117">
        <f t="shared" si="15"/>
        <v>21.317739755963778</v>
      </c>
      <c r="I110" s="117">
        <f t="shared" si="15"/>
        <v>21.171013818948978</v>
      </c>
      <c r="J110" s="117">
        <f t="shared" si="15"/>
        <v>21.662097912116096</v>
      </c>
      <c r="K110" s="117">
        <f t="shared" si="15"/>
        <v>21.33652919398444</v>
      </c>
      <c r="L110" s="117">
        <f t="shared" si="15"/>
        <v>27.533476111495357</v>
      </c>
      <c r="M110" s="117">
        <f t="shared" si="15"/>
        <v>25.152850559027616</v>
      </c>
      <c r="N110" s="117">
        <f t="shared" si="15"/>
        <v>15.809112447480633</v>
      </c>
      <c r="O110" s="117">
        <f t="shared" si="15"/>
        <v>14.532492229460487</v>
      </c>
      <c r="P110" s="117">
        <f t="shared" si="15"/>
        <v>14.317246117680316</v>
      </c>
      <c r="Q110" s="117">
        <f t="shared" si="15"/>
        <v>13.698163260758932</v>
      </c>
      <c r="R110" s="117">
        <f t="shared" ref="R110:V110" si="16">R111+R114+R116+R126</f>
        <v>13.581448607622882</v>
      </c>
      <c r="S110" s="117">
        <f t="shared" si="16"/>
        <v>10.957245066285708</v>
      </c>
      <c r="T110" s="117">
        <f t="shared" si="16"/>
        <v>7.4253068975414722</v>
      </c>
      <c r="U110" s="117">
        <f t="shared" si="16"/>
        <v>5.1675247357352898</v>
      </c>
      <c r="V110" s="117">
        <f t="shared" si="16"/>
        <v>1.5570219211207521</v>
      </c>
      <c r="W110" s="117">
        <f t="shared" ref="W110" si="17">W111+W114+W116+W126</f>
        <v>1.3986752559323807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11.20429519670013</v>
      </c>
      <c r="C111" s="122">
        <f t="shared" si="18"/>
        <v>28.977915949202352</v>
      </c>
      <c r="D111" s="122">
        <f t="shared" si="18"/>
        <v>18.359273916694548</v>
      </c>
      <c r="E111" s="122">
        <f t="shared" si="18"/>
        <v>16.890608917697463</v>
      </c>
      <c r="F111" s="122">
        <f t="shared" si="18"/>
        <v>16.750512321875529</v>
      </c>
      <c r="G111" s="122">
        <f t="shared" si="18"/>
        <v>20.077707668068285</v>
      </c>
      <c r="H111" s="122">
        <f t="shared" si="18"/>
        <v>17.195611227466603</v>
      </c>
      <c r="I111" s="122">
        <f t="shared" si="18"/>
        <v>17.107614902492923</v>
      </c>
      <c r="J111" s="122">
        <f t="shared" si="18"/>
        <v>17.064671307816127</v>
      </c>
      <c r="K111" s="122">
        <f t="shared" si="18"/>
        <v>17.102957931476126</v>
      </c>
      <c r="L111" s="122">
        <f t="shared" si="18"/>
        <v>22.393490274049217</v>
      </c>
      <c r="M111" s="122">
        <f t="shared" si="18"/>
        <v>20.982942488191931</v>
      </c>
      <c r="N111" s="122">
        <f t="shared" si="18"/>
        <v>12.276133822364626</v>
      </c>
      <c r="O111" s="122">
        <f t="shared" si="18"/>
        <v>11.214891131840298</v>
      </c>
      <c r="P111" s="122">
        <f t="shared" si="18"/>
        <v>11.3231434437569</v>
      </c>
      <c r="Q111" s="122">
        <f t="shared" si="18"/>
        <v>10.595789161009861</v>
      </c>
      <c r="R111" s="122">
        <f t="shared" ref="R111:V111" si="19">SUM(R112:R113)</f>
        <v>10.42016552051421</v>
      </c>
      <c r="S111" s="122">
        <f t="shared" si="19"/>
        <v>8.8220375413280188</v>
      </c>
      <c r="T111" s="122">
        <f t="shared" si="19"/>
        <v>5.9194033305305114</v>
      </c>
      <c r="U111" s="122">
        <f t="shared" si="19"/>
        <v>4.1952734341078646</v>
      </c>
      <c r="V111" s="122">
        <f t="shared" si="19"/>
        <v>1.1523858662776754</v>
      </c>
      <c r="W111" s="122">
        <f t="shared" ref="W111" si="20">SUM(W112:W113)</f>
        <v>1.1118428539523808</v>
      </c>
      <c r="DA111" s="130" t="s">
        <v>1572</v>
      </c>
    </row>
    <row r="112" spans="1:105" ht="12" customHeight="1" x14ac:dyDescent="0.25">
      <c r="A112" s="97" t="s">
        <v>51</v>
      </c>
      <c r="B112" s="98">
        <v>11.143807238833704</v>
      </c>
      <c r="C112" s="98">
        <v>28.823689415651206</v>
      </c>
      <c r="D112" s="98">
        <v>18.264256738152142</v>
      </c>
      <c r="E112" s="98">
        <v>16.804563189048487</v>
      </c>
      <c r="F112" s="98">
        <v>16.667010823744917</v>
      </c>
      <c r="G112" s="98">
        <v>19.978269981392579</v>
      </c>
      <c r="H112" s="98">
        <v>17.111465692794212</v>
      </c>
      <c r="I112" s="98">
        <v>17.024955583747854</v>
      </c>
      <c r="J112" s="98">
        <v>16.981820807174287</v>
      </c>
      <c r="K112" s="98">
        <v>17.019526838140006</v>
      </c>
      <c r="L112" s="98">
        <v>22.288062482086573</v>
      </c>
      <c r="M112" s="98">
        <v>20.8820480773885</v>
      </c>
      <c r="N112" s="98">
        <v>12.216825032741134</v>
      </c>
      <c r="O112" s="98">
        <v>11.160659415290622</v>
      </c>
      <c r="P112" s="98">
        <v>11.268930800842393</v>
      </c>
      <c r="Q112" s="98">
        <v>10.545377783602571</v>
      </c>
      <c r="R112" s="98">
        <v>10.370996668641393</v>
      </c>
      <c r="S112" s="98">
        <v>8.7808279403893188</v>
      </c>
      <c r="T112" s="98">
        <v>5.8918439512077772</v>
      </c>
      <c r="U112" s="98">
        <v>4.1757507536193543</v>
      </c>
      <c r="V112" s="98">
        <v>1.1470098117263605</v>
      </c>
      <c r="W112" s="98">
        <v>1.1066719016548769</v>
      </c>
      <c r="DA112" s="63" t="s">
        <v>1573</v>
      </c>
    </row>
    <row r="113" spans="1:105" ht="12" customHeight="1" x14ac:dyDescent="0.25">
      <c r="A113" s="97" t="s">
        <v>53</v>
      </c>
      <c r="B113" s="98">
        <v>6.0487957866426662E-2</v>
      </c>
      <c r="C113" s="98">
        <v>0.15422653355114727</v>
      </c>
      <c r="D113" s="98">
        <v>9.5017178542407335E-2</v>
      </c>
      <c r="E113" s="98">
        <v>8.6045728648974723E-2</v>
      </c>
      <c r="F113" s="98">
        <v>8.3501498130612098E-2</v>
      </c>
      <c r="G113" s="98">
        <v>9.9437686675705073E-2</v>
      </c>
      <c r="H113" s="98">
        <v>8.4145534672392511E-2</v>
      </c>
      <c r="I113" s="98">
        <v>8.2659318745069391E-2</v>
      </c>
      <c r="J113" s="98">
        <v>8.2850500641840671E-2</v>
      </c>
      <c r="K113" s="98">
        <v>8.3431093336119533E-2</v>
      </c>
      <c r="L113" s="98">
        <v>0.10542779196264399</v>
      </c>
      <c r="M113" s="98">
        <v>0.10089441080342901</v>
      </c>
      <c r="N113" s="98">
        <v>5.9308789623491981E-2</v>
      </c>
      <c r="O113" s="98">
        <v>5.4231716549676019E-2</v>
      </c>
      <c r="P113" s="98">
        <v>5.4212642914507767E-2</v>
      </c>
      <c r="Q113" s="98">
        <v>5.0411377407289688E-2</v>
      </c>
      <c r="R113" s="98">
        <v>4.9168851872817929E-2</v>
      </c>
      <c r="S113" s="98">
        <v>4.1209600938700568E-2</v>
      </c>
      <c r="T113" s="98">
        <v>2.7559379322734553E-2</v>
      </c>
      <c r="U113" s="98">
        <v>1.952268048851025E-2</v>
      </c>
      <c r="V113" s="98">
        <v>5.3760545513149337E-3</v>
      </c>
      <c r="W113" s="98">
        <v>5.1709522975037859E-3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1.0065896920327273E-5</v>
      </c>
      <c r="C114" s="122">
        <f t="shared" si="21"/>
        <v>1.313751051147743E-5</v>
      </c>
      <c r="D114" s="122">
        <f t="shared" si="21"/>
        <v>8.180520738802603E-6</v>
      </c>
      <c r="E114" s="122">
        <f t="shared" si="21"/>
        <v>7.3368432151596288E-6</v>
      </c>
      <c r="F114" s="122">
        <f t="shared" si="21"/>
        <v>1.0908571184623191E-5</v>
      </c>
      <c r="G114" s="122">
        <f t="shared" si="21"/>
        <v>1.3376038025277058E-5</v>
      </c>
      <c r="H114" s="122">
        <f t="shared" si="21"/>
        <v>7.5499765152565632E-5</v>
      </c>
      <c r="I114" s="122">
        <f t="shared" si="21"/>
        <v>1.1028147630090288E-4</v>
      </c>
      <c r="J114" s="122">
        <f t="shared" si="21"/>
        <v>1.7913960144935588E-4</v>
      </c>
      <c r="K114" s="122">
        <f t="shared" si="21"/>
        <v>2.3195783540314047E-4</v>
      </c>
      <c r="L114" s="122">
        <f t="shared" si="21"/>
        <v>6.8052325989204293E-4</v>
      </c>
      <c r="M114" s="122">
        <f t="shared" si="21"/>
        <v>3.8613435628496957E-4</v>
      </c>
      <c r="N114" s="122">
        <f t="shared" si="21"/>
        <v>4.132297672209944E-4</v>
      </c>
      <c r="O114" s="122">
        <f t="shared" si="21"/>
        <v>3.6086719146677219E-4</v>
      </c>
      <c r="P114" s="122">
        <f t="shared" si="21"/>
        <v>4.4196753139033552E-4</v>
      </c>
      <c r="Q114" s="122">
        <f t="shared" si="21"/>
        <v>2.8030625765043177E-4</v>
      </c>
      <c r="R114" s="122">
        <f t="shared" si="21"/>
        <v>2.4409905266887442E-4</v>
      </c>
      <c r="S114" s="122">
        <f t="shared" si="21"/>
        <v>2.0176461394124406E-4</v>
      </c>
      <c r="T114" s="122">
        <f t="shared" si="21"/>
        <v>1.9766806509870151E-4</v>
      </c>
      <c r="U114" s="122">
        <f t="shared" si="21"/>
        <v>9.3856052884211933E-5</v>
      </c>
      <c r="V114" s="122">
        <f t="shared" si="21"/>
        <v>5.9840696679190069E-5</v>
      </c>
      <c r="W114" s="122">
        <f t="shared" si="21"/>
        <v>6.9701713687684812E-5</v>
      </c>
      <c r="DA114" s="130" t="s">
        <v>1575</v>
      </c>
    </row>
    <row r="115" spans="1:105" ht="12" customHeight="1" x14ac:dyDescent="0.25">
      <c r="A115" s="97" t="s">
        <v>53</v>
      </c>
      <c r="B115" s="98">
        <v>1.0065896920327273E-5</v>
      </c>
      <c r="C115" s="98">
        <v>1.313751051147743E-5</v>
      </c>
      <c r="D115" s="98">
        <v>8.180520738802603E-6</v>
      </c>
      <c r="E115" s="98">
        <v>7.3368432151596288E-6</v>
      </c>
      <c r="F115" s="98">
        <v>1.0908571184623191E-5</v>
      </c>
      <c r="G115" s="98">
        <v>1.3376038025277058E-5</v>
      </c>
      <c r="H115" s="98">
        <v>7.5499765152565632E-5</v>
      </c>
      <c r="I115" s="98">
        <v>1.1028147630090288E-4</v>
      </c>
      <c r="J115" s="98">
        <v>1.7913960144935588E-4</v>
      </c>
      <c r="K115" s="98">
        <v>2.3195783540314047E-4</v>
      </c>
      <c r="L115" s="98">
        <v>6.8052325989204293E-4</v>
      </c>
      <c r="M115" s="98">
        <v>3.8613435628496957E-4</v>
      </c>
      <c r="N115" s="98">
        <v>4.132297672209944E-4</v>
      </c>
      <c r="O115" s="98">
        <v>3.6086719146677219E-4</v>
      </c>
      <c r="P115" s="98">
        <v>4.4196753139033552E-4</v>
      </c>
      <c r="Q115" s="98">
        <v>2.8030625765043177E-4</v>
      </c>
      <c r="R115" s="98">
        <v>2.4409905266887442E-4</v>
      </c>
      <c r="S115" s="98">
        <v>2.0176461394124406E-4</v>
      </c>
      <c r="T115" s="98">
        <v>1.9766806509870151E-4</v>
      </c>
      <c r="U115" s="98">
        <v>9.3856052884211933E-5</v>
      </c>
      <c r="V115" s="98">
        <v>5.9840696679190069E-5</v>
      </c>
      <c r="W115" s="98">
        <v>6.9701713687684812E-5</v>
      </c>
      <c r="DA115" s="63" t="s">
        <v>1576</v>
      </c>
    </row>
    <row r="116" spans="1:105" ht="12" customHeight="1" x14ac:dyDescent="0.25">
      <c r="A116" s="121" t="s">
        <v>55</v>
      </c>
      <c r="B116" s="122">
        <v>2.5775981681186844</v>
      </c>
      <c r="C116" s="122">
        <v>4.2175643784807244</v>
      </c>
      <c r="D116" s="122">
        <v>3.1474708553940745</v>
      </c>
      <c r="E116" s="122">
        <v>2.9173111795034874</v>
      </c>
      <c r="F116" s="122">
        <v>2.8512202107723557</v>
      </c>
      <c r="G116" s="122">
        <v>3.272827990395895</v>
      </c>
      <c r="H116" s="122">
        <v>3.0083555746272439</v>
      </c>
      <c r="I116" s="122">
        <v>3.0764581969084079</v>
      </c>
      <c r="J116" s="122">
        <v>3.4705995068798066</v>
      </c>
      <c r="K116" s="122">
        <v>3.2142134581174648</v>
      </c>
      <c r="L116" s="122">
        <v>4.0508041364401439</v>
      </c>
      <c r="M116" s="122">
        <v>3.1984058341761745</v>
      </c>
      <c r="N116" s="122">
        <v>2.6191439694894694</v>
      </c>
      <c r="O116" s="122">
        <v>2.5192124248692696</v>
      </c>
      <c r="P116" s="122">
        <v>2.250958190730973</v>
      </c>
      <c r="Q116" s="122">
        <v>2.4399323096158061</v>
      </c>
      <c r="R116" s="122">
        <v>2.5269340429478535</v>
      </c>
      <c r="S116" s="122">
        <v>1.6490157218938548</v>
      </c>
      <c r="T116" s="122">
        <v>1.1891997276537705</v>
      </c>
      <c r="U116" s="122">
        <v>0.78002589499089159</v>
      </c>
      <c r="V116" s="122">
        <v>0.30307127768991721</v>
      </c>
      <c r="W116" s="122">
        <v>0.22696151410931986</v>
      </c>
      <c r="DA116" s="130" t="s">
        <v>1577</v>
      </c>
    </row>
    <row r="117" spans="1:105" ht="12" customHeight="1" x14ac:dyDescent="0.25">
      <c r="A117" s="97" t="s">
        <v>143</v>
      </c>
      <c r="B117" s="98">
        <v>1.3295043698466968</v>
      </c>
      <c r="C117" s="98">
        <v>3.1190245742903295</v>
      </c>
      <c r="D117" s="98">
        <v>2.124367972103002</v>
      </c>
      <c r="E117" s="98">
        <v>1.9795471691894433</v>
      </c>
      <c r="F117" s="98">
        <v>2.116932859815039</v>
      </c>
      <c r="G117" s="98">
        <v>2.5628359426417342</v>
      </c>
      <c r="H117" s="98">
        <v>2.2989809434921127</v>
      </c>
      <c r="I117" s="98">
        <v>2.3854987865662425</v>
      </c>
      <c r="J117" s="98">
        <v>2.4287390285580934</v>
      </c>
      <c r="K117" s="98">
        <v>2.3909142276521314</v>
      </c>
      <c r="L117" s="98">
        <v>3.2364813222508815</v>
      </c>
      <c r="M117" s="98">
        <v>2.3781984115768244</v>
      </c>
      <c r="N117" s="98">
        <v>1.5576041255659212</v>
      </c>
      <c r="O117" s="98">
        <v>1.4790367727288736</v>
      </c>
      <c r="P117" s="98">
        <v>1.4243958448058287</v>
      </c>
      <c r="Q117" s="98">
        <v>1.4444473812010998</v>
      </c>
      <c r="R117" s="98">
        <v>1.5235815295051578</v>
      </c>
      <c r="S117" s="98">
        <v>1.0064750117459655</v>
      </c>
      <c r="T117" s="98">
        <v>0.69884583574168868</v>
      </c>
      <c r="U117" s="98">
        <v>0.47845293416128992</v>
      </c>
      <c r="V117" s="98">
        <v>0.15760027007324251</v>
      </c>
      <c r="W117" s="98">
        <v>0.15397584841677672</v>
      </c>
      <c r="DA117" s="63" t="s">
        <v>1578</v>
      </c>
    </row>
    <row r="118" spans="1:105" ht="12" customHeight="1" x14ac:dyDescent="0.25">
      <c r="A118" s="97" t="s">
        <v>124</v>
      </c>
      <c r="B118" s="98">
        <v>0.18406631044740904</v>
      </c>
      <c r="C118" s="98">
        <v>0.1401176852341858</v>
      </c>
      <c r="D118" s="98">
        <v>0.11841564700567887</v>
      </c>
      <c r="E118" s="98">
        <v>0.10085439806994774</v>
      </c>
      <c r="F118" s="98">
        <v>7.7738521510047884E-2</v>
      </c>
      <c r="G118" s="98">
        <v>6.0797054214009334E-2</v>
      </c>
      <c r="H118" s="98">
        <v>3.8167307862760708E-2</v>
      </c>
      <c r="I118" s="98">
        <v>2.4024910115163316E-2</v>
      </c>
      <c r="J118" s="98">
        <v>2.448705272747545E-2</v>
      </c>
      <c r="K118" s="98">
        <v>2.0305364676080514E-2</v>
      </c>
      <c r="L118" s="98">
        <v>2.052979334664317E-2</v>
      </c>
      <c r="M118" s="98">
        <v>2.2129657684705883E-2</v>
      </c>
      <c r="N118" s="98">
        <v>3.0743152497240037E-2</v>
      </c>
      <c r="O118" s="98">
        <v>2.6146521008993694E-2</v>
      </c>
      <c r="P118" s="98">
        <v>2.6656282839825938E-2</v>
      </c>
      <c r="Q118" s="98">
        <v>2.0335061663387742E-2</v>
      </c>
      <c r="R118" s="98">
        <v>1.9449894476071004E-2</v>
      </c>
      <c r="S118" s="98">
        <v>1.7541323632863051E-2</v>
      </c>
      <c r="T118" s="98">
        <v>9.79177385242796E-3</v>
      </c>
      <c r="U118" s="98">
        <v>6.7529602749635403E-3</v>
      </c>
      <c r="V118" s="98">
        <v>2.0298364831054468E-3</v>
      </c>
      <c r="W118" s="98">
        <v>1.5067937231375422E-3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1.0640274878245788</v>
      </c>
      <c r="C122" s="101">
        <v>0.95842211895620877</v>
      </c>
      <c r="D122" s="101">
        <v>0.90468723628539338</v>
      </c>
      <c r="E122" s="101">
        <v>0.83690961224409632</v>
      </c>
      <c r="F122" s="101">
        <v>0.65654882944726878</v>
      </c>
      <c r="G122" s="101">
        <v>0.64919499354015164</v>
      </c>
      <c r="H122" s="101">
        <v>0.67120732327237054</v>
      </c>
      <c r="I122" s="101">
        <v>0.66693450022700185</v>
      </c>
      <c r="J122" s="101">
        <v>1.0173734255942379</v>
      </c>
      <c r="K122" s="101">
        <v>0.80299386578925291</v>
      </c>
      <c r="L122" s="101">
        <v>0.79379302084261949</v>
      </c>
      <c r="M122" s="101">
        <v>0.79807776491464433</v>
      </c>
      <c r="N122" s="101">
        <v>1.0307966914263078</v>
      </c>
      <c r="O122" s="101">
        <v>1.0140291311314023</v>
      </c>
      <c r="P122" s="101">
        <v>0.79990606308531831</v>
      </c>
      <c r="Q122" s="101">
        <v>0.97514986675131843</v>
      </c>
      <c r="R122" s="101">
        <v>0.98390261896662468</v>
      </c>
      <c r="S122" s="101">
        <v>0.62499938651502629</v>
      </c>
      <c r="T122" s="101">
        <v>0.48056211805965393</v>
      </c>
      <c r="U122" s="101">
        <v>0.29482000055463814</v>
      </c>
      <c r="V122" s="101">
        <v>0.14344117113356925</v>
      </c>
      <c r="W122" s="101">
        <v>7.1478871969405625E-2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1.0497090188176872</v>
      </c>
      <c r="C126" s="122">
        <v>1.0214105219157299</v>
      </c>
      <c r="D126" s="122">
        <v>1.0756960931002557</v>
      </c>
      <c r="E126" s="122">
        <v>1.0690828351622985</v>
      </c>
      <c r="F126" s="122">
        <v>1.0819741062691643</v>
      </c>
      <c r="G126" s="122">
        <v>1.0977609543851303</v>
      </c>
      <c r="H126" s="122">
        <v>1.1136974541047768</v>
      </c>
      <c r="I126" s="122">
        <v>0.98683043807134896</v>
      </c>
      <c r="J126" s="122">
        <v>1.1266479578187116</v>
      </c>
      <c r="K126" s="122">
        <v>1.0191258465554487</v>
      </c>
      <c r="L126" s="122">
        <v>1.0885011777461062</v>
      </c>
      <c r="M126" s="122">
        <v>0.97111610230322598</v>
      </c>
      <c r="N126" s="122">
        <v>0.91342142585931629</v>
      </c>
      <c r="O126" s="122">
        <v>0.79802780555945385</v>
      </c>
      <c r="P126" s="122">
        <v>0.74270251566105294</v>
      </c>
      <c r="Q126" s="122">
        <v>0.6621614838756138</v>
      </c>
      <c r="R126" s="122">
        <v>0.63410494510814874</v>
      </c>
      <c r="S126" s="122">
        <v>0.48599003844989291</v>
      </c>
      <c r="T126" s="122">
        <v>0.31650617129209169</v>
      </c>
      <c r="U126" s="122">
        <v>0.19213155058364942</v>
      </c>
      <c r="V126" s="122">
        <v>0.10150493645648047</v>
      </c>
      <c r="W126" s="122">
        <v>5.9801186156992495E-2</v>
      </c>
      <c r="DA126" s="130" t="s">
        <v>1587</v>
      </c>
    </row>
    <row r="127" spans="1:105" ht="12" customHeight="1" x14ac:dyDescent="0.25">
      <c r="A127" s="97" t="s">
        <v>51</v>
      </c>
      <c r="B127" s="98">
        <v>2.3547713711885637E-3</v>
      </c>
      <c r="C127" s="98">
        <v>5.7812809096996209E-3</v>
      </c>
      <c r="D127" s="98">
        <v>4.0666053080580774E-3</v>
      </c>
      <c r="E127" s="98">
        <v>3.5078704808992668E-3</v>
      </c>
      <c r="F127" s="98">
        <v>3.6745451588770244E-3</v>
      </c>
      <c r="G127" s="98">
        <v>4.0359504282788021E-3</v>
      </c>
      <c r="H127" s="98">
        <v>3.3968718822093118E-3</v>
      </c>
      <c r="I127" s="98">
        <v>3.3891378544374444E-3</v>
      </c>
      <c r="J127" s="98">
        <v>3.2836724361574314E-3</v>
      </c>
      <c r="K127" s="98">
        <v>3.402442376397496E-3</v>
      </c>
      <c r="L127" s="98">
        <v>5.6367631604089035E-3</v>
      </c>
      <c r="M127" s="98">
        <v>5.0157638291774128E-3</v>
      </c>
      <c r="N127" s="98">
        <v>3.1288812458201967E-3</v>
      </c>
      <c r="O127" s="98">
        <v>2.8661507595299507E-3</v>
      </c>
      <c r="P127" s="98">
        <v>2.8900353491926995E-3</v>
      </c>
      <c r="Q127" s="98">
        <v>2.8661507595299507E-3</v>
      </c>
      <c r="R127" s="98">
        <v>2.8422661698672006E-3</v>
      </c>
      <c r="S127" s="98">
        <v>2.2929206076239611E-3</v>
      </c>
      <c r="T127" s="98">
        <v>1.7435750453807194E-3</v>
      </c>
      <c r="U127" s="98">
        <v>1.1703448934747302E-3</v>
      </c>
      <c r="V127" s="98">
        <v>6.3497409033720089E-4</v>
      </c>
      <c r="W127" s="98">
        <v>5.7323015190599038E-4</v>
      </c>
      <c r="DA127" s="63" t="s">
        <v>1588</v>
      </c>
    </row>
    <row r="128" spans="1:105" ht="12" customHeight="1" x14ac:dyDescent="0.25">
      <c r="A128" s="97" t="s">
        <v>50</v>
      </c>
      <c r="B128" s="98">
        <v>0.89205374038852936</v>
      </c>
      <c r="C128" s="98">
        <v>0.83648201178969506</v>
      </c>
      <c r="D128" s="98">
        <v>0.84428986016145591</v>
      </c>
      <c r="E128" s="98">
        <v>0.80935337001302121</v>
      </c>
      <c r="F128" s="98">
        <v>0.82779654406514103</v>
      </c>
      <c r="G128" s="98">
        <v>0.82436650253696286</v>
      </c>
      <c r="H128" s="98">
        <v>0.78185303307567811</v>
      </c>
      <c r="I128" s="98">
        <v>0.65174170771966899</v>
      </c>
      <c r="J128" s="98">
        <v>0.62838873277757901</v>
      </c>
      <c r="K128" s="98">
        <v>0.56477021696633445</v>
      </c>
      <c r="L128" s="98">
        <v>0.60013458092973559</v>
      </c>
      <c r="M128" s="98">
        <v>0.60599703311742015</v>
      </c>
      <c r="N128" s="98">
        <v>0.57442114446541626</v>
      </c>
      <c r="O128" s="98">
        <v>0.49235733136037657</v>
      </c>
      <c r="P128" s="98">
        <v>0.50259216525177375</v>
      </c>
      <c r="Q128" s="98">
        <v>0.38765399303302761</v>
      </c>
      <c r="R128" s="98">
        <v>0.36425353918482467</v>
      </c>
      <c r="S128" s="98">
        <v>0.32423217309505981</v>
      </c>
      <c r="T128" s="98">
        <v>0.18448277434891111</v>
      </c>
      <c r="U128" s="98">
        <v>0.10877207557311043</v>
      </c>
      <c r="V128" s="98">
        <v>5.2381169846031451E-2</v>
      </c>
      <c r="W128" s="98">
        <v>3.0413211586506325E-2</v>
      </c>
      <c r="DA128" s="63" t="s">
        <v>1589</v>
      </c>
    </row>
    <row r="129" spans="1:105" ht="12" customHeight="1" x14ac:dyDescent="0.25">
      <c r="A129" s="109" t="s">
        <v>120</v>
      </c>
      <c r="B129" s="33">
        <v>0.15530050705796936</v>
      </c>
      <c r="C129" s="33">
        <v>0.17914722921633525</v>
      </c>
      <c r="D129" s="33">
        <v>0.22733962763074181</v>
      </c>
      <c r="E129" s="33">
        <v>0.25622159466837807</v>
      </c>
      <c r="F129" s="33">
        <v>0.25050301704514627</v>
      </c>
      <c r="G129" s="33">
        <v>0.26935850141988871</v>
      </c>
      <c r="H129" s="33">
        <v>0.32844754914688951</v>
      </c>
      <c r="I129" s="33">
        <v>0.33169959249724257</v>
      </c>
      <c r="J129" s="33">
        <v>0.49497555260497506</v>
      </c>
      <c r="K129" s="33">
        <v>0.45095318721271682</v>
      </c>
      <c r="L129" s="33">
        <v>0.48272983365596178</v>
      </c>
      <c r="M129" s="33">
        <v>0.36010330535662832</v>
      </c>
      <c r="N129" s="33">
        <v>0.33587140014807981</v>
      </c>
      <c r="O129" s="33">
        <v>0.30280432343954727</v>
      </c>
      <c r="P129" s="33">
        <v>0.23722031506008642</v>
      </c>
      <c r="Q129" s="33">
        <v>0.27164134008305629</v>
      </c>
      <c r="R129" s="33">
        <v>0.26700913975345686</v>
      </c>
      <c r="S129" s="33">
        <v>0.15946494474720913</v>
      </c>
      <c r="T129" s="33">
        <v>0.13027982189779985</v>
      </c>
      <c r="U129" s="33">
        <v>8.218913011706426E-2</v>
      </c>
      <c r="V129" s="33">
        <v>4.8488792520111818E-2</v>
      </c>
      <c r="W129" s="33">
        <v>2.8814744418580177E-2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8.7876656661418</v>
      </c>
      <c r="C131" s="117">
        <f t="shared" si="22"/>
        <v>20.271581015812171</v>
      </c>
      <c r="D131" s="117">
        <f t="shared" si="22"/>
        <v>13.449473995490392</v>
      </c>
      <c r="E131" s="117">
        <f t="shared" si="22"/>
        <v>12.473352024822765</v>
      </c>
      <c r="F131" s="117">
        <f t="shared" si="22"/>
        <v>12.413916054306611</v>
      </c>
      <c r="G131" s="117">
        <f t="shared" si="22"/>
        <v>14.767197666516756</v>
      </c>
      <c r="H131" s="117">
        <f t="shared" si="22"/>
        <v>12.981865543238106</v>
      </c>
      <c r="I131" s="117">
        <f t="shared" si="22"/>
        <v>12.997361358032908</v>
      </c>
      <c r="J131" s="117">
        <f t="shared" si="22"/>
        <v>13.48162433164747</v>
      </c>
      <c r="K131" s="117">
        <f t="shared" si="22"/>
        <v>13.405277321636261</v>
      </c>
      <c r="L131" s="117">
        <f t="shared" si="22"/>
        <v>17.470691871967222</v>
      </c>
      <c r="M131" s="117">
        <f t="shared" si="22"/>
        <v>16.15089710134794</v>
      </c>
      <c r="N131" s="117">
        <f t="shared" si="22"/>
        <v>10.293351018749053</v>
      </c>
      <c r="O131" s="117">
        <f t="shared" si="22"/>
        <v>9.557866825788583</v>
      </c>
      <c r="P131" s="117">
        <f t="shared" si="22"/>
        <v>9.4205536854450216</v>
      </c>
      <c r="Q131" s="117">
        <f t="shared" si="22"/>
        <v>9.0587101327418083</v>
      </c>
      <c r="R131" s="117">
        <f t="shared" ref="R131:V131" si="23">R132+R135+R137+R147</f>
        <v>9.0135941925424259</v>
      </c>
      <c r="S131" s="117">
        <f t="shared" si="23"/>
        <v>7.2892573972604779</v>
      </c>
      <c r="T131" s="117">
        <f t="shared" si="23"/>
        <v>4.9722029313726308</v>
      </c>
      <c r="U131" s="117">
        <f t="shared" si="23"/>
        <v>3.4772062660219225</v>
      </c>
      <c r="V131" s="117">
        <f t="shared" si="23"/>
        <v>1.0641258621124463</v>
      </c>
      <c r="W131" s="117">
        <f t="shared" ref="W131" si="24">W132+W135+W137+W147</f>
        <v>0.95622248701890733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6.6168370920012256</v>
      </c>
      <c r="C132" s="122">
        <f t="shared" si="25"/>
        <v>17.157247443650093</v>
      </c>
      <c r="D132" s="122">
        <f t="shared" si="25"/>
        <v>10.908453856288599</v>
      </c>
      <c r="E132" s="122">
        <f t="shared" si="25"/>
        <v>10.059380106676702</v>
      </c>
      <c r="F132" s="122">
        <f t="shared" si="25"/>
        <v>10.025023879538503</v>
      </c>
      <c r="G132" s="122">
        <f t="shared" si="25"/>
        <v>12.098652848554496</v>
      </c>
      <c r="H132" s="122">
        <f t="shared" si="25"/>
        <v>10.431544436392294</v>
      </c>
      <c r="I132" s="122">
        <f t="shared" si="25"/>
        <v>10.465233878749382</v>
      </c>
      <c r="J132" s="122">
        <f t="shared" si="25"/>
        <v>10.564265955291457</v>
      </c>
      <c r="K132" s="122">
        <f t="shared" si="25"/>
        <v>10.702305355152962</v>
      </c>
      <c r="L132" s="122">
        <f t="shared" si="25"/>
        <v>14.174358948450887</v>
      </c>
      <c r="M132" s="122">
        <f t="shared" si="25"/>
        <v>13.457764836478791</v>
      </c>
      <c r="N132" s="122">
        <f t="shared" si="25"/>
        <v>7.975997072253171</v>
      </c>
      <c r="O132" s="122">
        <f t="shared" si="25"/>
        <v>7.3608771644009057</v>
      </c>
      <c r="P132" s="122">
        <f t="shared" si="25"/>
        <v>7.4391614382044251</v>
      </c>
      <c r="Q132" s="122">
        <f t="shared" si="25"/>
        <v>6.9796423623559107</v>
      </c>
      <c r="R132" s="122">
        <f t="shared" ref="R132:V132" si="26">SUM(R133:R134)</f>
        <v>6.8782002067973274</v>
      </c>
      <c r="S132" s="122">
        <f t="shared" si="26"/>
        <v>5.8386777279137112</v>
      </c>
      <c r="T132" s="122">
        <f t="shared" si="26"/>
        <v>3.9256241448164761</v>
      </c>
      <c r="U132" s="122">
        <f t="shared" si="26"/>
        <v>2.7858397354810758</v>
      </c>
      <c r="V132" s="122">
        <f t="shared" si="26"/>
        <v>0.7675908140914115</v>
      </c>
      <c r="W132" s="122">
        <f t="shared" ref="W132" si="27">SUM(W133:W134)</f>
        <v>0.74243537085218958</v>
      </c>
      <c r="DA132" s="130" t="s">
        <v>1740</v>
      </c>
    </row>
    <row r="133" spans="1:105" ht="12" customHeight="1" x14ac:dyDescent="0.25">
      <c r="A133" s="97" t="s">
        <v>51</v>
      </c>
      <c r="B133" s="98">
        <v>6.5563491341347993</v>
      </c>
      <c r="C133" s="98">
        <v>17.003020910098947</v>
      </c>
      <c r="D133" s="98">
        <v>10.813436677746191</v>
      </c>
      <c r="E133" s="98">
        <v>9.9733343780277277</v>
      </c>
      <c r="F133" s="98">
        <v>9.941522381407891</v>
      </c>
      <c r="G133" s="98">
        <v>11.999215161878791</v>
      </c>
      <c r="H133" s="98">
        <v>10.347398901719901</v>
      </c>
      <c r="I133" s="98">
        <v>10.382574560004313</v>
      </c>
      <c r="J133" s="98">
        <v>10.481415454649616</v>
      </c>
      <c r="K133" s="98">
        <v>10.618874261816842</v>
      </c>
      <c r="L133" s="98">
        <v>14.068931156488244</v>
      </c>
      <c r="M133" s="98">
        <v>13.356870425675362</v>
      </c>
      <c r="N133" s="98">
        <v>7.9166882826296794</v>
      </c>
      <c r="O133" s="98">
        <v>7.3066454478512295</v>
      </c>
      <c r="P133" s="98">
        <v>7.3849487952899171</v>
      </c>
      <c r="Q133" s="98">
        <v>6.9292309849486209</v>
      </c>
      <c r="R133" s="98">
        <v>6.8290313549245099</v>
      </c>
      <c r="S133" s="98">
        <v>5.7974681269750103</v>
      </c>
      <c r="T133" s="98">
        <v>3.8980647654937415</v>
      </c>
      <c r="U133" s="98">
        <v>2.7663170549925655</v>
      </c>
      <c r="V133" s="98">
        <v>0.76221475954009654</v>
      </c>
      <c r="W133" s="98">
        <v>0.73726441855468583</v>
      </c>
      <c r="DA133" s="63" t="s">
        <v>1741</v>
      </c>
    </row>
    <row r="134" spans="1:105" ht="12" customHeight="1" x14ac:dyDescent="0.25">
      <c r="A134" s="97" t="s">
        <v>53</v>
      </c>
      <c r="B134" s="98">
        <v>6.0487957866426662E-2</v>
      </c>
      <c r="C134" s="98">
        <v>0.15422653355114727</v>
      </c>
      <c r="D134" s="98">
        <v>9.5017178542407335E-2</v>
      </c>
      <c r="E134" s="98">
        <v>8.6045728648974723E-2</v>
      </c>
      <c r="F134" s="98">
        <v>8.3501498130612098E-2</v>
      </c>
      <c r="G134" s="98">
        <v>9.9437686675705073E-2</v>
      </c>
      <c r="H134" s="98">
        <v>8.4145534672392511E-2</v>
      </c>
      <c r="I134" s="98">
        <v>8.2659318745069391E-2</v>
      </c>
      <c r="J134" s="98">
        <v>8.2850500641840671E-2</v>
      </c>
      <c r="K134" s="98">
        <v>8.3431093336119533E-2</v>
      </c>
      <c r="L134" s="98">
        <v>0.10542779196264399</v>
      </c>
      <c r="M134" s="98">
        <v>0.10089441080342901</v>
      </c>
      <c r="N134" s="98">
        <v>5.9308789623491981E-2</v>
      </c>
      <c r="O134" s="98">
        <v>5.4231716549676019E-2</v>
      </c>
      <c r="P134" s="98">
        <v>5.4212642914507767E-2</v>
      </c>
      <c r="Q134" s="98">
        <v>5.0411377407289688E-2</v>
      </c>
      <c r="R134" s="98">
        <v>4.9168851872817929E-2</v>
      </c>
      <c r="S134" s="98">
        <v>4.1209600938700568E-2</v>
      </c>
      <c r="T134" s="98">
        <v>2.7559379322734553E-2</v>
      </c>
      <c r="U134" s="98">
        <v>1.952268048851025E-2</v>
      </c>
      <c r="V134" s="98">
        <v>5.3760545513149337E-3</v>
      </c>
      <c r="W134" s="98">
        <v>5.1709522975037859E-3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2.0167391127337324E-5</v>
      </c>
      <c r="C135" s="122">
        <f t="shared" si="28"/>
        <v>2.6321480839867019E-5</v>
      </c>
      <c r="D135" s="122">
        <f t="shared" si="28"/>
        <v>1.6389971273355995E-5</v>
      </c>
      <c r="E135" s="122">
        <f t="shared" si="28"/>
        <v>1.4699632624021005E-5</v>
      </c>
      <c r="F135" s="122">
        <f t="shared" si="28"/>
        <v>2.6139241518936799E-5</v>
      </c>
      <c r="G135" s="122">
        <f t="shared" si="28"/>
        <v>4.07216321924059E-5</v>
      </c>
      <c r="H135" s="122">
        <f t="shared" si="28"/>
        <v>2.3744782761011613E-4</v>
      </c>
      <c r="I135" s="122">
        <f t="shared" si="28"/>
        <v>3.5423463276440135E-4</v>
      </c>
      <c r="J135" s="122">
        <f t="shared" si="28"/>
        <v>5.8747583613154449E-4</v>
      </c>
      <c r="K135" s="122">
        <f t="shared" si="28"/>
        <v>7.7151471528546199E-4</v>
      </c>
      <c r="L135" s="122">
        <f t="shared" si="28"/>
        <v>2.3005618822839261E-3</v>
      </c>
      <c r="M135" s="122">
        <f t="shared" si="28"/>
        <v>1.3323270155556313E-3</v>
      </c>
      <c r="N135" s="122">
        <f t="shared" si="28"/>
        <v>1.463378618548223E-3</v>
      </c>
      <c r="O135" s="122">
        <f t="shared" si="28"/>
        <v>1.3079009163168443E-3</v>
      </c>
      <c r="P135" s="122">
        <f t="shared" si="28"/>
        <v>1.6374047367479117E-3</v>
      </c>
      <c r="Q135" s="122">
        <f t="shared" si="28"/>
        <v>1.0618822797337157E-3</v>
      </c>
      <c r="R135" s="122">
        <f t="shared" si="28"/>
        <v>9.5110244284849009E-4</v>
      </c>
      <c r="S135" s="122">
        <f t="shared" si="28"/>
        <v>8.1115152591490838E-4</v>
      </c>
      <c r="T135" s="122">
        <f t="shared" si="28"/>
        <v>8.1823504470945061E-4</v>
      </c>
      <c r="U135" s="122">
        <f t="shared" si="28"/>
        <v>4.0206376607599878E-4</v>
      </c>
      <c r="V135" s="122">
        <f t="shared" si="28"/>
        <v>2.6499745980870489E-4</v>
      </c>
      <c r="W135" s="122">
        <f t="shared" si="28"/>
        <v>3.174229344956029E-4</v>
      </c>
      <c r="DA135" s="130" t="s">
        <v>1743</v>
      </c>
    </row>
    <row r="136" spans="1:105" ht="12" customHeight="1" x14ac:dyDescent="0.25">
      <c r="A136" s="97" t="s">
        <v>53</v>
      </c>
      <c r="B136" s="98">
        <v>2.0167391127337324E-5</v>
      </c>
      <c r="C136" s="98">
        <v>2.6321480839867019E-5</v>
      </c>
      <c r="D136" s="98">
        <v>1.6389971273355995E-5</v>
      </c>
      <c r="E136" s="98">
        <v>1.4699632624021005E-5</v>
      </c>
      <c r="F136" s="98">
        <v>2.6139241518936799E-5</v>
      </c>
      <c r="G136" s="98">
        <v>4.07216321924059E-5</v>
      </c>
      <c r="H136" s="98">
        <v>2.3744782761011613E-4</v>
      </c>
      <c r="I136" s="98">
        <v>3.5423463276440135E-4</v>
      </c>
      <c r="J136" s="98">
        <v>5.8747583613154449E-4</v>
      </c>
      <c r="K136" s="98">
        <v>7.7151471528546199E-4</v>
      </c>
      <c r="L136" s="98">
        <v>2.3005618822839261E-3</v>
      </c>
      <c r="M136" s="98">
        <v>1.3323270155556313E-3</v>
      </c>
      <c r="N136" s="98">
        <v>1.463378618548223E-3</v>
      </c>
      <c r="O136" s="98">
        <v>1.3079009163168443E-3</v>
      </c>
      <c r="P136" s="98">
        <v>1.6374047367479117E-3</v>
      </c>
      <c r="Q136" s="98">
        <v>1.0618822797337157E-3</v>
      </c>
      <c r="R136" s="98">
        <v>9.5110244284849009E-4</v>
      </c>
      <c r="S136" s="98">
        <v>8.1115152591490838E-4</v>
      </c>
      <c r="T136" s="98">
        <v>8.1823504470945061E-4</v>
      </c>
      <c r="U136" s="98">
        <v>4.0206376607599878E-4</v>
      </c>
      <c r="V136" s="98">
        <v>2.6499745980870489E-4</v>
      </c>
      <c r="W136" s="98">
        <v>3.174229344956029E-4</v>
      </c>
      <c r="DA136" s="63" t="s">
        <v>1744</v>
      </c>
    </row>
    <row r="137" spans="1:105" ht="12" customHeight="1" x14ac:dyDescent="0.25">
      <c r="A137" s="121" t="s">
        <v>55</v>
      </c>
      <c r="B137" s="122">
        <v>1.5303858201948155</v>
      </c>
      <c r="C137" s="122">
        <v>2.4858098661065666</v>
      </c>
      <c r="D137" s="122">
        <v>1.8716407884528192</v>
      </c>
      <c r="E137" s="122">
        <v>1.7425616506736923</v>
      </c>
      <c r="F137" s="122">
        <v>1.708981691741049</v>
      </c>
      <c r="G137" s="122">
        <v>1.9740873847076554</v>
      </c>
      <c r="H137" s="122">
        <v>1.8341276903316361</v>
      </c>
      <c r="I137" s="122">
        <v>1.8895023208496553</v>
      </c>
      <c r="J137" s="122">
        <v>2.1634802862660685</v>
      </c>
      <c r="K137" s="122">
        <v>2.0193653632087489</v>
      </c>
      <c r="L137" s="122">
        <v>2.5637373217156765</v>
      </c>
      <c r="M137" s="122">
        <v>2.05106556337629</v>
      </c>
      <c r="N137" s="122">
        <v>1.7127661396896652</v>
      </c>
      <c r="O137" s="122">
        <v>1.6663822323851454</v>
      </c>
      <c r="P137" s="122">
        <v>1.4940230855956771</v>
      </c>
      <c r="Q137" s="122">
        <v>1.6327462895735882</v>
      </c>
      <c r="R137" s="122">
        <v>1.7048937814069167</v>
      </c>
      <c r="S137" s="122">
        <v>1.1279386877605231</v>
      </c>
      <c r="T137" s="122">
        <v>0.83060689171711621</v>
      </c>
      <c r="U137" s="122">
        <v>0.55911756701090065</v>
      </c>
      <c r="V137" s="122">
        <v>0.2252609718157782</v>
      </c>
      <c r="W137" s="122">
        <v>0.17150886725529035</v>
      </c>
      <c r="DA137" s="130" t="s">
        <v>1745</v>
      </c>
    </row>
    <row r="138" spans="1:105" ht="12" customHeight="1" x14ac:dyDescent="0.25">
      <c r="A138" s="97" t="s">
        <v>143</v>
      </c>
      <c r="B138" s="98">
        <v>0.76871185489983163</v>
      </c>
      <c r="C138" s="98">
        <v>1.8125129609729906</v>
      </c>
      <c r="D138" s="98">
        <v>1.2415314159016244</v>
      </c>
      <c r="E138" s="98">
        <v>1.1627490025229703</v>
      </c>
      <c r="F138" s="98">
        <v>1.2519993840598187</v>
      </c>
      <c r="G138" s="98">
        <v>1.526258868626865</v>
      </c>
      <c r="H138" s="98">
        <v>1.3790818863964918</v>
      </c>
      <c r="I138" s="98">
        <v>1.4420984229422606</v>
      </c>
      <c r="J138" s="98">
        <v>1.4864757448594292</v>
      </c>
      <c r="K138" s="98">
        <v>1.4837605743356121</v>
      </c>
      <c r="L138" s="98">
        <v>2.0318543374691003</v>
      </c>
      <c r="M138" s="98">
        <v>1.5117361710406585</v>
      </c>
      <c r="N138" s="98">
        <v>1.0068307527785938</v>
      </c>
      <c r="O138" s="98">
        <v>0.97197330398768178</v>
      </c>
      <c r="P138" s="98">
        <v>0.93896958132557129</v>
      </c>
      <c r="Q138" s="98">
        <v>0.9550876090112892</v>
      </c>
      <c r="R138" s="98">
        <v>1.0152274194674555</v>
      </c>
      <c r="S138" s="98">
        <v>0.68345101579319034</v>
      </c>
      <c r="T138" s="98">
        <v>0.48774751146542605</v>
      </c>
      <c r="U138" s="98">
        <v>0.34360510461236449</v>
      </c>
      <c r="V138" s="98">
        <v>0.11711674475420453</v>
      </c>
      <c r="W138" s="98">
        <v>0.11649898011377166</v>
      </c>
      <c r="DA138" s="63" t="s">
        <v>1746</v>
      </c>
    </row>
    <row r="139" spans="1:105" ht="12" customHeight="1" x14ac:dyDescent="0.25">
      <c r="A139" s="97" t="s">
        <v>124</v>
      </c>
      <c r="B139" s="98">
        <v>0.10187901853980699</v>
      </c>
      <c r="C139" s="98">
        <v>7.7644683267759737E-2</v>
      </c>
      <c r="D139" s="98">
        <v>6.5687664007704483E-2</v>
      </c>
      <c r="E139" s="98">
        <v>5.6015313646781105E-2</v>
      </c>
      <c r="F139" s="98">
        <v>4.333271494497716E-2</v>
      </c>
      <c r="G139" s="98">
        <v>3.4173909166661041E-2</v>
      </c>
      <c r="H139" s="98">
        <v>2.187609424359329E-2</v>
      </c>
      <c r="I139" s="98">
        <v>1.4034821751606629E-2</v>
      </c>
      <c r="J139" s="98">
        <v>1.4337683255272717E-2</v>
      </c>
      <c r="K139" s="98">
        <v>1.192542723702412E-2</v>
      </c>
      <c r="L139" s="98">
        <v>1.2265465387813687E-2</v>
      </c>
      <c r="M139" s="98">
        <v>1.3279777932528774E-2</v>
      </c>
      <c r="N139" s="98">
        <v>1.9212691366824946E-2</v>
      </c>
      <c r="O139" s="98">
        <v>1.652365247567995E-2</v>
      </c>
      <c r="P139" s="98">
        <v>1.7101506509828224E-2</v>
      </c>
      <c r="Q139" s="98">
        <v>1.319527308133228E-2</v>
      </c>
      <c r="R139" s="98">
        <v>1.2763682394001778E-2</v>
      </c>
      <c r="S139" s="98">
        <v>1.1689043877777673E-2</v>
      </c>
      <c r="T139" s="98">
        <v>6.7380176398857778E-3</v>
      </c>
      <c r="U139" s="98">
        <v>4.8521813142128022E-3</v>
      </c>
      <c r="V139" s="98">
        <v>1.6915635334996716E-3</v>
      </c>
      <c r="W139" s="98">
        <v>1.2878982479924441E-3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0.65979494675517703</v>
      </c>
      <c r="C143" s="101">
        <v>0.59565222186581646</v>
      </c>
      <c r="D143" s="101">
        <v>0.56442170854349039</v>
      </c>
      <c r="E143" s="101">
        <v>0.52379733450394084</v>
      </c>
      <c r="F143" s="101">
        <v>0.41364959273625324</v>
      </c>
      <c r="G143" s="101">
        <v>0.41365460691412931</v>
      </c>
      <c r="H143" s="101">
        <v>0.433169709691551</v>
      </c>
      <c r="I143" s="101">
        <v>0.43336907615578796</v>
      </c>
      <c r="J143" s="101">
        <v>0.66266685815136639</v>
      </c>
      <c r="K143" s="101">
        <v>0.52367936163611251</v>
      </c>
      <c r="L143" s="101">
        <v>0.51961751885876239</v>
      </c>
      <c r="M143" s="101">
        <v>0.52604961440310249</v>
      </c>
      <c r="N143" s="101">
        <v>0.68672269554424648</v>
      </c>
      <c r="O143" s="101">
        <v>0.67788527592178349</v>
      </c>
      <c r="P143" s="101">
        <v>0.53795199776027747</v>
      </c>
      <c r="Q143" s="101">
        <v>0.66446340748096688</v>
      </c>
      <c r="R143" s="101">
        <v>0.67690267954545924</v>
      </c>
      <c r="S143" s="101">
        <v>0.43279862808955505</v>
      </c>
      <c r="T143" s="101">
        <v>0.33612136261180436</v>
      </c>
      <c r="U143" s="101">
        <v>0.21066028108432339</v>
      </c>
      <c r="V143" s="101">
        <v>0.106452663528074</v>
      </c>
      <c r="W143" s="101">
        <v>5.3721988893526265E-2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0.6404225865546318</v>
      </c>
      <c r="C147" s="122">
        <v>0.62849738457467252</v>
      </c>
      <c r="D147" s="122">
        <v>0.66936296077770074</v>
      </c>
      <c r="E147" s="122">
        <v>0.67139556783974519</v>
      </c>
      <c r="F147" s="122">
        <v>0.67988434378553897</v>
      </c>
      <c r="G147" s="122">
        <v>0.69441671162241336</v>
      </c>
      <c r="H147" s="122">
        <v>0.71595596868656619</v>
      </c>
      <c r="I147" s="122">
        <v>0.64227092380110751</v>
      </c>
      <c r="J147" s="122">
        <v>0.75329061425381294</v>
      </c>
      <c r="K147" s="122">
        <v>0.68283508855926422</v>
      </c>
      <c r="L147" s="122">
        <v>0.73029503991837497</v>
      </c>
      <c r="M147" s="122">
        <v>0.64073437447730486</v>
      </c>
      <c r="N147" s="122">
        <v>0.60312442818766865</v>
      </c>
      <c r="O147" s="122">
        <v>0.52929952808621428</v>
      </c>
      <c r="P147" s="122">
        <v>0.48573175690817094</v>
      </c>
      <c r="Q147" s="122">
        <v>0.44525959853257713</v>
      </c>
      <c r="R147" s="122">
        <v>0.42954910189533235</v>
      </c>
      <c r="S147" s="122">
        <v>0.32182983006032917</v>
      </c>
      <c r="T147" s="122">
        <v>0.21515365979432954</v>
      </c>
      <c r="U147" s="122">
        <v>0.13184689976386976</v>
      </c>
      <c r="V147" s="122">
        <v>7.1009078745447929E-2</v>
      </c>
      <c r="W147" s="122">
        <v>4.1960825976931834E-2</v>
      </c>
      <c r="DA147" s="130" t="s">
        <v>1755</v>
      </c>
    </row>
    <row r="148" spans="1:105" ht="12" customHeight="1" x14ac:dyDescent="0.25">
      <c r="A148" s="97" t="s">
        <v>51</v>
      </c>
      <c r="B148" s="98">
        <v>1.3522414614251955E-3</v>
      </c>
      <c r="C148" s="98">
        <v>3.3247431422304429E-3</v>
      </c>
      <c r="D148" s="98">
        <v>2.3417998276688786E-3</v>
      </c>
      <c r="E148" s="98">
        <v>2.0231780462631331E-3</v>
      </c>
      <c r="F148" s="98">
        <v>2.1228845277513992E-3</v>
      </c>
      <c r="G148" s="98">
        <v>2.3376150467247676E-3</v>
      </c>
      <c r="H148" s="98">
        <v>1.9729065701012813E-3</v>
      </c>
      <c r="I148" s="98">
        <v>1.9713076993051405E-3</v>
      </c>
      <c r="J148" s="98">
        <v>1.9108872617674499E-3</v>
      </c>
      <c r="K148" s="98">
        <v>1.9814855002361046E-3</v>
      </c>
      <c r="L148" s="98">
        <v>3.2849614917970053E-3</v>
      </c>
      <c r="M148" s="98">
        <v>2.9245769443865298E-3</v>
      </c>
      <c r="N148" s="98">
        <v>1.8254353457011461E-3</v>
      </c>
      <c r="O148" s="98">
        <v>1.6730049219183204E-3</v>
      </c>
      <c r="P148" s="98">
        <v>1.6870983625651829E-3</v>
      </c>
      <c r="Q148" s="98">
        <v>1.6732954404374398E-3</v>
      </c>
      <c r="R148" s="98">
        <v>1.6599645754550314E-3</v>
      </c>
      <c r="S148" s="98">
        <v>1.3399344278915714E-3</v>
      </c>
      <c r="T148" s="98">
        <v>1.0190739661091988E-3</v>
      </c>
      <c r="U148" s="98">
        <v>6.8475236145295357E-4</v>
      </c>
      <c r="V148" s="98">
        <v>3.7191240425426977E-4</v>
      </c>
      <c r="W148" s="98">
        <v>3.361307755303245E-4</v>
      </c>
      <c r="DA148" s="63" t="s">
        <v>1756</v>
      </c>
    </row>
    <row r="149" spans="1:105" ht="12" customHeight="1" x14ac:dyDescent="0.25">
      <c r="A149" s="97" t="s">
        <v>50</v>
      </c>
      <c r="B149" s="98">
        <v>0.52415666245570891</v>
      </c>
      <c r="C149" s="98">
        <v>0.49206358240384684</v>
      </c>
      <c r="D149" s="98">
        <v>0.49733036788424306</v>
      </c>
      <c r="E149" s="98">
        <v>0.4774936840578341</v>
      </c>
      <c r="F149" s="98">
        <v>0.48951638154928762</v>
      </c>
      <c r="G149" s="98">
        <v>0.4888644564455123</v>
      </c>
      <c r="H149" s="98">
        <v>0.46514227215436155</v>
      </c>
      <c r="I149" s="98">
        <v>0.38835952024588377</v>
      </c>
      <c r="J149" s="98">
        <v>0.37461859822243115</v>
      </c>
      <c r="K149" s="98">
        <v>0.33699554418232469</v>
      </c>
      <c r="L149" s="98">
        <v>0.35852329465304605</v>
      </c>
      <c r="M149" s="98">
        <v>0.36234551505183377</v>
      </c>
      <c r="N149" s="98">
        <v>0.3437551589861445</v>
      </c>
      <c r="O149" s="98">
        <v>0.29482278435206344</v>
      </c>
      <c r="P149" s="98">
        <v>0.30102021317395072</v>
      </c>
      <c r="Q149" s="98">
        <v>0.23221966379195172</v>
      </c>
      <c r="R149" s="98">
        <v>0.21828905220689568</v>
      </c>
      <c r="S149" s="98">
        <v>0.19442404027485916</v>
      </c>
      <c r="T149" s="98">
        <v>0.11074299980207961</v>
      </c>
      <c r="U149" s="98">
        <v>6.5383749855973658E-2</v>
      </c>
      <c r="V149" s="98">
        <v>3.1567600634018561E-2</v>
      </c>
      <c r="W149" s="98">
        <v>1.8339923600458004E-2</v>
      </c>
      <c r="DA149" s="63" t="s">
        <v>1757</v>
      </c>
    </row>
    <row r="150" spans="1:105" ht="12" customHeight="1" x14ac:dyDescent="0.25">
      <c r="A150" s="109" t="s">
        <v>120</v>
      </c>
      <c r="B150" s="33">
        <v>0.11491368263749765</v>
      </c>
      <c r="C150" s="33">
        <v>0.13310905902859521</v>
      </c>
      <c r="D150" s="33">
        <v>0.16969079306578888</v>
      </c>
      <c r="E150" s="33">
        <v>0.19187870573564803</v>
      </c>
      <c r="F150" s="33">
        <v>0.18824507770849996</v>
      </c>
      <c r="G150" s="33">
        <v>0.20321464013017637</v>
      </c>
      <c r="H150" s="33">
        <v>0.24884078996210329</v>
      </c>
      <c r="I150" s="33">
        <v>0.25194009585591853</v>
      </c>
      <c r="J150" s="33">
        <v>0.37676112876961437</v>
      </c>
      <c r="K150" s="33">
        <v>0.3438580588767034</v>
      </c>
      <c r="L150" s="33">
        <v>0.36848678377353189</v>
      </c>
      <c r="M150" s="33">
        <v>0.27546428248108457</v>
      </c>
      <c r="N150" s="33">
        <v>0.25754383385582308</v>
      </c>
      <c r="O150" s="33">
        <v>0.23280373881223254</v>
      </c>
      <c r="P150" s="33">
        <v>0.18302444537165505</v>
      </c>
      <c r="Q150" s="33">
        <v>0.21136663930018798</v>
      </c>
      <c r="R150" s="33">
        <v>0.20960008511298162</v>
      </c>
      <c r="S150" s="33">
        <v>0.12606585535757842</v>
      </c>
      <c r="T150" s="33">
        <v>0.10339158602614074</v>
      </c>
      <c r="U150" s="33">
        <v>6.5778397546443171E-2</v>
      </c>
      <c r="V150" s="33">
        <v>3.9069565707175097E-2</v>
      </c>
      <c r="W150" s="33">
        <v>2.3284771600943503E-2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0.59249563700798069</v>
      </c>
      <c r="C152" s="119">
        <f t="shared" si="29"/>
        <v>0.59244346079496757</v>
      </c>
      <c r="D152" s="119">
        <f t="shared" si="29"/>
        <v>0.59557198460924343</v>
      </c>
      <c r="E152" s="119">
        <f t="shared" si="29"/>
        <v>0.59746830911037707</v>
      </c>
      <c r="F152" s="119">
        <f t="shared" si="29"/>
        <v>0.60017818488408614</v>
      </c>
      <c r="G152" s="119">
        <f t="shared" si="29"/>
        <v>0.6040171150164978</v>
      </c>
      <c r="H152" s="119">
        <f t="shared" si="29"/>
        <v>0.60897007336841813</v>
      </c>
      <c r="I152" s="119">
        <f t="shared" si="29"/>
        <v>0.61392248237066971</v>
      </c>
      <c r="J152" s="119">
        <f t="shared" si="29"/>
        <v>0.62236004962875258</v>
      </c>
      <c r="K152" s="119">
        <f t="shared" si="29"/>
        <v>0.62827825461958009</v>
      </c>
      <c r="L152" s="119">
        <f t="shared" si="29"/>
        <v>0.63452547005763382</v>
      </c>
      <c r="M152" s="119">
        <f t="shared" si="29"/>
        <v>0.64211000909999116</v>
      </c>
      <c r="N152" s="119">
        <f t="shared" si="29"/>
        <v>0.65110239761685162</v>
      </c>
      <c r="O152" s="119">
        <f t="shared" si="29"/>
        <v>0.65768945029351067</v>
      </c>
      <c r="P152" s="119">
        <f t="shared" si="29"/>
        <v>0.65798643174902283</v>
      </c>
      <c r="Q152" s="119">
        <f t="shared" si="29"/>
        <v>0.66130837837889223</v>
      </c>
      <c r="R152" s="119">
        <f t="shared" ref="R152:V152" si="30">IF(R131=0,"",R131/R110)</f>
        <v>0.66366957258766579</v>
      </c>
      <c r="S152" s="119">
        <f t="shared" si="30"/>
        <v>0.66524544747919867</v>
      </c>
      <c r="T152" s="119">
        <f t="shared" si="30"/>
        <v>0.6696292826656004</v>
      </c>
      <c r="U152" s="119">
        <f t="shared" si="30"/>
        <v>0.67289591126207715</v>
      </c>
      <c r="V152" s="119">
        <f t="shared" si="30"/>
        <v>0.68343666051052332</v>
      </c>
      <c r="W152" s="119">
        <f t="shared" ref="W152" si="31">IF(W131=0,"",W131/W110)</f>
        <v>0.68366297534982357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0.5905625455093334</v>
      </c>
      <c r="C153" s="124">
        <f t="shared" si="32"/>
        <v>0.59208010243822806</v>
      </c>
      <c r="D153" s="124">
        <f t="shared" si="32"/>
        <v>0.5941658643901635</v>
      </c>
      <c r="E153" s="124">
        <f t="shared" si="32"/>
        <v>0.59556053637218442</v>
      </c>
      <c r="F153" s="124">
        <f t="shared" si="32"/>
        <v>0.59849058266989275</v>
      </c>
      <c r="G153" s="124">
        <f t="shared" si="32"/>
        <v>0.60259134402062597</v>
      </c>
      <c r="H153" s="124">
        <f t="shared" si="32"/>
        <v>0.60663993262013016</v>
      </c>
      <c r="I153" s="124">
        <f t="shared" si="32"/>
        <v>0.61172956828858638</v>
      </c>
      <c r="J153" s="124">
        <f t="shared" si="32"/>
        <v>0.61907233750542323</v>
      </c>
      <c r="K153" s="124">
        <f t="shared" si="32"/>
        <v>0.6257575676694227</v>
      </c>
      <c r="L153" s="124">
        <f t="shared" si="32"/>
        <v>0.63296783015896807</v>
      </c>
      <c r="M153" s="124">
        <f t="shared" si="32"/>
        <v>0.64136690285702758</v>
      </c>
      <c r="N153" s="124">
        <f t="shared" si="32"/>
        <v>0.64971571568587194</v>
      </c>
      <c r="O153" s="124">
        <f t="shared" si="32"/>
        <v>0.65634851715167997</v>
      </c>
      <c r="P153" s="124">
        <f t="shared" si="32"/>
        <v>0.65698729996272043</v>
      </c>
      <c r="Q153" s="124">
        <f t="shared" si="32"/>
        <v>0.65871850187803249</v>
      </c>
      <c r="R153" s="124">
        <f t="shared" ref="R153:V153" si="33">IF(R132=0,"",R132/R111)</f>
        <v>0.66008550375291009</v>
      </c>
      <c r="S153" s="124">
        <f t="shared" si="33"/>
        <v>0.66182871026808054</v>
      </c>
      <c r="T153" s="124">
        <f t="shared" si="33"/>
        <v>0.66317902761740888</v>
      </c>
      <c r="U153" s="124">
        <f t="shared" si="33"/>
        <v>0.66404247046974463</v>
      </c>
      <c r="V153" s="124">
        <f t="shared" si="33"/>
        <v>0.66608836202652211</v>
      </c>
      <c r="W153" s="124">
        <f t="shared" ref="W153" si="34">IF(W132=0,"",W132/W111)</f>
        <v>0.66775207324756292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0.58834014207347129</v>
      </c>
      <c r="C154" s="111">
        <f t="shared" si="35"/>
        <v>0.5898974508400836</v>
      </c>
      <c r="D154" s="111">
        <f t="shared" si="35"/>
        <v>0.59205457045279275</v>
      </c>
      <c r="E154" s="111">
        <f t="shared" si="35"/>
        <v>0.59348965312751112</v>
      </c>
      <c r="F154" s="111">
        <f t="shared" si="35"/>
        <v>0.5964790259357452</v>
      </c>
      <c r="G154" s="111">
        <f t="shared" si="35"/>
        <v>0.60061332503037834</v>
      </c>
      <c r="H154" s="111">
        <f t="shared" si="35"/>
        <v>0.60470558673867902</v>
      </c>
      <c r="I154" s="111">
        <f t="shared" si="35"/>
        <v>0.60984444328980181</v>
      </c>
      <c r="J154" s="111">
        <f t="shared" si="35"/>
        <v>0.61721387674880812</v>
      </c>
      <c r="K154" s="111">
        <f t="shared" si="35"/>
        <v>0.62392300108017196</v>
      </c>
      <c r="L154" s="111">
        <f t="shared" si="35"/>
        <v>0.6312316814346588</v>
      </c>
      <c r="M154" s="111">
        <f t="shared" si="35"/>
        <v>0.63963411903732037</v>
      </c>
      <c r="N154" s="111">
        <f t="shared" si="35"/>
        <v>0.64801519719018053</v>
      </c>
      <c r="O154" s="111">
        <f t="shared" si="35"/>
        <v>0.65467865078301601</v>
      </c>
      <c r="P154" s="111">
        <f t="shared" si="35"/>
        <v>0.65533713231585966</v>
      </c>
      <c r="Q154" s="111">
        <f t="shared" si="35"/>
        <v>0.65708703160195536</v>
      </c>
      <c r="R154" s="111">
        <f t="shared" ref="R154:V154" si="36">IF(R133=0,"",R133/R112)</f>
        <v>0.65847397054646994</v>
      </c>
      <c r="S154" s="111">
        <f t="shared" si="36"/>
        <v>0.66024162713726586</v>
      </c>
      <c r="T154" s="111">
        <f t="shared" si="36"/>
        <v>0.6616035315556299</v>
      </c>
      <c r="U154" s="111">
        <f t="shared" si="36"/>
        <v>0.66247178488678837</v>
      </c>
      <c r="V154" s="111">
        <f t="shared" si="36"/>
        <v>0.66452331248404028</v>
      </c>
      <c r="W154" s="111">
        <f t="shared" ref="W154" si="37">IF(W133=0,"",W133/W112)</f>
        <v>0.66619963645250901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2.0035364247184861</v>
      </c>
      <c r="C156" s="124">
        <f t="shared" si="41"/>
        <v>2.0035364247184861</v>
      </c>
      <c r="D156" s="124">
        <f t="shared" si="41"/>
        <v>2.0035364247184861</v>
      </c>
      <c r="E156" s="124">
        <f t="shared" si="41"/>
        <v>2.0035364247184861</v>
      </c>
      <c r="F156" s="124">
        <f t="shared" si="41"/>
        <v>2.3962112981196735</v>
      </c>
      <c r="G156" s="124">
        <f t="shared" si="41"/>
        <v>3.0443717426231247</v>
      </c>
      <c r="H156" s="124">
        <f t="shared" si="41"/>
        <v>3.1450141219683938</v>
      </c>
      <c r="I156" s="124">
        <f t="shared" si="41"/>
        <v>3.212095490976858</v>
      </c>
      <c r="J156" s="124">
        <f t="shared" si="41"/>
        <v>3.2794302955822325</v>
      </c>
      <c r="K156" s="124">
        <f t="shared" si="41"/>
        <v>3.3260989608071525</v>
      </c>
      <c r="L156" s="124">
        <f t="shared" si="41"/>
        <v>3.3805778845074057</v>
      </c>
      <c r="M156" s="124">
        <f t="shared" si="41"/>
        <v>3.4504233924534953</v>
      </c>
      <c r="N156" s="124">
        <f t="shared" si="41"/>
        <v>3.5413194658980394</v>
      </c>
      <c r="O156" s="124">
        <f t="shared" si="41"/>
        <v>3.6243275843414344</v>
      </c>
      <c r="P156" s="124">
        <f t="shared" si="41"/>
        <v>3.7048077527256038</v>
      </c>
      <c r="Q156" s="124">
        <f t="shared" si="41"/>
        <v>3.7882931641789552</v>
      </c>
      <c r="R156" s="124">
        <f t="shared" ref="R156:V156" si="42">IF(R135=0,"",R135/R114)</f>
        <v>3.8963790823829245</v>
      </c>
      <c r="S156" s="124">
        <f t="shared" si="42"/>
        <v>4.0202863627569698</v>
      </c>
      <c r="T156" s="124">
        <f t="shared" si="42"/>
        <v>4.1394397435968306</v>
      </c>
      <c r="U156" s="124">
        <f t="shared" si="42"/>
        <v>4.283834166476356</v>
      </c>
      <c r="V156" s="124">
        <f t="shared" si="42"/>
        <v>4.4283819292641891</v>
      </c>
      <c r="W156" s="124">
        <f t="shared" ref="W156" si="43">IF(W135=0,"",W135/W114)</f>
        <v>4.5540190865018362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2.0035364247184861</v>
      </c>
      <c r="C157" s="111">
        <f t="shared" si="44"/>
        <v>2.0035364247184861</v>
      </c>
      <c r="D157" s="111">
        <f t="shared" si="44"/>
        <v>2.0035364247184861</v>
      </c>
      <c r="E157" s="111">
        <f t="shared" si="44"/>
        <v>2.0035364247184861</v>
      </c>
      <c r="F157" s="111">
        <f t="shared" si="44"/>
        <v>2.3962112981196735</v>
      </c>
      <c r="G157" s="111">
        <f t="shared" si="44"/>
        <v>3.0443717426231247</v>
      </c>
      <c r="H157" s="111">
        <f t="shared" si="44"/>
        <v>3.1450141219683938</v>
      </c>
      <c r="I157" s="111">
        <f t="shared" si="44"/>
        <v>3.212095490976858</v>
      </c>
      <c r="J157" s="111">
        <f t="shared" si="44"/>
        <v>3.2794302955822325</v>
      </c>
      <c r="K157" s="111">
        <f t="shared" si="44"/>
        <v>3.3260989608071525</v>
      </c>
      <c r="L157" s="111">
        <f t="shared" si="44"/>
        <v>3.3805778845074057</v>
      </c>
      <c r="M157" s="111">
        <f t="shared" si="44"/>
        <v>3.4504233924534953</v>
      </c>
      <c r="N157" s="111">
        <f t="shared" si="44"/>
        <v>3.5413194658980394</v>
      </c>
      <c r="O157" s="111">
        <f t="shared" si="44"/>
        <v>3.6243275843414344</v>
      </c>
      <c r="P157" s="111">
        <f t="shared" si="44"/>
        <v>3.7048077527256038</v>
      </c>
      <c r="Q157" s="111">
        <f t="shared" si="44"/>
        <v>3.7882931641789552</v>
      </c>
      <c r="R157" s="111">
        <f t="shared" ref="R157:V157" si="45">IF(R136=0,"",R136/R115)</f>
        <v>3.8963790823829245</v>
      </c>
      <c r="S157" s="111">
        <f t="shared" si="45"/>
        <v>4.0202863627569698</v>
      </c>
      <c r="T157" s="111">
        <f t="shared" si="45"/>
        <v>4.1394397435968306</v>
      </c>
      <c r="U157" s="111">
        <f t="shared" si="45"/>
        <v>4.283834166476356</v>
      </c>
      <c r="V157" s="111">
        <f t="shared" si="45"/>
        <v>4.4283819292641891</v>
      </c>
      <c r="W157" s="111">
        <f t="shared" ref="W157" si="46">IF(W136=0,"",W136/W115)</f>
        <v>4.5540190865018362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0.59372552290095726</v>
      </c>
      <c r="C158" s="124">
        <f t="shared" si="47"/>
        <v>0.58939464653815654</v>
      </c>
      <c r="D158" s="124">
        <f t="shared" si="47"/>
        <v>0.59464912446932994</v>
      </c>
      <c r="E158" s="124">
        <f t="shared" si="47"/>
        <v>0.5973177160244757</v>
      </c>
      <c r="F158" s="124">
        <f t="shared" si="47"/>
        <v>0.59938607522640619</v>
      </c>
      <c r="G158" s="124">
        <f t="shared" si="47"/>
        <v>0.60317480493952313</v>
      </c>
      <c r="H158" s="124">
        <f t="shared" si="47"/>
        <v>0.60967782724915998</v>
      </c>
      <c r="I158" s="124">
        <f t="shared" si="47"/>
        <v>0.61418104843695021</v>
      </c>
      <c r="J158" s="124">
        <f t="shared" si="47"/>
        <v>0.62337365114510568</v>
      </c>
      <c r="K158" s="124">
        <f t="shared" si="47"/>
        <v>0.62826112500676068</v>
      </c>
      <c r="L158" s="124">
        <f t="shared" si="47"/>
        <v>0.63289589803981361</v>
      </c>
      <c r="M158" s="124">
        <f t="shared" si="47"/>
        <v>0.64127745811987946</v>
      </c>
      <c r="N158" s="124">
        <f t="shared" si="47"/>
        <v>0.65394119591811606</v>
      </c>
      <c r="O158" s="124">
        <f t="shared" si="47"/>
        <v>0.66146951957480105</v>
      </c>
      <c r="P158" s="124">
        <f t="shared" si="47"/>
        <v>0.66372760353692317</v>
      </c>
      <c r="Q158" s="124">
        <f t="shared" si="47"/>
        <v>0.66917687967773254</v>
      </c>
      <c r="R158" s="124">
        <f t="shared" ref="R158:V158" si="48">IF(R137=0,"",R137/R116)</f>
        <v>0.67468867506254071</v>
      </c>
      <c r="S158" s="124">
        <f t="shared" si="48"/>
        <v>0.68400723703538291</v>
      </c>
      <c r="T158" s="124">
        <f t="shared" si="48"/>
        <v>0.69845869655205917</v>
      </c>
      <c r="U158" s="124">
        <f t="shared" si="48"/>
        <v>0.71679359698363543</v>
      </c>
      <c r="V158" s="124">
        <f t="shared" si="48"/>
        <v>0.74326070597244309</v>
      </c>
      <c r="W158" s="124">
        <f t="shared" ref="W158" si="49">IF(W137=0,"",W137/W116)</f>
        <v>0.75567378869652857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0.57819430483592216</v>
      </c>
      <c r="C159" s="111">
        <f t="shared" si="50"/>
        <v>0.5811153191652525</v>
      </c>
      <c r="D159" s="111">
        <f t="shared" si="50"/>
        <v>0.58442390028718982</v>
      </c>
      <c r="E159" s="111">
        <f t="shared" si="50"/>
        <v>0.58738130650308074</v>
      </c>
      <c r="F159" s="111">
        <f t="shared" si="50"/>
        <v>0.59142139452132114</v>
      </c>
      <c r="G159" s="111">
        <f t="shared" si="50"/>
        <v>0.59553514262548524</v>
      </c>
      <c r="H159" s="111">
        <f t="shared" si="50"/>
        <v>0.59986660189609486</v>
      </c>
      <c r="I159" s="111">
        <f t="shared" si="50"/>
        <v>0.6045269991598109</v>
      </c>
      <c r="J159" s="111">
        <f t="shared" si="50"/>
        <v>0.61203601020152754</v>
      </c>
      <c r="K159" s="111">
        <f t="shared" si="50"/>
        <v>0.62058293734470737</v>
      </c>
      <c r="L159" s="111">
        <f t="shared" si="50"/>
        <v>0.6277973314723172</v>
      </c>
      <c r="M159" s="111">
        <f t="shared" si="50"/>
        <v>0.63566444401008881</v>
      </c>
      <c r="N159" s="111">
        <f t="shared" si="50"/>
        <v>0.64639707628713683</v>
      </c>
      <c r="O159" s="111">
        <f t="shared" si="50"/>
        <v>0.65716642203179143</v>
      </c>
      <c r="P159" s="111">
        <f t="shared" si="50"/>
        <v>0.65920550438952596</v>
      </c>
      <c r="Q159" s="111">
        <f t="shared" si="50"/>
        <v>0.66121315420787863</v>
      </c>
      <c r="R159" s="111">
        <f t="shared" ref="R159:V159" si="51">IF(R138=0,"",R138/R117)</f>
        <v>0.66634269306033789</v>
      </c>
      <c r="S159" s="111">
        <f t="shared" si="51"/>
        <v>0.67905413231033451</v>
      </c>
      <c r="T159" s="111">
        <f t="shared" si="51"/>
        <v>0.69793291527276125</v>
      </c>
      <c r="U159" s="111">
        <f t="shared" si="51"/>
        <v>0.71815863187189222</v>
      </c>
      <c r="V159" s="111">
        <f t="shared" si="51"/>
        <v>0.74312527954283436</v>
      </c>
      <c r="W159" s="111">
        <f t="shared" ref="W159" si="52">IF(W138=0,"",W138/W117)</f>
        <v>0.75660554113938749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0.55349084953227012</v>
      </c>
      <c r="C160" s="111">
        <f t="shared" si="53"/>
        <v>0.55413906629979104</v>
      </c>
      <c r="D160" s="111">
        <f t="shared" si="53"/>
        <v>0.55472115103635156</v>
      </c>
      <c r="E160" s="111">
        <f t="shared" si="53"/>
        <v>0.55540774342762511</v>
      </c>
      <c r="F160" s="111">
        <f t="shared" si="53"/>
        <v>0.55741624748261143</v>
      </c>
      <c r="G160" s="111">
        <f t="shared" si="53"/>
        <v>0.56209810834529583</v>
      </c>
      <c r="H160" s="111">
        <f t="shared" si="53"/>
        <v>0.57316314585911576</v>
      </c>
      <c r="I160" s="111">
        <f t="shared" si="53"/>
        <v>0.58417790885921173</v>
      </c>
      <c r="J160" s="111">
        <f t="shared" si="53"/>
        <v>0.58552098592025592</v>
      </c>
      <c r="K160" s="111">
        <f t="shared" si="53"/>
        <v>0.58730426304887473</v>
      </c>
      <c r="L160" s="111">
        <f t="shared" si="53"/>
        <v>0.59744709460600665</v>
      </c>
      <c r="M160" s="111">
        <f t="shared" si="53"/>
        <v>0.60008962279188871</v>
      </c>
      <c r="N160" s="111">
        <f t="shared" si="53"/>
        <v>0.62494213527873443</v>
      </c>
      <c r="O160" s="111">
        <f t="shared" si="53"/>
        <v>0.63196371211283753</v>
      </c>
      <c r="P160" s="111">
        <f t="shared" si="53"/>
        <v>0.64155631198051521</v>
      </c>
      <c r="Q160" s="111">
        <f t="shared" si="53"/>
        <v>0.64889270068404592</v>
      </c>
      <c r="R160" s="111">
        <f t="shared" ref="R160:V160" si="54">IF(R139=0,"",R139/R118)</f>
        <v>0.65623401760378697</v>
      </c>
      <c r="S160" s="111">
        <f t="shared" si="54"/>
        <v>0.66637182703126585</v>
      </c>
      <c r="T160" s="111">
        <f t="shared" si="54"/>
        <v>0.68813043902306059</v>
      </c>
      <c r="U160" s="111">
        <f t="shared" si="54"/>
        <v>0.71852655970777191</v>
      </c>
      <c r="V160" s="111">
        <f t="shared" si="54"/>
        <v>0.83334965529427696</v>
      </c>
      <c r="W160" s="111">
        <f t="shared" ref="W160" si="55">IF(W139=0,"",W139/W118)</f>
        <v>0.85472764335034523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0.62009201294614891</v>
      </c>
      <c r="C164" s="112">
        <f t="shared" si="65"/>
        <v>0.62149256583782198</v>
      </c>
      <c r="D164" s="112">
        <f t="shared" si="65"/>
        <v>0.62388600823084617</v>
      </c>
      <c r="E164" s="112">
        <f t="shared" si="65"/>
        <v>0.62587085491756556</v>
      </c>
      <c r="F164" s="112">
        <f t="shared" si="65"/>
        <v>0.63003629613427836</v>
      </c>
      <c r="G164" s="112">
        <f t="shared" si="65"/>
        <v>0.63718083323226593</v>
      </c>
      <c r="H164" s="112">
        <f t="shared" si="65"/>
        <v>0.64535903389685489</v>
      </c>
      <c r="I164" s="112">
        <f t="shared" si="65"/>
        <v>0.64979255985150541</v>
      </c>
      <c r="J164" s="112">
        <f t="shared" si="65"/>
        <v>0.65135066582293433</v>
      </c>
      <c r="K164" s="112">
        <f t="shared" si="65"/>
        <v>0.65215860786357871</v>
      </c>
      <c r="L164" s="112">
        <f t="shared" si="65"/>
        <v>0.65460076520600174</v>
      </c>
      <c r="M164" s="112">
        <f t="shared" si="65"/>
        <v>0.65914580950562418</v>
      </c>
      <c r="N164" s="112">
        <f t="shared" si="65"/>
        <v>0.66620576225757189</v>
      </c>
      <c r="O164" s="112">
        <f t="shared" si="65"/>
        <v>0.66850670765782982</v>
      </c>
      <c r="P164" s="112">
        <f t="shared" si="65"/>
        <v>0.67251896514616027</v>
      </c>
      <c r="Q164" s="112">
        <f t="shared" si="65"/>
        <v>0.68139619368929016</v>
      </c>
      <c r="R164" s="112">
        <f t="shared" ref="R164:V164" si="66">IF(R143=0,"",R143/R122)</f>
        <v>0.68797731248687799</v>
      </c>
      <c r="S164" s="112">
        <f t="shared" si="66"/>
        <v>0.69247848466352002</v>
      </c>
      <c r="T164" s="112">
        <f t="shared" si="66"/>
        <v>0.69943374639879619</v>
      </c>
      <c r="U164" s="112">
        <f t="shared" si="66"/>
        <v>0.71453863607629409</v>
      </c>
      <c r="V164" s="112">
        <f t="shared" si="66"/>
        <v>0.74213465134739898</v>
      </c>
      <c r="W164" s="112">
        <f t="shared" ref="W164" si="67">IF(W143=0,"",W143/W122)</f>
        <v>0.75157857718460275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0.61009534554247746</v>
      </c>
      <c r="C168" s="124">
        <f t="shared" si="77"/>
        <v>0.61532299803988688</v>
      </c>
      <c r="D168" s="124">
        <f t="shared" si="77"/>
        <v>0.62226028807870326</v>
      </c>
      <c r="E168" s="124">
        <f t="shared" si="77"/>
        <v>0.62801080118157537</v>
      </c>
      <c r="F168" s="124">
        <f t="shared" si="77"/>
        <v>0.6283739507684698</v>
      </c>
      <c r="G168" s="124">
        <f t="shared" si="77"/>
        <v>0.63257552461534294</v>
      </c>
      <c r="H168" s="124">
        <f t="shared" si="77"/>
        <v>0.64286397176158849</v>
      </c>
      <c r="I168" s="124">
        <f t="shared" si="77"/>
        <v>0.65084223086628246</v>
      </c>
      <c r="J168" s="124">
        <f t="shared" si="77"/>
        <v>0.66861223954308591</v>
      </c>
      <c r="K168" s="124">
        <f t="shared" si="77"/>
        <v>0.67002038155266475</v>
      </c>
      <c r="L168" s="124">
        <f t="shared" si="77"/>
        <v>0.670918006198719</v>
      </c>
      <c r="M168" s="124">
        <f t="shared" si="77"/>
        <v>0.65979173134670033</v>
      </c>
      <c r="N168" s="124">
        <f t="shared" si="77"/>
        <v>0.66029152712316708</v>
      </c>
      <c r="O168" s="124">
        <f t="shared" si="77"/>
        <v>0.66325950599572303</v>
      </c>
      <c r="P168" s="124">
        <f t="shared" si="77"/>
        <v>0.65400580537395714</v>
      </c>
      <c r="Q168" s="124">
        <f t="shared" si="77"/>
        <v>0.6724335518980723</v>
      </c>
      <c r="R168" s="124">
        <f t="shared" ref="R168:V168" si="78">IF(R147=0,"",R147/R126)</f>
        <v>0.67741011201556123</v>
      </c>
      <c r="S168" s="124">
        <f t="shared" si="78"/>
        <v>0.66221486984966427</v>
      </c>
      <c r="T168" s="124">
        <f t="shared" si="78"/>
        <v>0.67977713962415065</v>
      </c>
      <c r="U168" s="124">
        <f t="shared" si="78"/>
        <v>0.68623242441624299</v>
      </c>
      <c r="V168" s="124">
        <f t="shared" si="78"/>
        <v>0.69956281166574175</v>
      </c>
      <c r="W168" s="124">
        <f t="shared" ref="W168" si="79">IF(W147=0,"",W147/W126)</f>
        <v>0.70167213517762972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0.57425594602105923</v>
      </c>
      <c r="C169" s="111">
        <f t="shared" si="80"/>
        <v>0.57508763095256465</v>
      </c>
      <c r="D169" s="111">
        <f t="shared" si="80"/>
        <v>0.57586110533730561</v>
      </c>
      <c r="E169" s="111">
        <f t="shared" si="80"/>
        <v>0.57675391873205006</v>
      </c>
      <c r="F169" s="111">
        <f t="shared" si="80"/>
        <v>0.57772715695788934</v>
      </c>
      <c r="G169" s="111">
        <f t="shared" si="80"/>
        <v>0.57919815623743487</v>
      </c>
      <c r="H169" s="111">
        <f t="shared" si="80"/>
        <v>0.58080099530221629</v>
      </c>
      <c r="I169" s="111">
        <f t="shared" si="80"/>
        <v>0.58165462249465028</v>
      </c>
      <c r="J169" s="111">
        <f t="shared" si="80"/>
        <v>0.58193601795542649</v>
      </c>
      <c r="K169" s="111">
        <f t="shared" si="80"/>
        <v>0.582371508767211</v>
      </c>
      <c r="L169" s="111">
        <f t="shared" si="80"/>
        <v>0.58277443957015695</v>
      </c>
      <c r="M169" s="111">
        <f t="shared" si="80"/>
        <v>0.58307708336940611</v>
      </c>
      <c r="N169" s="111">
        <f t="shared" si="80"/>
        <v>0.58341471033447012</v>
      </c>
      <c r="O169" s="111">
        <f t="shared" si="80"/>
        <v>0.58371141725730213</v>
      </c>
      <c r="P169" s="111">
        <f t="shared" si="80"/>
        <v>0.58376391937090177</v>
      </c>
      <c r="Q169" s="111">
        <f t="shared" si="80"/>
        <v>0.58381277916862284</v>
      </c>
      <c r="R169" s="111">
        <f t="shared" ref="R169:V169" si="81">IF(R148=0,"",R148/R127)</f>
        <v>0.58402854491723766</v>
      </c>
      <c r="S169" s="111">
        <f t="shared" si="81"/>
        <v>0.58437890236421153</v>
      </c>
      <c r="T169" s="111">
        <f t="shared" si="81"/>
        <v>0.58447381935698572</v>
      </c>
      <c r="U169" s="111">
        <f t="shared" si="81"/>
        <v>0.58508595651657669</v>
      </c>
      <c r="V169" s="111">
        <f t="shared" si="81"/>
        <v>0.58571272421015941</v>
      </c>
      <c r="W169" s="111">
        <f t="shared" ref="W169" si="82">IF(W148=0,"",W148/W127)</f>
        <v>0.58638013791265098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0.58758417651767847</v>
      </c>
      <c r="C170" s="111">
        <f t="shared" si="83"/>
        <v>0.58825363303515898</v>
      </c>
      <c r="D170" s="111">
        <f t="shared" si="83"/>
        <v>0.58905168870456082</v>
      </c>
      <c r="E170" s="111">
        <f t="shared" si="83"/>
        <v>0.58996935300356135</v>
      </c>
      <c r="F170" s="111">
        <f t="shared" si="83"/>
        <v>0.5913486653923099</v>
      </c>
      <c r="G170" s="111">
        <f t="shared" si="83"/>
        <v>0.59301834189167901</v>
      </c>
      <c r="H170" s="111">
        <f t="shared" si="83"/>
        <v>0.59492289788091024</v>
      </c>
      <c r="I170" s="111">
        <f t="shared" si="83"/>
        <v>0.59587949588907896</v>
      </c>
      <c r="J170" s="111">
        <f t="shared" si="83"/>
        <v>0.59615740811671913</v>
      </c>
      <c r="K170" s="111">
        <f t="shared" si="83"/>
        <v>0.59669496382528397</v>
      </c>
      <c r="L170" s="111">
        <f t="shared" si="83"/>
        <v>0.5974048255936486</v>
      </c>
      <c r="M170" s="111">
        <f t="shared" si="83"/>
        <v>0.59793282021171945</v>
      </c>
      <c r="N170" s="111">
        <f t="shared" si="83"/>
        <v>0.59843750930523187</v>
      </c>
      <c r="O170" s="111">
        <f t="shared" si="83"/>
        <v>0.59879840427575659</v>
      </c>
      <c r="P170" s="111">
        <f t="shared" si="83"/>
        <v>0.59893534755591449</v>
      </c>
      <c r="Q170" s="111">
        <f t="shared" si="83"/>
        <v>0.59903849300003709</v>
      </c>
      <c r="R170" s="111">
        <f t="shared" ref="R170:V170" si="84">IF(R149=0,"",R149/R128)</f>
        <v>0.59927777968997131</v>
      </c>
      <c r="S170" s="111">
        <f t="shared" si="84"/>
        <v>0.59964450294652616</v>
      </c>
      <c r="T170" s="111">
        <f t="shared" si="84"/>
        <v>0.6002891066275492</v>
      </c>
      <c r="U170" s="111">
        <f t="shared" si="84"/>
        <v>0.60110786257844651</v>
      </c>
      <c r="V170" s="111">
        <f t="shared" si="84"/>
        <v>0.60265169194975921</v>
      </c>
      <c r="W170" s="111">
        <f t="shared" ref="W170" si="85">IF(W149=0,"",W149/W128)</f>
        <v>0.60302489095216194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0.73994402732119591</v>
      </c>
      <c r="C171" s="45">
        <f t="shared" si="86"/>
        <v>0.74301489122030961</v>
      </c>
      <c r="D171" s="45">
        <f t="shared" si="86"/>
        <v>0.74641977218952116</v>
      </c>
      <c r="E171" s="45">
        <f t="shared" si="86"/>
        <v>0.7488779623902988</v>
      </c>
      <c r="F171" s="45">
        <f t="shared" si="86"/>
        <v>0.75146830536805065</v>
      </c>
      <c r="G171" s="45">
        <f t="shared" si="86"/>
        <v>0.75443930322954922</v>
      </c>
      <c r="H171" s="45">
        <f t="shared" si="86"/>
        <v>0.75762717855086148</v>
      </c>
      <c r="I171" s="45">
        <f t="shared" si="86"/>
        <v>0.75954297670116344</v>
      </c>
      <c r="J171" s="45">
        <f t="shared" si="86"/>
        <v>0.76117118671171213</v>
      </c>
      <c r="K171" s="45">
        <f t="shared" si="86"/>
        <v>0.76251386757469319</v>
      </c>
      <c r="L171" s="45">
        <f t="shared" si="86"/>
        <v>0.76333957025773935</v>
      </c>
      <c r="M171" s="45">
        <f t="shared" si="86"/>
        <v>0.7649590503155157</v>
      </c>
      <c r="N171" s="45">
        <f t="shared" si="86"/>
        <v>0.76679298607227797</v>
      </c>
      <c r="O171" s="45">
        <f t="shared" si="86"/>
        <v>0.76882567648909461</v>
      </c>
      <c r="P171" s="45">
        <f t="shared" si="86"/>
        <v>0.77153782265779425</v>
      </c>
      <c r="Q171" s="45">
        <f t="shared" si="86"/>
        <v>0.77810924962879768</v>
      </c>
      <c r="R171" s="45">
        <f t="shared" ref="R171:V171" si="87">IF(R150=0,"",R150/R129)</f>
        <v>0.78499217407507493</v>
      </c>
      <c r="S171" s="45">
        <f t="shared" si="87"/>
        <v>0.79055528823230448</v>
      </c>
      <c r="T171" s="45">
        <f t="shared" si="87"/>
        <v>0.79361166234359737</v>
      </c>
      <c r="U171" s="45">
        <f t="shared" si="87"/>
        <v>0.80032964764018277</v>
      </c>
      <c r="V171" s="45">
        <f t="shared" si="87"/>
        <v>0.80574424885854012</v>
      </c>
      <c r="W171" s="45">
        <f t="shared" ref="W171" si="88">IF(W150=0,"",W150/W129)</f>
        <v>0.80808530739315299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50.866960849717763</v>
      </c>
      <c r="C173" s="117">
        <f t="shared" si="89"/>
        <v>125.19518022285621</v>
      </c>
      <c r="D173" s="117">
        <f t="shared" si="89"/>
        <v>80.808453568384067</v>
      </c>
      <c r="E173" s="117">
        <f t="shared" si="89"/>
        <v>76.45665132443159</v>
      </c>
      <c r="F173" s="117">
        <f t="shared" si="89"/>
        <v>76.444306648119209</v>
      </c>
      <c r="G173" s="117">
        <f t="shared" si="89"/>
        <v>91.200887753804551</v>
      </c>
      <c r="H173" s="117">
        <f t="shared" si="89"/>
        <v>78.686674823879642</v>
      </c>
      <c r="I173" s="117">
        <f t="shared" si="89"/>
        <v>78.305575125020923</v>
      </c>
      <c r="J173" s="117">
        <f t="shared" si="89"/>
        <v>78.245100503501206</v>
      </c>
      <c r="K173" s="117">
        <f t="shared" si="89"/>
        <v>78.065981124682438</v>
      </c>
      <c r="L173" s="117">
        <f t="shared" si="89"/>
        <v>102.50126187077925</v>
      </c>
      <c r="M173" s="117">
        <f t="shared" si="89"/>
        <v>93.714136486207735</v>
      </c>
      <c r="N173" s="117">
        <f t="shared" si="89"/>
        <v>55.903452915096459</v>
      </c>
      <c r="O173" s="117">
        <f t="shared" si="89"/>
        <v>52.508019606349315</v>
      </c>
      <c r="P173" s="117">
        <f t="shared" si="89"/>
        <v>52.753433157887947</v>
      </c>
      <c r="Q173" s="117">
        <f t="shared" si="89"/>
        <v>49.587375117210037</v>
      </c>
      <c r="R173" s="117">
        <f t="shared" ref="R173:V173" si="90">R174+R177+R179+R189</f>
        <v>49.137852324634324</v>
      </c>
      <c r="S173" s="117">
        <f t="shared" si="90"/>
        <v>40.501089305036835</v>
      </c>
      <c r="T173" s="117">
        <f t="shared" si="90"/>
        <v>27.17913788263235</v>
      </c>
      <c r="U173" s="117">
        <f t="shared" si="90"/>
        <v>19.13583474999631</v>
      </c>
      <c r="V173" s="117">
        <f t="shared" si="90"/>
        <v>5.4233634463299376</v>
      </c>
      <c r="W173" s="117">
        <f t="shared" ref="W173" si="91">W174+W177+W179+W189</f>
        <v>5.1858711025775008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42.897114992498089</v>
      </c>
      <c r="C174" s="122">
        <f t="shared" si="92"/>
        <v>110.62243760832777</v>
      </c>
      <c r="D174" s="122">
        <f t="shared" si="92"/>
        <v>70.096390935354108</v>
      </c>
      <c r="E174" s="122">
        <f t="shared" si="92"/>
        <v>66.235724940014293</v>
      </c>
      <c r="F174" s="122">
        <f t="shared" si="92"/>
        <v>65.693557879163038</v>
      </c>
      <c r="G174" s="122">
        <f t="shared" si="92"/>
        <v>78.744992082105426</v>
      </c>
      <c r="H174" s="122">
        <f t="shared" si="92"/>
        <v>67.445391004690777</v>
      </c>
      <c r="I174" s="122">
        <f t="shared" si="92"/>
        <v>67.104408634434364</v>
      </c>
      <c r="J174" s="122">
        <f t="shared" si="92"/>
        <v>66.934391528703372</v>
      </c>
      <c r="K174" s="122">
        <f t="shared" si="92"/>
        <v>67.083011059453952</v>
      </c>
      <c r="L174" s="122">
        <f t="shared" si="92"/>
        <v>88.052979132417761</v>
      </c>
      <c r="M174" s="122">
        <f t="shared" si="92"/>
        <v>82.624936475268228</v>
      </c>
      <c r="N174" s="122">
        <f t="shared" si="92"/>
        <v>48.153007811370614</v>
      </c>
      <c r="O174" s="122">
        <f t="shared" si="92"/>
        <v>45.144015234712633</v>
      </c>
      <c r="P174" s="122">
        <f t="shared" si="92"/>
        <v>45.581964722906498</v>
      </c>
      <c r="Q174" s="122">
        <f t="shared" si="92"/>
        <v>42.655248010393485</v>
      </c>
      <c r="R174" s="122">
        <f t="shared" ref="R174:V174" si="93">SUM(R175:R176)</f>
        <v>41.949889714120395</v>
      </c>
      <c r="S174" s="122">
        <f t="shared" si="93"/>
        <v>35.517778615413789</v>
      </c>
      <c r="T174" s="122">
        <f t="shared" si="93"/>
        <v>23.832058948906404</v>
      </c>
      <c r="U174" s="122">
        <f t="shared" si="93"/>
        <v>16.890592985884616</v>
      </c>
      <c r="V174" s="122">
        <f t="shared" si="93"/>
        <v>4.6395671158997853</v>
      </c>
      <c r="W174" s="122">
        <f t="shared" ref="W174" si="94">SUM(W175:W176)</f>
        <v>4.4764033494014859</v>
      </c>
      <c r="DA174" s="130" t="s">
        <v>2076</v>
      </c>
    </row>
    <row r="175" spans="1:105" ht="12" customHeight="1" x14ac:dyDescent="0.25">
      <c r="A175" s="97" t="s">
        <v>51</v>
      </c>
      <c r="B175" s="98">
        <v>42.897114992498089</v>
      </c>
      <c r="C175" s="98">
        <v>110.62243760832777</v>
      </c>
      <c r="D175" s="98">
        <v>70.096390935354108</v>
      </c>
      <c r="E175" s="98">
        <v>66.235724940014293</v>
      </c>
      <c r="F175" s="98">
        <v>65.693557879163038</v>
      </c>
      <c r="G175" s="98">
        <v>78.744992082105426</v>
      </c>
      <c r="H175" s="98">
        <v>67.445391004690777</v>
      </c>
      <c r="I175" s="98">
        <v>67.104408634434364</v>
      </c>
      <c r="J175" s="98">
        <v>66.934391528703372</v>
      </c>
      <c r="K175" s="98">
        <v>67.083011059453952</v>
      </c>
      <c r="L175" s="98">
        <v>88.052979132417761</v>
      </c>
      <c r="M175" s="98">
        <v>82.624936475268228</v>
      </c>
      <c r="N175" s="98">
        <v>48.153007811370614</v>
      </c>
      <c r="O175" s="98">
        <v>45.144015234712633</v>
      </c>
      <c r="P175" s="98">
        <v>45.581964722906498</v>
      </c>
      <c r="Q175" s="98">
        <v>42.655248010393485</v>
      </c>
      <c r="R175" s="98">
        <v>41.949889714120395</v>
      </c>
      <c r="S175" s="98">
        <v>35.517778615413789</v>
      </c>
      <c r="T175" s="98">
        <v>23.832058948906404</v>
      </c>
      <c r="U175" s="98">
        <v>16.890592985884616</v>
      </c>
      <c r="V175" s="98">
        <v>4.6395671158997853</v>
      </c>
      <c r="W175" s="98">
        <v>4.4764033494014859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5.604090641237125</v>
      </c>
      <c r="C179" s="122">
        <v>12.340677234852643</v>
      </c>
      <c r="D179" s="122">
        <v>8.465950680221523</v>
      </c>
      <c r="E179" s="122">
        <v>8.0688929652570032</v>
      </c>
      <c r="F179" s="122">
        <v>8.5493339132176995</v>
      </c>
      <c r="G179" s="122">
        <v>10.262118052052646</v>
      </c>
      <c r="H179" s="122">
        <v>9.1623402417113287</v>
      </c>
      <c r="I179" s="122">
        <v>9.4659907082349548</v>
      </c>
      <c r="J179" s="122">
        <v>9.6376444303686082</v>
      </c>
      <c r="K179" s="122">
        <v>9.4775092845304378</v>
      </c>
      <c r="L179" s="122">
        <v>12.840535671407421</v>
      </c>
      <c r="M179" s="122">
        <v>9.4683880464909755</v>
      </c>
      <c r="N179" s="122">
        <v>6.2205660694477185</v>
      </c>
      <c r="O179" s="122">
        <v>6.0516665537539218</v>
      </c>
      <c r="P179" s="122">
        <v>5.8319948969565285</v>
      </c>
      <c r="Q179" s="122">
        <v>5.8964019811233435</v>
      </c>
      <c r="R179" s="122">
        <v>6.2141550718906693</v>
      </c>
      <c r="S179" s="122">
        <v>4.1174564903059796</v>
      </c>
      <c r="T179" s="122">
        <v>2.8526466511314261</v>
      </c>
      <c r="U179" s="122">
        <v>1.9531460380597294</v>
      </c>
      <c r="V179" s="122">
        <v>0.64284362562801689</v>
      </c>
      <c r="W179" s="122">
        <v>0.62680130535223189</v>
      </c>
      <c r="DA179" s="130" t="s">
        <v>2081</v>
      </c>
    </row>
    <row r="180" spans="1:105" ht="12" customHeight="1" x14ac:dyDescent="0.25">
      <c r="A180" s="97" t="s">
        <v>143</v>
      </c>
      <c r="B180" s="98">
        <v>5.1178112304023804</v>
      </c>
      <c r="C180" s="98">
        <v>11.970504413668857</v>
      </c>
      <c r="D180" s="98">
        <v>8.1531118401341125</v>
      </c>
      <c r="E180" s="98">
        <v>7.8024486759444311</v>
      </c>
      <c r="F180" s="98">
        <v>8.3439587832051316</v>
      </c>
      <c r="G180" s="98">
        <v>10.101500089798638</v>
      </c>
      <c r="H180" s="98">
        <v>9.0615071455540903</v>
      </c>
      <c r="I180" s="98">
        <v>9.4025199997290798</v>
      </c>
      <c r="J180" s="98">
        <v>9.5729528007898299</v>
      </c>
      <c r="K180" s="98">
        <v>9.4238651345093487</v>
      </c>
      <c r="L180" s="98">
        <v>12.786298609834891</v>
      </c>
      <c r="M180" s="98">
        <v>9.4099243500397556</v>
      </c>
      <c r="N180" s="98">
        <v>6.1393466325653128</v>
      </c>
      <c r="O180" s="98">
        <v>5.9825908233786746</v>
      </c>
      <c r="P180" s="98">
        <v>5.761572441685451</v>
      </c>
      <c r="Q180" s="98">
        <v>5.8426793754986397</v>
      </c>
      <c r="R180" s="98">
        <v>6.1627709636112558</v>
      </c>
      <c r="S180" s="98">
        <v>4.0711145796069692</v>
      </c>
      <c r="T180" s="98">
        <v>2.8267780497104931</v>
      </c>
      <c r="U180" s="98">
        <v>1.9353055894957432</v>
      </c>
      <c r="V180" s="98">
        <v>0.63748105989452597</v>
      </c>
      <c r="W180" s="98">
        <v>0.62282055101345157</v>
      </c>
      <c r="DA180" s="63" t="s">
        <v>2082</v>
      </c>
    </row>
    <row r="181" spans="1:105" ht="12" customHeight="1" x14ac:dyDescent="0.25">
      <c r="A181" s="97" t="s">
        <v>124</v>
      </c>
      <c r="B181" s="98">
        <v>0.48627941083474496</v>
      </c>
      <c r="C181" s="98">
        <v>0.37017282118378669</v>
      </c>
      <c r="D181" s="98">
        <v>0.31283884008741047</v>
      </c>
      <c r="E181" s="98">
        <v>0.26644428931257136</v>
      </c>
      <c r="F181" s="98">
        <v>0.20537513001256744</v>
      </c>
      <c r="G181" s="98">
        <v>0.16061796225400823</v>
      </c>
      <c r="H181" s="98">
        <v>0.10083309615723794</v>
      </c>
      <c r="I181" s="98">
        <v>6.3470708505874607E-2</v>
      </c>
      <c r="J181" s="98">
        <v>6.4691629578777762E-2</v>
      </c>
      <c r="K181" s="98">
        <v>5.3644150021088577E-2</v>
      </c>
      <c r="L181" s="98">
        <v>5.423706157253088E-2</v>
      </c>
      <c r="M181" s="98">
        <v>5.8463696451220085E-2</v>
      </c>
      <c r="N181" s="98">
        <v>8.1219436882405543E-2</v>
      </c>
      <c r="O181" s="98">
        <v>6.9075730375246988E-2</v>
      </c>
      <c r="P181" s="98">
        <v>7.0422455271077239E-2</v>
      </c>
      <c r="Q181" s="98">
        <v>5.3722605624703511E-2</v>
      </c>
      <c r="R181" s="98">
        <v>5.1384108279413296E-2</v>
      </c>
      <c r="S181" s="98">
        <v>4.6341910699010821E-2</v>
      </c>
      <c r="T181" s="98">
        <v>2.5868601420932939E-2</v>
      </c>
      <c r="U181" s="98">
        <v>1.7840448563986151E-2</v>
      </c>
      <c r="V181" s="98">
        <v>5.3625657334909742E-3</v>
      </c>
      <c r="W181" s="98">
        <v>3.9807543387803575E-3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2.3657552159825519</v>
      </c>
      <c r="C189" s="122">
        <v>2.2320653796757877</v>
      </c>
      <c r="D189" s="122">
        <v>2.2461119528084299</v>
      </c>
      <c r="E189" s="122">
        <v>2.1520334191602943</v>
      </c>
      <c r="F189" s="122">
        <v>2.2014148557384772</v>
      </c>
      <c r="G189" s="122">
        <v>2.1937776196464842</v>
      </c>
      <c r="H189" s="122">
        <v>2.0789435774775304</v>
      </c>
      <c r="I189" s="122">
        <v>1.7351757823516016</v>
      </c>
      <c r="J189" s="122">
        <v>1.67306454442923</v>
      </c>
      <c r="K189" s="122">
        <v>1.5054607806980433</v>
      </c>
      <c r="L189" s="122">
        <v>1.6077470669540657</v>
      </c>
      <c r="M189" s="122">
        <v>1.6208119644485417</v>
      </c>
      <c r="N189" s="122">
        <v>1.5298790342781221</v>
      </c>
      <c r="O189" s="122">
        <v>1.3123378178827538</v>
      </c>
      <c r="P189" s="122">
        <v>1.3394735380249188</v>
      </c>
      <c r="Q189" s="122">
        <v>1.0357251256932098</v>
      </c>
      <c r="R189" s="122">
        <v>0.97380753862326275</v>
      </c>
      <c r="S189" s="122">
        <v>0.86585419931706475</v>
      </c>
      <c r="T189" s="122">
        <v>0.49443228259451982</v>
      </c>
      <c r="U189" s="122">
        <v>0.2920957260519661</v>
      </c>
      <c r="V189" s="122">
        <v>0.14095270480213534</v>
      </c>
      <c r="W189" s="122">
        <v>8.2666447823782865E-2</v>
      </c>
      <c r="DA189" s="130" t="s">
        <v>2091</v>
      </c>
    </row>
    <row r="190" spans="1:105" ht="12" customHeight="1" x14ac:dyDescent="0.25">
      <c r="A190" s="97" t="s">
        <v>51</v>
      </c>
      <c r="B190" s="98">
        <v>9.0644872193150119E-3</v>
      </c>
      <c r="C190" s="98">
        <v>2.2187978003336176E-2</v>
      </c>
      <c r="D190" s="98">
        <v>1.5607224511796096E-2</v>
      </c>
      <c r="E190" s="98">
        <v>1.3826384041297742E-2</v>
      </c>
      <c r="F190" s="98">
        <v>1.4483337631867406E-2</v>
      </c>
      <c r="G190" s="98">
        <v>1.5907828095955652E-2</v>
      </c>
      <c r="H190" s="98">
        <v>1.3388879503462077E-2</v>
      </c>
      <c r="I190" s="98">
        <v>1.3358395584873244E-2</v>
      </c>
      <c r="J190" s="98">
        <v>1.2942700255140962E-2</v>
      </c>
      <c r="K190" s="98">
        <v>1.3410835785019514E-2</v>
      </c>
      <c r="L190" s="98">
        <v>2.2269041525560206E-2</v>
      </c>
      <c r="M190" s="98">
        <v>1.9846097768996228E-2</v>
      </c>
      <c r="N190" s="98">
        <v>1.2332585812356982E-2</v>
      </c>
      <c r="O190" s="98">
        <v>1.1593360995850619E-2</v>
      </c>
      <c r="P190" s="98">
        <v>1.1689972337482705E-2</v>
      </c>
      <c r="Q190" s="98">
        <v>1.1593360995850619E-2</v>
      </c>
      <c r="R190" s="98">
        <v>1.1496749654218529E-2</v>
      </c>
      <c r="S190" s="98">
        <v>9.2746887966804973E-3</v>
      </c>
      <c r="T190" s="98">
        <v>7.0526279391424579E-3</v>
      </c>
      <c r="U190" s="98">
        <v>4.7339557399723375E-3</v>
      </c>
      <c r="V190" s="98">
        <v>2.5684217160643419E-3</v>
      </c>
      <c r="W190" s="98">
        <v>2.3186721991701248E-3</v>
      </c>
      <c r="DA190" s="63" t="s">
        <v>2092</v>
      </c>
    </row>
    <row r="191" spans="1:105" ht="12" customHeight="1" x14ac:dyDescent="0.25">
      <c r="A191" s="97" t="s">
        <v>50</v>
      </c>
      <c r="B191" s="98">
        <v>2.3566907287632368</v>
      </c>
      <c r="C191" s="98">
        <v>2.2098774016724514</v>
      </c>
      <c r="D191" s="98">
        <v>2.2305047282966339</v>
      </c>
      <c r="E191" s="98">
        <v>2.1382070351189966</v>
      </c>
      <c r="F191" s="98">
        <v>2.1869315181066096</v>
      </c>
      <c r="G191" s="98">
        <v>2.1778697915505285</v>
      </c>
      <c r="H191" s="98">
        <v>2.0655546979740684</v>
      </c>
      <c r="I191" s="98">
        <v>1.7218173867667284</v>
      </c>
      <c r="J191" s="98">
        <v>1.660121844174089</v>
      </c>
      <c r="K191" s="98">
        <v>1.4920499449130238</v>
      </c>
      <c r="L191" s="98">
        <v>1.5854780254285055</v>
      </c>
      <c r="M191" s="98">
        <v>1.6009658666795454</v>
      </c>
      <c r="N191" s="98">
        <v>1.517546448465765</v>
      </c>
      <c r="O191" s="98">
        <v>1.3007444568869033</v>
      </c>
      <c r="P191" s="98">
        <v>1.3277835656874359</v>
      </c>
      <c r="Q191" s="98">
        <v>1.0241317646973593</v>
      </c>
      <c r="R191" s="98">
        <v>0.96231078896904421</v>
      </c>
      <c r="S191" s="98">
        <v>0.85657951052038428</v>
      </c>
      <c r="T191" s="98">
        <v>0.48737965465537736</v>
      </c>
      <c r="U191" s="98">
        <v>0.28736177031199378</v>
      </c>
      <c r="V191" s="98">
        <v>0.13838428308607101</v>
      </c>
      <c r="W191" s="98">
        <v>8.0347775624612747E-2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10292.478834541065</v>
      </c>
      <c r="C194" s="117">
        <f t="shared" si="96"/>
        <v>24524.996509927361</v>
      </c>
      <c r="D194" s="117">
        <f t="shared" si="96"/>
        <v>16597.186703842446</v>
      </c>
      <c r="E194" s="117">
        <f t="shared" si="96"/>
        <v>16234.262465289594</v>
      </c>
      <c r="F194" s="117">
        <f t="shared" si="96"/>
        <v>16536.167943719542</v>
      </c>
      <c r="G194" s="117">
        <f t="shared" si="96"/>
        <v>19771.493301631297</v>
      </c>
      <c r="H194" s="117">
        <f t="shared" si="96"/>
        <v>17698.837333085288</v>
      </c>
      <c r="I194" s="117">
        <f t="shared" si="96"/>
        <v>17870.437706080465</v>
      </c>
      <c r="J194" s="117">
        <f t="shared" si="96"/>
        <v>17873.728181476421</v>
      </c>
      <c r="K194" s="117">
        <f t="shared" si="96"/>
        <v>17779.167050658383</v>
      </c>
      <c r="L194" s="117">
        <f t="shared" si="96"/>
        <v>23347.745328231205</v>
      </c>
      <c r="M194" s="117">
        <f t="shared" si="96"/>
        <v>21728.26650831844</v>
      </c>
      <c r="N194" s="117">
        <f t="shared" si="96"/>
        <v>14544.733625836545</v>
      </c>
      <c r="O194" s="117">
        <f t="shared" si="96"/>
        <v>15391.392826575495</v>
      </c>
      <c r="P194" s="117">
        <f t="shared" si="96"/>
        <v>16254.351068783881</v>
      </c>
      <c r="Q194" s="117">
        <f t="shared" si="96"/>
        <v>15774.793417430083</v>
      </c>
      <c r="R194" s="117">
        <f t="shared" ref="R194:V194" si="97">R195+R198+R200+R210</f>
        <v>17088.850731002283</v>
      </c>
      <c r="S194" s="117">
        <f t="shared" si="97"/>
        <v>16694.977089074124</v>
      </c>
      <c r="T194" s="117">
        <f t="shared" si="97"/>
        <v>15712.576277002789</v>
      </c>
      <c r="U194" s="117">
        <f t="shared" si="97"/>
        <v>16551.449373891883</v>
      </c>
      <c r="V194" s="117">
        <f t="shared" si="97"/>
        <v>10546.397753427111</v>
      </c>
      <c r="W194" s="117">
        <f t="shared" ref="W194" si="98">W195+W198+W200+W210</f>
        <v>16364.781918001598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7775.2821252832819</v>
      </c>
      <c r="C195" s="122">
        <f t="shared" si="99"/>
        <v>20769.947152053701</v>
      </c>
      <c r="D195" s="122">
        <f t="shared" si="99"/>
        <v>13493.323789886097</v>
      </c>
      <c r="E195" s="122">
        <f t="shared" si="99"/>
        <v>13134.37962776287</v>
      </c>
      <c r="F195" s="122">
        <f t="shared" si="99"/>
        <v>13391.658644628611</v>
      </c>
      <c r="G195" s="122">
        <f t="shared" si="99"/>
        <v>16236.961280831245</v>
      </c>
      <c r="H195" s="122">
        <f t="shared" si="99"/>
        <v>14276.481908583426</v>
      </c>
      <c r="I195" s="122">
        <f t="shared" si="99"/>
        <v>14440.525570909618</v>
      </c>
      <c r="J195" s="122">
        <f t="shared" si="99"/>
        <v>14080.321199709228</v>
      </c>
      <c r="K195" s="122">
        <f t="shared" si="99"/>
        <v>14251.443773236895</v>
      </c>
      <c r="L195" s="122">
        <f t="shared" si="99"/>
        <v>18989.157264833568</v>
      </c>
      <c r="M195" s="122">
        <f t="shared" si="99"/>
        <v>18126.095308450727</v>
      </c>
      <c r="N195" s="122">
        <f t="shared" si="99"/>
        <v>11294.315034736224</v>
      </c>
      <c r="O195" s="122">
        <f t="shared" si="99"/>
        <v>11877.714585493368</v>
      </c>
      <c r="P195" s="122">
        <f t="shared" si="99"/>
        <v>12855.150161157042</v>
      </c>
      <c r="Q195" s="122">
        <f t="shared" si="99"/>
        <v>12202.101984606863</v>
      </c>
      <c r="R195" s="122">
        <f t="shared" ref="R195:V195" si="100">SUM(R196:R197)</f>
        <v>13111.167911238803</v>
      </c>
      <c r="S195" s="122">
        <f t="shared" si="100"/>
        <v>13441.673864227023</v>
      </c>
      <c r="T195" s="122">
        <f t="shared" si="100"/>
        <v>12525.95719324415</v>
      </c>
      <c r="U195" s="122">
        <f t="shared" si="100"/>
        <v>13437.353356836815</v>
      </c>
      <c r="V195" s="122">
        <f t="shared" si="100"/>
        <v>7805.6188845715587</v>
      </c>
      <c r="W195" s="122">
        <f t="shared" ref="W195" si="101">SUM(W196:W197)</f>
        <v>13008.78510207866</v>
      </c>
      <c r="DA195" s="130" t="s">
        <v>2244</v>
      </c>
    </row>
    <row r="196" spans="1:105" ht="12" customHeight="1" x14ac:dyDescent="0.25">
      <c r="A196" s="97" t="s">
        <v>51</v>
      </c>
      <c r="B196" s="98">
        <v>7733.3061750483903</v>
      </c>
      <c r="C196" s="98">
        <v>20659.405146309844</v>
      </c>
      <c r="D196" s="98">
        <v>13423.490006617127</v>
      </c>
      <c r="E196" s="98">
        <v>13067.469235666884</v>
      </c>
      <c r="F196" s="98">
        <v>13324.90107102175</v>
      </c>
      <c r="G196" s="98">
        <v>16156.545433808196</v>
      </c>
      <c r="H196" s="98">
        <v>14206.620931410387</v>
      </c>
      <c r="I196" s="98">
        <v>14370.75289875073</v>
      </c>
      <c r="J196" s="98">
        <v>14011.959984919258</v>
      </c>
      <c r="K196" s="98">
        <v>14181.922843560096</v>
      </c>
      <c r="L196" s="98">
        <v>18899.756957102942</v>
      </c>
      <c r="M196" s="98">
        <v>18038.937765730392</v>
      </c>
      <c r="N196" s="98">
        <v>11239.749634584241</v>
      </c>
      <c r="O196" s="98">
        <v>11820.277661399685</v>
      </c>
      <c r="P196" s="98">
        <v>12793.602617512399</v>
      </c>
      <c r="Q196" s="98">
        <v>12144.048284315073</v>
      </c>
      <c r="R196" s="98">
        <v>13049.301228637822</v>
      </c>
      <c r="S196" s="98">
        <v>13378.884966163734</v>
      </c>
      <c r="T196" s="98">
        <v>12467.639219895642</v>
      </c>
      <c r="U196" s="98">
        <v>13374.822711262213</v>
      </c>
      <c r="V196" s="98">
        <v>7769.2044906101182</v>
      </c>
      <c r="W196" s="98">
        <v>12948.283919764808</v>
      </c>
      <c r="DA196" s="63" t="s">
        <v>2245</v>
      </c>
    </row>
    <row r="197" spans="1:105" ht="12" customHeight="1" x14ac:dyDescent="0.25">
      <c r="A197" s="97" t="s">
        <v>53</v>
      </c>
      <c r="B197" s="98">
        <v>41.975950234891229</v>
      </c>
      <c r="C197" s="98">
        <v>110.54200574385818</v>
      </c>
      <c r="D197" s="98">
        <v>69.833783268971004</v>
      </c>
      <c r="E197" s="98">
        <v>66.910392095986623</v>
      </c>
      <c r="F197" s="98">
        <v>66.757573606861811</v>
      </c>
      <c r="G197" s="98">
        <v>80.415847023047775</v>
      </c>
      <c r="H197" s="98">
        <v>69.86097717303862</v>
      </c>
      <c r="I197" s="98">
        <v>69.772672158887872</v>
      </c>
      <c r="J197" s="98">
        <v>68.361214789968571</v>
      </c>
      <c r="K197" s="98">
        <v>69.520929676798033</v>
      </c>
      <c r="L197" s="98">
        <v>89.40030773062702</v>
      </c>
      <c r="M197" s="98">
        <v>87.157542720335684</v>
      </c>
      <c r="N197" s="98">
        <v>54.56540015198258</v>
      </c>
      <c r="O197" s="98">
        <v>57.436924093682919</v>
      </c>
      <c r="P197" s="98">
        <v>61.547543644643234</v>
      </c>
      <c r="Q197" s="98">
        <v>58.053700291789198</v>
      </c>
      <c r="R197" s="98">
        <v>61.866682600981555</v>
      </c>
      <c r="S197" s="98">
        <v>62.788898063289345</v>
      </c>
      <c r="T197" s="98">
        <v>58.317973348508524</v>
      </c>
      <c r="U197" s="98">
        <v>62.530645574600442</v>
      </c>
      <c r="V197" s="98">
        <v>36.414393961440112</v>
      </c>
      <c r="W197" s="98">
        <v>60.501182313852141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6.9852843954535584E-3</v>
      </c>
      <c r="C198" s="122">
        <f t="shared" si="102"/>
        <v>9.4163223991422709E-3</v>
      </c>
      <c r="D198" s="122">
        <f t="shared" si="102"/>
        <v>6.0123518827271405E-3</v>
      </c>
      <c r="E198" s="122">
        <f t="shared" si="102"/>
        <v>5.7052344605714421E-3</v>
      </c>
      <c r="F198" s="122">
        <f t="shared" si="102"/>
        <v>8.7211578247863956E-3</v>
      </c>
      <c r="G198" s="122">
        <f t="shared" si="102"/>
        <v>1.0817281290172601E-2</v>
      </c>
      <c r="H198" s="122">
        <f t="shared" si="102"/>
        <v>6.2682914671925924E-2</v>
      </c>
      <c r="I198" s="122">
        <f t="shared" si="102"/>
        <v>9.3088515704710439E-2</v>
      </c>
      <c r="J198" s="122">
        <f t="shared" si="102"/>
        <v>0.14781082404086618</v>
      </c>
      <c r="K198" s="122">
        <f t="shared" si="102"/>
        <v>0.19328434661736216</v>
      </c>
      <c r="L198" s="122">
        <f t="shared" si="102"/>
        <v>0.57706784633937003</v>
      </c>
      <c r="M198" s="122">
        <f t="shared" si="102"/>
        <v>0.33356180372830696</v>
      </c>
      <c r="N198" s="122">
        <f t="shared" si="102"/>
        <v>0.38018053894313464</v>
      </c>
      <c r="O198" s="122">
        <f t="shared" si="102"/>
        <v>0.38219519504221483</v>
      </c>
      <c r="P198" s="122">
        <f t="shared" si="102"/>
        <v>0.50176516888613842</v>
      </c>
      <c r="Q198" s="122">
        <f t="shared" si="102"/>
        <v>0.32280045316115669</v>
      </c>
      <c r="R198" s="122">
        <f t="shared" si="102"/>
        <v>0.30713750757751912</v>
      </c>
      <c r="S198" s="122">
        <f t="shared" si="102"/>
        <v>0.30741811347264097</v>
      </c>
      <c r="T198" s="122">
        <f t="shared" si="102"/>
        <v>0.41828231388244153</v>
      </c>
      <c r="U198" s="122">
        <f t="shared" si="102"/>
        <v>0.30061853347380474</v>
      </c>
      <c r="V198" s="122">
        <f t="shared" si="102"/>
        <v>0.40532749119334921</v>
      </c>
      <c r="W198" s="122">
        <f t="shared" si="102"/>
        <v>0.81552407463558785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6.9852843954535584E-3</v>
      </c>
      <c r="C199" s="98">
        <f>RES_hhdet_fech!C8</f>
        <v>9.4163223991422709E-3</v>
      </c>
      <c r="D199" s="98">
        <f>RES_hhdet_fech!D8</f>
        <v>6.0123518827271405E-3</v>
      </c>
      <c r="E199" s="98">
        <f>RES_hhdet_fech!E8</f>
        <v>5.7052344605714421E-3</v>
      </c>
      <c r="F199" s="98">
        <f>RES_hhdet_fech!F8</f>
        <v>8.7211578247863956E-3</v>
      </c>
      <c r="G199" s="98">
        <f>RES_hhdet_fech!G8</f>
        <v>1.0817281290172601E-2</v>
      </c>
      <c r="H199" s="98">
        <f>RES_hhdet_fech!H8</f>
        <v>6.2682914671925924E-2</v>
      </c>
      <c r="I199" s="98">
        <f>RES_hhdet_fech!I8</f>
        <v>9.3088515704710439E-2</v>
      </c>
      <c r="J199" s="98">
        <f>RES_hhdet_fech!J8</f>
        <v>0.14781082404086618</v>
      </c>
      <c r="K199" s="98">
        <f>RES_hhdet_fech!K8</f>
        <v>0.19328434661736216</v>
      </c>
      <c r="L199" s="98">
        <f>RES_hhdet_fech!L8</f>
        <v>0.57706784633937003</v>
      </c>
      <c r="M199" s="98">
        <f>RES_hhdet_fech!M8</f>
        <v>0.33356180372830696</v>
      </c>
      <c r="N199" s="98">
        <f>RES_hhdet_fech!N8</f>
        <v>0.38018053894313464</v>
      </c>
      <c r="O199" s="98">
        <f>RES_hhdet_fech!O8</f>
        <v>0.38219519504221483</v>
      </c>
      <c r="P199" s="98">
        <f>RES_hhdet_fech!P8</f>
        <v>0.50176516888613842</v>
      </c>
      <c r="Q199" s="98">
        <f>RES_hhdet_fech!Q8</f>
        <v>0.32280045316115669</v>
      </c>
      <c r="R199" s="98">
        <f>RES_hhdet_fech!R8</f>
        <v>0.30713750757751912</v>
      </c>
      <c r="S199" s="98">
        <f>RES_hhdet_fech!S8</f>
        <v>0.30741811347264097</v>
      </c>
      <c r="T199" s="98">
        <f>RES_hhdet_fech!T8</f>
        <v>0.41828231388244153</v>
      </c>
      <c r="U199" s="98">
        <f>RES_hhdet_fech!U8</f>
        <v>0.30061853347380474</v>
      </c>
      <c r="V199" s="98">
        <f>RES_hhdet_fech!V8</f>
        <v>0.40532749119334921</v>
      </c>
      <c r="W199" s="98">
        <f>RES_hhdet_fech!W8</f>
        <v>0.81552407463558785</v>
      </c>
      <c r="DA199" s="63" t="s">
        <v>2248</v>
      </c>
    </row>
    <row r="200" spans="1:105" ht="12" customHeight="1" x14ac:dyDescent="0.25">
      <c r="A200" s="121" t="s">
        <v>55</v>
      </c>
      <c r="B200" s="122">
        <v>1788.7383910269289</v>
      </c>
      <c r="C200" s="122">
        <v>3022.9430372076185</v>
      </c>
      <c r="D200" s="122">
        <v>2313.2637795900582</v>
      </c>
      <c r="E200" s="122">
        <v>2268.5429939573123</v>
      </c>
      <c r="F200" s="122">
        <v>2279.4865643282119</v>
      </c>
      <c r="G200" s="122">
        <v>2646.7554084072217</v>
      </c>
      <c r="H200" s="122">
        <v>2497.6567199396668</v>
      </c>
      <c r="I200" s="122">
        <v>2596.8361757907378</v>
      </c>
      <c r="J200" s="122">
        <v>2863.6447155028131</v>
      </c>
      <c r="K200" s="122">
        <v>2678.3193034252427</v>
      </c>
      <c r="L200" s="122">
        <v>3434.9873938606547</v>
      </c>
      <c r="M200" s="122">
        <v>2762.9398983487272</v>
      </c>
      <c r="N200" s="122">
        <v>2409.6704663525456</v>
      </c>
      <c r="O200" s="122">
        <v>2668.1031327957021</v>
      </c>
      <c r="P200" s="122">
        <v>2555.5099334440861</v>
      </c>
      <c r="Q200" s="122">
        <v>2809.8240183019925</v>
      </c>
      <c r="R200" s="122">
        <v>3179.5134609416355</v>
      </c>
      <c r="S200" s="122">
        <v>2512.51838669272</v>
      </c>
      <c r="T200" s="122">
        <v>2516.4470219456607</v>
      </c>
      <c r="U200" s="122">
        <v>2498.4029630250811</v>
      </c>
      <c r="V200" s="122">
        <v>2052.8357364785888</v>
      </c>
      <c r="W200" s="122">
        <v>2655.4953813796678</v>
      </c>
      <c r="DA200" s="130" t="s">
        <v>2249</v>
      </c>
    </row>
    <row r="201" spans="1:105" ht="12" customHeight="1" x14ac:dyDescent="0.25">
      <c r="A201" s="97" t="s">
        <v>143</v>
      </c>
      <c r="B201" s="98">
        <v>1503.952516420298</v>
      </c>
      <c r="C201" s="98">
        <v>3484.5586742551909</v>
      </c>
      <c r="D201" s="98">
        <v>2339.1781400831201</v>
      </c>
      <c r="E201" s="98">
        <v>2194.6743162700882</v>
      </c>
      <c r="F201" s="98">
        <v>2314.555716804447</v>
      </c>
      <c r="G201" s="98">
        <v>2787.4106436849688</v>
      </c>
      <c r="H201" s="98">
        <v>2501.8385302529491</v>
      </c>
      <c r="I201" s="98">
        <v>2631.6971056502939</v>
      </c>
      <c r="J201" s="98">
        <v>2684.2378506253563</v>
      </c>
      <c r="K201" s="98">
        <v>2585.9139279823571</v>
      </c>
      <c r="L201" s="98">
        <v>3625.183258959622</v>
      </c>
      <c r="M201" s="98">
        <v>2905.299109941016</v>
      </c>
      <c r="N201" s="98">
        <v>2354.7297517654574</v>
      </c>
      <c r="O201" s="98">
        <v>2587.8137004418236</v>
      </c>
      <c r="P201" s="98">
        <v>2628.6454578057424</v>
      </c>
      <c r="Q201" s="98">
        <v>2727.0978966507778</v>
      </c>
      <c r="R201" s="98">
        <v>3143.9413037872578</v>
      </c>
      <c r="S201" s="98">
        <v>2585.0937249570625</v>
      </c>
      <c r="T201" s="98">
        <v>2488.5416624849477</v>
      </c>
      <c r="U201" s="98">
        <v>2571.35287629196</v>
      </c>
      <c r="V201" s="98">
        <v>1678.4717407983612</v>
      </c>
      <c r="W201" s="98">
        <v>2595.2740827349467</v>
      </c>
      <c r="DA201" s="63" t="s">
        <v>2250</v>
      </c>
    </row>
    <row r="202" spans="1:105" ht="12" customHeight="1" x14ac:dyDescent="0.25">
      <c r="A202" s="97" t="s">
        <v>124</v>
      </c>
      <c r="B202" s="98">
        <v>2723.5256876633171</v>
      </c>
      <c r="C202" s="98">
        <v>2375.4645470460364</v>
      </c>
      <c r="D202" s="98">
        <v>2395.0851733496438</v>
      </c>
      <c r="E202" s="98">
        <v>2549.8622816380266</v>
      </c>
      <c r="F202" s="98">
        <v>2546.7577610193152</v>
      </c>
      <c r="G202" s="98">
        <v>2751.2441264938852</v>
      </c>
      <c r="H202" s="98">
        <v>2882.3752626227729</v>
      </c>
      <c r="I202" s="98">
        <v>2686.6317753783592</v>
      </c>
      <c r="J202" s="98">
        <v>2966.5044085472869</v>
      </c>
      <c r="K202" s="98">
        <v>2915.4492738619306</v>
      </c>
      <c r="L202" s="98">
        <v>2295.7836213601927</v>
      </c>
      <c r="M202" s="98">
        <v>2891.774369361005</v>
      </c>
      <c r="N202" s="98">
        <v>2860.3429083432125</v>
      </c>
      <c r="O202" s="98">
        <v>2841.9069096691278</v>
      </c>
      <c r="P202" s="98">
        <v>3100.1256942717569</v>
      </c>
      <c r="Q202" s="98">
        <v>2542.9759908085962</v>
      </c>
      <c r="R202" s="98">
        <v>2692.8841994845925</v>
      </c>
      <c r="S202" s="98">
        <v>2914.3656264313895</v>
      </c>
      <c r="T202" s="98">
        <v>2648.3332535752829</v>
      </c>
      <c r="U202" s="98">
        <v>2454.2789999320617</v>
      </c>
      <c r="V202" s="98">
        <v>2360.6998298516346</v>
      </c>
      <c r="W202" s="98">
        <v>2503.430142869945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2174.0407033379925</v>
      </c>
      <c r="C206" s="101">
        <v>2172.7971234816196</v>
      </c>
      <c r="D206" s="101">
        <v>2244.8287941111853</v>
      </c>
      <c r="E206" s="101">
        <v>2429.6701923112432</v>
      </c>
      <c r="F206" s="101">
        <v>2147.8657908499963</v>
      </c>
      <c r="G206" s="101">
        <v>2200.5647842821227</v>
      </c>
      <c r="H206" s="101">
        <v>2464.8377548650678</v>
      </c>
      <c r="I206" s="101">
        <v>2476.5160401149524</v>
      </c>
      <c r="J206" s="101">
        <v>3403.9277732051169</v>
      </c>
      <c r="K206" s="101">
        <v>2990.3357858242107</v>
      </c>
      <c r="L206" s="101">
        <v>2859.9172343245555</v>
      </c>
      <c r="M206" s="101">
        <v>2408.3145837979537</v>
      </c>
      <c r="N206" s="101">
        <v>2485.6242009720008</v>
      </c>
      <c r="O206" s="101">
        <v>2789.9594972931654</v>
      </c>
      <c r="P206" s="101">
        <v>2421.3710342744016</v>
      </c>
      <c r="Q206" s="101">
        <v>2948.7761181273618</v>
      </c>
      <c r="R206" s="101">
        <v>3248.0236896343581</v>
      </c>
      <c r="S206" s="101">
        <v>2394.972937452967</v>
      </c>
      <c r="T206" s="101">
        <v>2555.5269469747482</v>
      </c>
      <c r="U206" s="101">
        <v>2389.3774260978689</v>
      </c>
      <c r="V206" s="101">
        <v>2712.5541793226184</v>
      </c>
      <c r="W206" s="101">
        <v>2798.9874781285771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728.45133294645871</v>
      </c>
      <c r="C210" s="122">
        <v>732.09690434364222</v>
      </c>
      <c r="D210" s="122">
        <v>790.59312201440684</v>
      </c>
      <c r="E210" s="122">
        <v>831.33413833495138</v>
      </c>
      <c r="F210" s="122">
        <v>865.01401360489319</v>
      </c>
      <c r="G210" s="122">
        <v>887.76579511154068</v>
      </c>
      <c r="H210" s="122">
        <v>924.6360216475266</v>
      </c>
      <c r="I210" s="122">
        <v>832.98287086440621</v>
      </c>
      <c r="J210" s="122">
        <v>929.61445544034177</v>
      </c>
      <c r="K210" s="122">
        <v>849.21068964962876</v>
      </c>
      <c r="L210" s="122">
        <v>923.02360169064639</v>
      </c>
      <c r="M210" s="122">
        <v>838.89773971525801</v>
      </c>
      <c r="N210" s="122">
        <v>840.36794420883234</v>
      </c>
      <c r="O210" s="122">
        <v>845.19291309138043</v>
      </c>
      <c r="P210" s="122">
        <v>843.18920901386616</v>
      </c>
      <c r="Q210" s="122">
        <v>762.54461406806502</v>
      </c>
      <c r="R210" s="122">
        <v>797.862221314267</v>
      </c>
      <c r="S210" s="122">
        <v>740.47742004090844</v>
      </c>
      <c r="T210" s="122">
        <v>669.753779499095</v>
      </c>
      <c r="U210" s="122">
        <v>615.39243549651405</v>
      </c>
      <c r="V210" s="122">
        <v>687.53780488577047</v>
      </c>
      <c r="W210" s="122">
        <v>699.68591046863446</v>
      </c>
      <c r="DA210" s="130" t="s">
        <v>2259</v>
      </c>
    </row>
    <row r="211" spans="1:105" ht="12" customHeight="1" x14ac:dyDescent="0.25">
      <c r="A211" s="97" t="s">
        <v>51</v>
      </c>
      <c r="B211" s="98">
        <v>456.43318411538326</v>
      </c>
      <c r="C211" s="98">
        <v>1139.598253895027</v>
      </c>
      <c r="D211" s="98">
        <v>859.90217695846252</v>
      </c>
      <c r="E211" s="98">
        <v>784.54872486266299</v>
      </c>
      <c r="F211" s="98">
        <v>890.31167078624583</v>
      </c>
      <c r="G211" s="98">
        <v>1043.0689662418326</v>
      </c>
      <c r="H211" s="98">
        <v>940.60999976414985</v>
      </c>
      <c r="I211" s="98">
        <v>985.39183117768698</v>
      </c>
      <c r="J211" s="98">
        <v>954.72776081277311</v>
      </c>
      <c r="K211" s="98">
        <v>989.26012093757197</v>
      </c>
      <c r="L211" s="98">
        <v>1598.9159891598913</v>
      </c>
      <c r="M211" s="98">
        <v>1458.3333333333328</v>
      </c>
      <c r="N211" s="98">
        <v>957.60233918128642</v>
      </c>
      <c r="O211" s="98">
        <v>854.70085470085462</v>
      </c>
      <c r="P211" s="98">
        <v>933.64197530864158</v>
      </c>
      <c r="Q211" s="98">
        <v>952.38095238095229</v>
      </c>
      <c r="R211" s="98">
        <v>1001.6835016835012</v>
      </c>
      <c r="S211" s="98">
        <v>888.88888888888891</v>
      </c>
      <c r="T211" s="98">
        <v>811.11111111111063</v>
      </c>
      <c r="U211" s="98">
        <v>800.65359477124196</v>
      </c>
      <c r="V211" s="98">
        <v>671.34078823833147</v>
      </c>
      <c r="W211" s="98">
        <v>833.33333333333348</v>
      </c>
      <c r="DA211" s="63" t="s">
        <v>2260</v>
      </c>
    </row>
    <row r="212" spans="1:105" ht="12" customHeight="1" x14ac:dyDescent="0.25">
      <c r="A212" s="97" t="s">
        <v>50</v>
      </c>
      <c r="B212" s="98">
        <v>768.71554540001443</v>
      </c>
      <c r="C212" s="98">
        <v>765.58477981538931</v>
      </c>
      <c r="D212" s="98">
        <v>827.42825260619634</v>
      </c>
      <c r="E212" s="98">
        <v>865.38380925360275</v>
      </c>
      <c r="F212" s="98">
        <v>930.98093100063727</v>
      </c>
      <c r="G212" s="98">
        <v>971.07084214573865</v>
      </c>
      <c r="H212" s="98">
        <v>1009.2065232708254</v>
      </c>
      <c r="I212" s="98">
        <v>926.8471583247433</v>
      </c>
      <c r="J212" s="98">
        <v>960.96791087485121</v>
      </c>
      <c r="K212" s="98">
        <v>894.49511416566384</v>
      </c>
      <c r="L212" s="98">
        <v>899.31261128885774</v>
      </c>
      <c r="M212" s="98">
        <v>935.08630690667326</v>
      </c>
      <c r="N212" s="98">
        <v>941.31575456288442</v>
      </c>
      <c r="O212" s="98">
        <v>919.41486251142908</v>
      </c>
      <c r="P212" s="98">
        <v>997.1250224971219</v>
      </c>
      <c r="Q212" s="98">
        <v>798.65649937539604</v>
      </c>
      <c r="R212" s="98">
        <v>830.47807502832995</v>
      </c>
      <c r="S212" s="98">
        <v>946.72863999386038</v>
      </c>
      <c r="T212" s="98">
        <v>802.36898492065677</v>
      </c>
      <c r="U212" s="98">
        <v>750.75325751648336</v>
      </c>
      <c r="V212" s="98">
        <v>786.05549072173653</v>
      </c>
      <c r="W212" s="98">
        <v>816.87217263526225</v>
      </c>
      <c r="DA212" s="63" t="s">
        <v>2261</v>
      </c>
    </row>
    <row r="213" spans="1:105" ht="12" customHeight="1" x14ac:dyDescent="0.25">
      <c r="A213" s="109" t="s">
        <v>120</v>
      </c>
      <c r="B213" s="33">
        <v>563.89163193386935</v>
      </c>
      <c r="C213" s="33">
        <v>602.16250745259504</v>
      </c>
      <c r="D213" s="33">
        <v>677.59094550116026</v>
      </c>
      <c r="E213" s="33">
        <v>739.96949242444418</v>
      </c>
      <c r="F213" s="33">
        <v>700.66139688192675</v>
      </c>
      <c r="G213" s="33">
        <v>701.9133702696181</v>
      </c>
      <c r="H213" s="33">
        <v>770.75161351459337</v>
      </c>
      <c r="I213" s="33">
        <v>693.82486704009557</v>
      </c>
      <c r="J213" s="33">
        <v>892.49080260400922</v>
      </c>
      <c r="K213" s="33">
        <v>797.77693448188268</v>
      </c>
      <c r="L213" s="33">
        <v>949.45847546403434</v>
      </c>
      <c r="M213" s="33">
        <v>711.51910317662032</v>
      </c>
      <c r="N213" s="33">
        <v>709.44140641521392</v>
      </c>
      <c r="O213" s="33">
        <v>747.05436605895943</v>
      </c>
      <c r="P213" s="33">
        <v>634.80723979493905</v>
      </c>
      <c r="Q213" s="33">
        <v>714.91033834938787</v>
      </c>
      <c r="R213" s="33">
        <v>755.73528725546441</v>
      </c>
      <c r="S213" s="33">
        <v>512.31417331769114</v>
      </c>
      <c r="T213" s="33">
        <v>541.7069462536333</v>
      </c>
      <c r="U213" s="33">
        <v>495.52077929572698</v>
      </c>
      <c r="V213" s="33">
        <v>605.71928787207355</v>
      </c>
      <c r="W213" s="33">
        <v>605.99543867646912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6098.2488034625667</v>
      </c>
      <c r="C215" s="117">
        <f t="shared" si="103"/>
        <v>14529.67380832587</v>
      </c>
      <c r="D215" s="117">
        <f t="shared" si="103"/>
        <v>9884.8194241375913</v>
      </c>
      <c r="E215" s="117">
        <f t="shared" si="103"/>
        <v>9699.457344790635</v>
      </c>
      <c r="F215" s="117">
        <f t="shared" si="103"/>
        <v>9924.6472614000049</v>
      </c>
      <c r="G215" s="117">
        <f t="shared" si="103"/>
        <v>11942.320343619353</v>
      </c>
      <c r="H215" s="117">
        <f t="shared" si="103"/>
        <v>10778.062269264647</v>
      </c>
      <c r="I215" s="117">
        <f t="shared" si="103"/>
        <v>10971.063477567333</v>
      </c>
      <c r="J215" s="117">
        <f t="shared" si="103"/>
        <v>11123.8943580745</v>
      </c>
      <c r="K215" s="117">
        <f t="shared" si="103"/>
        <v>11170.264043177596</v>
      </c>
      <c r="L215" s="117">
        <f t="shared" si="103"/>
        <v>14814.739079181832</v>
      </c>
      <c r="M215" s="117">
        <f t="shared" si="103"/>
        <v>13951.937405383389</v>
      </c>
      <c r="N215" s="117">
        <f t="shared" si="103"/>
        <v>9470.110936480618</v>
      </c>
      <c r="O215" s="117">
        <f t="shared" si="103"/>
        <v>10122.756687361918</v>
      </c>
      <c r="P215" s="117">
        <f t="shared" si="103"/>
        <v>10695.14246014502</v>
      </c>
      <c r="Q215" s="117">
        <f t="shared" si="103"/>
        <v>10432.003054142711</v>
      </c>
      <c r="R215" s="117">
        <f t="shared" ref="R215:V215" si="104">R216+R219+R221+R231</f>
        <v>11341.350260658703</v>
      </c>
      <c r="S215" s="117">
        <f t="shared" si="104"/>
        <v>11106.257504276085</v>
      </c>
      <c r="T215" s="117">
        <f t="shared" si="104"/>
        <v>10521.601181197906</v>
      </c>
      <c r="U215" s="117">
        <f t="shared" si="104"/>
        <v>11137.402609153112</v>
      </c>
      <c r="V215" s="117">
        <f t="shared" si="104"/>
        <v>7207.7948610179092</v>
      </c>
      <c r="W215" s="117">
        <f t="shared" ref="W215" si="105">W216+W219+W221+W231</f>
        <v>11187.995497011965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4591.7904039605146</v>
      </c>
      <c r="C216" s="122">
        <f t="shared" si="106"/>
        <v>12297.47243742454</v>
      </c>
      <c r="D216" s="122">
        <f t="shared" si="106"/>
        <v>8017.272393114029</v>
      </c>
      <c r="E216" s="122">
        <f t="shared" si="106"/>
        <v>7822.3181760263478</v>
      </c>
      <c r="F216" s="122">
        <f t="shared" si="106"/>
        <v>8014.7815851400837</v>
      </c>
      <c r="G216" s="122">
        <f t="shared" si="106"/>
        <v>9784.2523210269665</v>
      </c>
      <c r="H216" s="122">
        <f t="shared" si="106"/>
        <v>8660.6840230755552</v>
      </c>
      <c r="I216" s="122">
        <f t="shared" si="106"/>
        <v>8833.6964733528312</v>
      </c>
      <c r="J216" s="122">
        <f t="shared" si="106"/>
        <v>8716.737357931157</v>
      </c>
      <c r="K216" s="122">
        <f t="shared" si="106"/>
        <v>8917.9487913182602</v>
      </c>
      <c r="L216" s="122">
        <f t="shared" si="106"/>
        <v>12019.525670469109</v>
      </c>
      <c r="M216" s="122">
        <f t="shared" si="106"/>
        <v>11625.477608872341</v>
      </c>
      <c r="N216" s="122">
        <f t="shared" si="106"/>
        <v>7338.0939759753492</v>
      </c>
      <c r="O216" s="122">
        <f t="shared" si="106"/>
        <v>7795.9203553394527</v>
      </c>
      <c r="P216" s="122">
        <f t="shared" si="106"/>
        <v>8445.6703949938947</v>
      </c>
      <c r="Q216" s="122">
        <f t="shared" si="106"/>
        <v>8037.7503390631973</v>
      </c>
      <c r="R216" s="122">
        <f t="shared" ref="R216:V216" si="107">SUM(R217:R218)</f>
        <v>8654.491875479056</v>
      </c>
      <c r="S216" s="122">
        <f t="shared" si="107"/>
        <v>8896.0856774055355</v>
      </c>
      <c r="T216" s="122">
        <f t="shared" si="107"/>
        <v>8306.9521113929422</v>
      </c>
      <c r="U216" s="122">
        <f t="shared" si="107"/>
        <v>8922.9733196488323</v>
      </c>
      <c r="V216" s="122">
        <f t="shared" si="107"/>
        <v>5199.2318974275568</v>
      </c>
      <c r="W216" s="122">
        <f t="shared" ref="W216" si="108">SUM(W217:W218)</f>
        <v>8686.6432223450356</v>
      </c>
      <c r="DA216" s="130" t="s">
        <v>2412</v>
      </c>
    </row>
    <row r="217" spans="1:105" ht="12" customHeight="1" x14ac:dyDescent="0.25">
      <c r="A217" s="97" t="s">
        <v>51</v>
      </c>
      <c r="B217" s="98">
        <v>4549.814453725623</v>
      </c>
      <c r="C217" s="98">
        <v>12186.930431680681</v>
      </c>
      <c r="D217" s="98">
        <v>7947.4386098450577</v>
      </c>
      <c r="E217" s="98">
        <v>7755.4077839303609</v>
      </c>
      <c r="F217" s="98">
        <v>7948.0240115332217</v>
      </c>
      <c r="G217" s="98">
        <v>9703.8364740039178</v>
      </c>
      <c r="H217" s="98">
        <v>8590.8230459025162</v>
      </c>
      <c r="I217" s="98">
        <v>8763.9238011939433</v>
      </c>
      <c r="J217" s="98">
        <v>8648.3761431411876</v>
      </c>
      <c r="K217" s="98">
        <v>8848.4278616414613</v>
      </c>
      <c r="L217" s="98">
        <v>11930.125362738481</v>
      </c>
      <c r="M217" s="98">
        <v>11538.320066152006</v>
      </c>
      <c r="N217" s="98">
        <v>7283.5285758233667</v>
      </c>
      <c r="O217" s="98">
        <v>7738.4834312457697</v>
      </c>
      <c r="P217" s="98">
        <v>8384.1228513492515</v>
      </c>
      <c r="Q217" s="98">
        <v>7979.6966387714083</v>
      </c>
      <c r="R217" s="98">
        <v>8592.6251928780748</v>
      </c>
      <c r="S217" s="98">
        <v>8833.2967793422467</v>
      </c>
      <c r="T217" s="98">
        <v>8248.6341380444337</v>
      </c>
      <c r="U217" s="98">
        <v>8860.442674074231</v>
      </c>
      <c r="V217" s="98">
        <v>5162.8175034661162</v>
      </c>
      <c r="W217" s="98">
        <v>8626.1420400311836</v>
      </c>
      <c r="DA217" s="63" t="s">
        <v>2413</v>
      </c>
    </row>
    <row r="218" spans="1:105" ht="12" customHeight="1" x14ac:dyDescent="0.25">
      <c r="A218" s="97" t="s">
        <v>53</v>
      </c>
      <c r="B218" s="98">
        <v>41.975950234891229</v>
      </c>
      <c r="C218" s="98">
        <v>110.54200574385818</v>
      </c>
      <c r="D218" s="98">
        <v>69.833783268971004</v>
      </c>
      <c r="E218" s="98">
        <v>66.910392095986623</v>
      </c>
      <c r="F218" s="98">
        <v>66.757573606861811</v>
      </c>
      <c r="G218" s="98">
        <v>80.415847023047775</v>
      </c>
      <c r="H218" s="98">
        <v>69.86097717303862</v>
      </c>
      <c r="I218" s="98">
        <v>69.772672158887872</v>
      </c>
      <c r="J218" s="98">
        <v>68.361214789968571</v>
      </c>
      <c r="K218" s="98">
        <v>69.520929676798033</v>
      </c>
      <c r="L218" s="98">
        <v>89.40030773062702</v>
      </c>
      <c r="M218" s="98">
        <v>87.157542720335684</v>
      </c>
      <c r="N218" s="98">
        <v>54.56540015198258</v>
      </c>
      <c r="O218" s="98">
        <v>57.436924093682919</v>
      </c>
      <c r="P218" s="98">
        <v>61.547543644643234</v>
      </c>
      <c r="Q218" s="98">
        <v>58.053700291789198</v>
      </c>
      <c r="R218" s="98">
        <v>61.866682600981555</v>
      </c>
      <c r="S218" s="98">
        <v>62.788898063289345</v>
      </c>
      <c r="T218" s="98">
        <v>58.317973348508524</v>
      </c>
      <c r="U218" s="98">
        <v>62.530645574600442</v>
      </c>
      <c r="V218" s="98">
        <v>36.414393961440112</v>
      </c>
      <c r="W218" s="98">
        <v>60.501182313852141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1.3995271723308854E-2</v>
      </c>
      <c r="C219" s="122">
        <f t="shared" si="109"/>
        <v>1.8865944913574104E-2</v>
      </c>
      <c r="D219" s="122">
        <f t="shared" si="109"/>
        <v>1.2045965995268594E-2</v>
      </c>
      <c r="E219" s="122">
        <f t="shared" si="109"/>
        <v>1.1430645053314007E-2</v>
      </c>
      <c r="F219" s="122">
        <f t="shared" si="109"/>
        <v>2.0897736912437959E-2</v>
      </c>
      <c r="G219" s="122">
        <f t="shared" si="109"/>
        <v>3.2931825491807287E-2</v>
      </c>
      <c r="H219" s="122">
        <f t="shared" si="109"/>
        <v>0.19713865184934684</v>
      </c>
      <c r="I219" s="122">
        <f t="shared" si="109"/>
        <v>0.29900920155682886</v>
      </c>
      <c r="J219" s="122">
        <f t="shared" si="109"/>
        <v>0.48473529437459117</v>
      </c>
      <c r="K219" s="122">
        <f t="shared" si="109"/>
        <v>0.64288286442429776</v>
      </c>
      <c r="L219" s="122">
        <f t="shared" si="109"/>
        <v>1.9508227991951921</v>
      </c>
      <c r="M219" s="122">
        <f t="shared" si="109"/>
        <v>1.1509294504131315</v>
      </c>
      <c r="N219" s="122">
        <f t="shared" si="109"/>
        <v>1.3463407431149303</v>
      </c>
      <c r="O219" s="122">
        <f t="shared" si="109"/>
        <v>1.3852005879942535</v>
      </c>
      <c r="P219" s="122">
        <f t="shared" si="109"/>
        <v>1.8589434877370374</v>
      </c>
      <c r="Q219" s="122">
        <f t="shared" si="109"/>
        <v>1.222862750104279</v>
      </c>
      <c r="R219" s="122">
        <f t="shared" si="109"/>
        <v>1.1967241599402727</v>
      </c>
      <c r="S219" s="122">
        <f t="shared" si="109"/>
        <v>1.2359088492585333</v>
      </c>
      <c r="T219" s="122">
        <f t="shared" si="109"/>
        <v>1.7314544341286229</v>
      </c>
      <c r="U219" s="122">
        <f t="shared" si="109"/>
        <v>1.2877999447711006</v>
      </c>
      <c r="V219" s="122">
        <f t="shared" si="109"/>
        <v>1.7949449374346174</v>
      </c>
      <c r="W219" s="122">
        <f t="shared" si="109"/>
        <v>3.7139122013922146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1.3995271723308854E-2</v>
      </c>
      <c r="C220" s="98">
        <f>RES_hhdet_tesh!C8</f>
        <v>1.8865944913574104E-2</v>
      </c>
      <c r="D220" s="98">
        <f>RES_hhdet_tesh!D8</f>
        <v>1.2045965995268594E-2</v>
      </c>
      <c r="E220" s="98">
        <f>RES_hhdet_tesh!E8</f>
        <v>1.1430645053314007E-2</v>
      </c>
      <c r="F220" s="98">
        <f>RES_hhdet_tesh!F8</f>
        <v>2.0897736912437959E-2</v>
      </c>
      <c r="G220" s="98">
        <f>RES_hhdet_tesh!G8</f>
        <v>3.2931825491807287E-2</v>
      </c>
      <c r="H220" s="98">
        <f>RES_hhdet_tesh!H8</f>
        <v>0.19713865184934684</v>
      </c>
      <c r="I220" s="98">
        <f>RES_hhdet_tesh!I8</f>
        <v>0.29900920155682886</v>
      </c>
      <c r="J220" s="98">
        <f>RES_hhdet_tesh!J8</f>
        <v>0.48473529437459117</v>
      </c>
      <c r="K220" s="98">
        <f>RES_hhdet_tesh!K8</f>
        <v>0.64288286442429776</v>
      </c>
      <c r="L220" s="98">
        <f>RES_hhdet_tesh!L8</f>
        <v>1.9508227991951921</v>
      </c>
      <c r="M220" s="98">
        <f>RES_hhdet_tesh!M8</f>
        <v>1.1509294504131315</v>
      </c>
      <c r="N220" s="98">
        <f>RES_hhdet_tesh!N8</f>
        <v>1.3463407431149303</v>
      </c>
      <c r="O220" s="98">
        <f>RES_hhdet_tesh!O8</f>
        <v>1.3852005879942535</v>
      </c>
      <c r="P220" s="98">
        <f>RES_hhdet_tesh!P8</f>
        <v>1.8589434877370374</v>
      </c>
      <c r="Q220" s="98">
        <f>RES_hhdet_tesh!Q8</f>
        <v>1.222862750104279</v>
      </c>
      <c r="R220" s="98">
        <f>RES_hhdet_tesh!R8</f>
        <v>1.1967241599402727</v>
      </c>
      <c r="S220" s="98">
        <f>RES_hhdet_tesh!S8</f>
        <v>1.2359088492585333</v>
      </c>
      <c r="T220" s="98">
        <f>RES_hhdet_tesh!T8</f>
        <v>1.7314544341286229</v>
      </c>
      <c r="U220" s="98">
        <f>RES_hhdet_tesh!U8</f>
        <v>1.2877999447711006</v>
      </c>
      <c r="V220" s="98">
        <f>RES_hhdet_tesh!V8</f>
        <v>1.7949449374346174</v>
      </c>
      <c r="W220" s="98">
        <f>RES_hhdet_tesh!W8</f>
        <v>3.7139122013922146</v>
      </c>
      <c r="DA220" s="63" t="s">
        <v>2416</v>
      </c>
    </row>
    <row r="221" spans="1:105" ht="12" customHeight="1" x14ac:dyDescent="0.25">
      <c r="A221" s="121" t="s">
        <v>55</v>
      </c>
      <c r="B221" s="122">
        <v>1062.0196365454804</v>
      </c>
      <c r="C221" s="122">
        <v>1781.7064429199661</v>
      </c>
      <c r="D221" s="122">
        <v>1375.5802811998412</v>
      </c>
      <c r="E221" s="122">
        <v>1355.0409198539073</v>
      </c>
      <c r="F221" s="122">
        <v>1366.2925053240119</v>
      </c>
      <c r="G221" s="122">
        <v>1596.456177188654</v>
      </c>
      <c r="H221" s="122">
        <v>1522.7659222270795</v>
      </c>
      <c r="I221" s="122">
        <v>1594.9275650661555</v>
      </c>
      <c r="J221" s="122">
        <v>1785.1206618853762</v>
      </c>
      <c r="K221" s="122">
        <v>1682.6838986972664</v>
      </c>
      <c r="L221" s="122">
        <v>2173.9894313928776</v>
      </c>
      <c r="M221" s="122">
        <v>1771.8110749510699</v>
      </c>
      <c r="N221" s="122">
        <v>1575.782786535148</v>
      </c>
      <c r="O221" s="122">
        <v>1764.8688974263948</v>
      </c>
      <c r="P221" s="122">
        <v>1696.162483939645</v>
      </c>
      <c r="Q221" s="122">
        <v>1880.2692690108756</v>
      </c>
      <c r="R221" s="122">
        <v>2145.1817243062255</v>
      </c>
      <c r="S221" s="122">
        <v>1718.5807596822854</v>
      </c>
      <c r="T221" s="122">
        <v>1757.6343068904769</v>
      </c>
      <c r="U221" s="122">
        <v>1790.8392465813204</v>
      </c>
      <c r="V221" s="122">
        <v>1525.7921387405361</v>
      </c>
      <c r="W221" s="122">
        <v>2006.6882557133067</v>
      </c>
      <c r="DA221" s="130" t="s">
        <v>2417</v>
      </c>
    </row>
    <row r="222" spans="1:105" ht="12" customHeight="1" x14ac:dyDescent="0.25">
      <c r="A222" s="97" t="s">
        <v>143</v>
      </c>
      <c r="B222" s="98">
        <v>869.57677973786997</v>
      </c>
      <c r="C222" s="98">
        <v>2024.930426139854</v>
      </c>
      <c r="D222" s="98">
        <v>1367.0716120939114</v>
      </c>
      <c r="E222" s="98">
        <v>1289.1106672394799</v>
      </c>
      <c r="F222" s="98">
        <v>1368.8777697297819</v>
      </c>
      <c r="G222" s="98">
        <v>1660.0009952427231</v>
      </c>
      <c r="H222" s="98">
        <v>1500.769377635557</v>
      </c>
      <c r="I222" s="98">
        <v>1590.9319539763319</v>
      </c>
      <c r="J222" s="98">
        <v>1642.850224528667</v>
      </c>
      <c r="K222" s="98">
        <v>1604.7740611478816</v>
      </c>
      <c r="L222" s="98">
        <v>2275.8803760729693</v>
      </c>
      <c r="M222" s="98">
        <v>1846.7953434036617</v>
      </c>
      <c r="N222" s="98">
        <v>1522.0904269875271</v>
      </c>
      <c r="O222" s="98">
        <v>1700.6242704042033</v>
      </c>
      <c r="P222" s="98">
        <v>1732.8175548740708</v>
      </c>
      <c r="Q222" s="98">
        <v>1803.1930020781322</v>
      </c>
      <c r="R222" s="98">
        <v>2094.9423151892315</v>
      </c>
      <c r="S222" s="98">
        <v>1755.4185763416085</v>
      </c>
      <c r="T222" s="98">
        <v>1736.8351372758439</v>
      </c>
      <c r="U222" s="98">
        <v>1846.6392636976891</v>
      </c>
      <c r="V222" s="98">
        <v>1247.31478158553</v>
      </c>
      <c r="W222" s="98">
        <v>1963.5987517727019</v>
      </c>
      <c r="DA222" s="63" t="s">
        <v>2418</v>
      </c>
    </row>
    <row r="223" spans="1:105" ht="12" customHeight="1" x14ac:dyDescent="0.25">
      <c r="A223" s="97" t="s">
        <v>124</v>
      </c>
      <c r="B223" s="98">
        <v>1507.4465465877292</v>
      </c>
      <c r="C223" s="98">
        <v>1316.3377061283466</v>
      </c>
      <c r="D223" s="98">
        <v>1328.6044041906141</v>
      </c>
      <c r="E223" s="98">
        <v>1416.2132558957919</v>
      </c>
      <c r="F223" s="98">
        <v>1419.6041543946039</v>
      </c>
      <c r="G223" s="98">
        <v>1546.4691190983187</v>
      </c>
      <c r="H223" s="98">
        <v>1652.0712730713633</v>
      </c>
      <c r="I223" s="98">
        <v>1569.4709324152414</v>
      </c>
      <c r="J223" s="98">
        <v>1736.9505860293928</v>
      </c>
      <c r="K223" s="98">
        <v>1712.2557872418579</v>
      </c>
      <c r="L223" s="98">
        <v>1371.6092544257035</v>
      </c>
      <c r="M223" s="98">
        <v>1735.3237905090971</v>
      </c>
      <c r="N223" s="98">
        <v>1787.548804769393</v>
      </c>
      <c r="O223" s="98">
        <v>1795.9820401136244</v>
      </c>
      <c r="P223" s="98">
        <v>1988.9052070930225</v>
      </c>
      <c r="Q223" s="98">
        <v>1650.1185584504774</v>
      </c>
      <c r="R223" s="98">
        <v>1767.1622171695317</v>
      </c>
      <c r="S223" s="98">
        <v>1942.0511471222046</v>
      </c>
      <c r="T223" s="98">
        <v>1822.3987244621301</v>
      </c>
      <c r="U223" s="98">
        <v>1763.4646463842153</v>
      </c>
      <c r="V223" s="98">
        <v>1967.2883894601182</v>
      </c>
      <c r="W223" s="98">
        <v>2139.7509463074462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1348.1052759597169</v>
      </c>
      <c r="C227" s="101">
        <v>1350.3772593176309</v>
      </c>
      <c r="D227" s="101">
        <v>1400.5172755196913</v>
      </c>
      <c r="E227" s="101">
        <v>1520.6597604295637</v>
      </c>
      <c r="F227" s="101">
        <v>1353.233407460654</v>
      </c>
      <c r="G227" s="101">
        <v>1402.1577028304644</v>
      </c>
      <c r="H227" s="101">
        <v>1590.7053121922131</v>
      </c>
      <c r="I227" s="101">
        <v>1609.2216972196086</v>
      </c>
      <c r="J227" s="101">
        <v>2217.1506214903311</v>
      </c>
      <c r="K227" s="101">
        <v>1950.1732231277583</v>
      </c>
      <c r="L227" s="101">
        <v>1872.1040100146863</v>
      </c>
      <c r="M227" s="101">
        <v>1587.4304658817025</v>
      </c>
      <c r="N227" s="101">
        <v>1655.9371654944196</v>
      </c>
      <c r="O227" s="101">
        <v>1865.1066380341479</v>
      </c>
      <c r="P227" s="101">
        <v>1628.4179422051088</v>
      </c>
      <c r="Q227" s="101">
        <v>2009.2848229338649</v>
      </c>
      <c r="R227" s="101">
        <v>2234.5666088883595</v>
      </c>
      <c r="S227" s="101">
        <v>1658.46723053757</v>
      </c>
      <c r="T227" s="101">
        <v>1787.4217865456264</v>
      </c>
      <c r="U227" s="101">
        <v>1707.3024871154571</v>
      </c>
      <c r="V227" s="101">
        <v>2013.0804501325215</v>
      </c>
      <c r="W227" s="101">
        <v>2103.6590263693952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444.42476768484806</v>
      </c>
      <c r="C231" s="122">
        <v>450.47606203645023</v>
      </c>
      <c r="D231" s="122">
        <v>491.95470385772626</v>
      </c>
      <c r="E231" s="122">
        <v>522.08681826532734</v>
      </c>
      <c r="F231" s="122">
        <v>543.55227319899757</v>
      </c>
      <c r="G231" s="122">
        <v>561.57891357823985</v>
      </c>
      <c r="H231" s="122">
        <v>594.41518531016311</v>
      </c>
      <c r="I231" s="122">
        <v>542.14042994679062</v>
      </c>
      <c r="J231" s="122">
        <v>621.55160296359315</v>
      </c>
      <c r="K231" s="122">
        <v>568.98847029764579</v>
      </c>
      <c r="L231" s="122">
        <v>619.27315452064909</v>
      </c>
      <c r="M231" s="122">
        <v>553.49779210956365</v>
      </c>
      <c r="N231" s="122">
        <v>554.88783322700624</v>
      </c>
      <c r="O231" s="122">
        <v>560.58223400807503</v>
      </c>
      <c r="P231" s="122">
        <v>551.45063772374351</v>
      </c>
      <c r="Q231" s="122">
        <v>512.76058331853369</v>
      </c>
      <c r="R231" s="122">
        <v>540.47993671348218</v>
      </c>
      <c r="S231" s="122">
        <v>490.35515833900541</v>
      </c>
      <c r="T231" s="122">
        <v>455.28330848035893</v>
      </c>
      <c r="U231" s="122">
        <v>422.30224297818927</v>
      </c>
      <c r="V231" s="122">
        <v>480.97587991238174</v>
      </c>
      <c r="W231" s="122">
        <v>490.95010675223062</v>
      </c>
      <c r="DA231" s="130" t="s">
        <v>2427</v>
      </c>
    </row>
    <row r="232" spans="1:105" ht="12" customHeight="1" x14ac:dyDescent="0.25">
      <c r="A232" s="97" t="s">
        <v>51</v>
      </c>
      <c r="B232" s="98">
        <v>262.10946993958373</v>
      </c>
      <c r="C232" s="98">
        <v>655.3688600701704</v>
      </c>
      <c r="D232" s="98">
        <v>495.18421810525564</v>
      </c>
      <c r="E232" s="98">
        <v>452.49155150077382</v>
      </c>
      <c r="F232" s="98">
        <v>514.35723036976617</v>
      </c>
      <c r="G232" s="98">
        <v>604.14362207575664</v>
      </c>
      <c r="H232" s="98">
        <v>546.3072240542358</v>
      </c>
      <c r="I232" s="98">
        <v>573.15771357296967</v>
      </c>
      <c r="J232" s="98">
        <v>555.59047135888602</v>
      </c>
      <c r="K232" s="98">
        <v>576.11690919364742</v>
      </c>
      <c r="L232" s="98">
        <v>931.80736950241885</v>
      </c>
      <c r="M232" s="98">
        <v>850.32074658038368</v>
      </c>
      <c r="N232" s="98">
        <v>558.67929132906136</v>
      </c>
      <c r="O232" s="98">
        <v>498.89864722846323</v>
      </c>
      <c r="P232" s="98">
        <v>545.0264987953633</v>
      </c>
      <c r="Q232" s="98">
        <v>556.01217063678348</v>
      </c>
      <c r="R232" s="98">
        <v>585.01175795581867</v>
      </c>
      <c r="S232" s="98">
        <v>519.44791321263256</v>
      </c>
      <c r="T232" s="98">
        <v>474.07320903399932</v>
      </c>
      <c r="U232" s="98">
        <v>468.45117433516765</v>
      </c>
      <c r="V232" s="98">
        <v>393.21284195246881</v>
      </c>
      <c r="W232" s="98">
        <v>488.65011492720924</v>
      </c>
      <c r="DA232" s="63" t="s">
        <v>2428</v>
      </c>
    </row>
    <row r="233" spans="1:105" ht="12" customHeight="1" x14ac:dyDescent="0.25">
      <c r="A233" s="97" t="s">
        <v>50</v>
      </c>
      <c r="B233" s="98">
        <v>451.68509072020555</v>
      </c>
      <c r="C233" s="98">
        <v>450.35802812282515</v>
      </c>
      <c r="D233" s="98">
        <v>487.39800947954382</v>
      </c>
      <c r="E233" s="98">
        <v>510.54992604510534</v>
      </c>
      <c r="F233" s="98">
        <v>550.53433105291708</v>
      </c>
      <c r="G233" s="98">
        <v>575.86282066862225</v>
      </c>
      <c r="H233" s="98">
        <v>600.40006938459771</v>
      </c>
      <c r="I233" s="98">
        <v>552.28921746877336</v>
      </c>
      <c r="J233" s="98">
        <v>572.8881390304897</v>
      </c>
      <c r="K233" s="98">
        <v>533.74072978897402</v>
      </c>
      <c r="L233" s="98">
        <v>537.25369370118869</v>
      </c>
      <c r="M233" s="98">
        <v>559.11879263006858</v>
      </c>
      <c r="N233" s="98">
        <v>563.31865563038764</v>
      </c>
      <c r="O233" s="98">
        <v>550.54415253925788</v>
      </c>
      <c r="P233" s="98">
        <v>597.21342190601274</v>
      </c>
      <c r="Q233" s="98">
        <v>478.42598581052226</v>
      </c>
      <c r="R233" s="98">
        <v>497.6870568841789</v>
      </c>
      <c r="S233" s="98">
        <v>567.70062475435907</v>
      </c>
      <c r="T233" s="98">
        <v>481.6533611436746</v>
      </c>
      <c r="U233" s="98">
        <v>451.28368594953929</v>
      </c>
      <c r="V233" s="98">
        <v>473.71767144985273</v>
      </c>
      <c r="W233" s="98">
        <v>492.59425282523461</v>
      </c>
      <c r="DA233" s="63" t="s">
        <v>2429</v>
      </c>
    </row>
    <row r="234" spans="1:105" ht="12" customHeight="1" x14ac:dyDescent="0.25">
      <c r="A234" s="109" t="s">
        <v>120</v>
      </c>
      <c r="B234" s="33">
        <v>417.24824510586882</v>
      </c>
      <c r="C234" s="33">
        <v>447.41570997183879</v>
      </c>
      <c r="D234" s="33">
        <v>505.76727917865827</v>
      </c>
      <c r="E234" s="33">
        <v>554.1468457178014</v>
      </c>
      <c r="F234" s="33">
        <v>526.52483255167249</v>
      </c>
      <c r="G234" s="33">
        <v>529.55103399371535</v>
      </c>
      <c r="H234" s="33">
        <v>583.94237031058537</v>
      </c>
      <c r="I234" s="33">
        <v>526.98980482092304</v>
      </c>
      <c r="J234" s="33">
        <v>679.33828334738223</v>
      </c>
      <c r="K234" s="33">
        <v>608.31597577366301</v>
      </c>
      <c r="L234" s="33">
        <v>724.75922463828442</v>
      </c>
      <c r="M234" s="33">
        <v>544.28297744733493</v>
      </c>
      <c r="N234" s="33">
        <v>543.99469446843852</v>
      </c>
      <c r="O234" s="33">
        <v>574.35457835941122</v>
      </c>
      <c r="P234" s="33">
        <v>489.77779559879161</v>
      </c>
      <c r="Q234" s="33">
        <v>556.27834692491206</v>
      </c>
      <c r="R234" s="33">
        <v>593.24628616791824</v>
      </c>
      <c r="S234" s="33">
        <v>405.01267895266216</v>
      </c>
      <c r="T234" s="33">
        <v>429.90495011941971</v>
      </c>
      <c r="U234" s="33">
        <v>396.57997069213792</v>
      </c>
      <c r="V234" s="33">
        <v>488.0548326256137</v>
      </c>
      <c r="W234" s="33">
        <v>489.69601034172331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3035.2026284216104</v>
      </c>
      <c r="C236" s="117">
        <f t="shared" si="110"/>
        <v>7715.7142994487976</v>
      </c>
      <c r="D236" s="117">
        <f t="shared" si="110"/>
        <v>5106.7020708028349</v>
      </c>
      <c r="E236" s="117">
        <f t="shared" si="110"/>
        <v>5112.1055980497185</v>
      </c>
      <c r="F236" s="117">
        <f t="shared" si="110"/>
        <v>5254.9877396108623</v>
      </c>
      <c r="G236" s="117">
        <f t="shared" si="110"/>
        <v>6341.7625863155936</v>
      </c>
      <c r="H236" s="117">
        <f t="shared" si="110"/>
        <v>5617.266906330643</v>
      </c>
      <c r="I236" s="117">
        <f t="shared" si="110"/>
        <v>5683.3774949209546</v>
      </c>
      <c r="J236" s="117">
        <f t="shared" si="110"/>
        <v>5551.2664422491107</v>
      </c>
      <c r="K236" s="117">
        <f t="shared" si="110"/>
        <v>5593.3209948185449</v>
      </c>
      <c r="L236" s="117">
        <f t="shared" si="110"/>
        <v>7473.6610915624688</v>
      </c>
      <c r="M236" s="117">
        <f t="shared" si="110"/>
        <v>6960.8658164010803</v>
      </c>
      <c r="N236" s="117">
        <f t="shared" si="110"/>
        <v>4422.3916553355311</v>
      </c>
      <c r="O236" s="117">
        <f t="shared" si="110"/>
        <v>4781.7156548902021</v>
      </c>
      <c r="P236" s="117">
        <f t="shared" si="110"/>
        <v>5149.6908588332635</v>
      </c>
      <c r="Q236" s="117">
        <f t="shared" si="110"/>
        <v>4910.1272519269269</v>
      </c>
      <c r="R236" s="117">
        <f t="shared" ref="R236:V236" si="111">R237+R240+R242+R252</f>
        <v>5316.2233392442195</v>
      </c>
      <c r="S236" s="117">
        <f t="shared" si="111"/>
        <v>5306.0512649072225</v>
      </c>
      <c r="T236" s="117">
        <f t="shared" si="111"/>
        <v>4945.2579844673128</v>
      </c>
      <c r="U236" s="117">
        <f t="shared" si="111"/>
        <v>5270.127995041672</v>
      </c>
      <c r="V236" s="117">
        <f t="shared" si="111"/>
        <v>3158.627516790878</v>
      </c>
      <c r="W236" s="117">
        <f t="shared" ref="W236" si="112">W237+W240+W242+W252</f>
        <v>5217.174147462275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2559.646458171615</v>
      </c>
      <c r="C237" s="122">
        <f t="shared" si="113"/>
        <v>6817.6036982822488</v>
      </c>
      <c r="D237" s="122">
        <f t="shared" si="113"/>
        <v>4429.751702183652</v>
      </c>
      <c r="E237" s="122">
        <f t="shared" si="113"/>
        <v>4428.7058665428121</v>
      </c>
      <c r="F237" s="122">
        <f t="shared" si="113"/>
        <v>4515.9522842622555</v>
      </c>
      <c r="G237" s="122">
        <f t="shared" si="113"/>
        <v>5475.6270135668892</v>
      </c>
      <c r="H237" s="122">
        <f t="shared" si="113"/>
        <v>4814.7766279762127</v>
      </c>
      <c r="I237" s="122">
        <f t="shared" si="113"/>
        <v>4870.4027169715755</v>
      </c>
      <c r="J237" s="122">
        <f t="shared" si="113"/>
        <v>4748.8039396029353</v>
      </c>
      <c r="K237" s="122">
        <f t="shared" si="113"/>
        <v>4806.4061803721397</v>
      </c>
      <c r="L237" s="122">
        <f t="shared" si="113"/>
        <v>6420.1953432313358</v>
      </c>
      <c r="M237" s="122">
        <f t="shared" si="113"/>
        <v>6137.1861008146943</v>
      </c>
      <c r="N237" s="122">
        <f t="shared" si="113"/>
        <v>3809.2720363397366</v>
      </c>
      <c r="O237" s="122">
        <f t="shared" si="113"/>
        <v>4111.1023799938648</v>
      </c>
      <c r="P237" s="122">
        <f t="shared" si="113"/>
        <v>4449.6256074684206</v>
      </c>
      <c r="Q237" s="122">
        <f t="shared" si="113"/>
        <v>4223.7100713331502</v>
      </c>
      <c r="R237" s="122">
        <f t="shared" ref="R237:V237" si="114">SUM(R238:R239)</f>
        <v>4538.5577966158598</v>
      </c>
      <c r="S237" s="122">
        <f t="shared" si="114"/>
        <v>4653.1872940408475</v>
      </c>
      <c r="T237" s="122">
        <f t="shared" si="114"/>
        <v>4336.2552672682687</v>
      </c>
      <c r="U237" s="122">
        <f t="shared" si="114"/>
        <v>4651.7744384149319</v>
      </c>
      <c r="V237" s="122">
        <f t="shared" si="114"/>
        <v>2702.1357693068057</v>
      </c>
      <c r="W237" s="122">
        <f t="shared" ref="W237" si="115">SUM(W238:W239)</f>
        <v>4503.4238927580345</v>
      </c>
      <c r="DA237" s="130" t="s">
        <v>2580</v>
      </c>
    </row>
    <row r="238" spans="1:105" ht="12" customHeight="1" x14ac:dyDescent="0.25">
      <c r="A238" s="97" t="s">
        <v>51</v>
      </c>
      <c r="B238" s="98">
        <v>2559.646458171615</v>
      </c>
      <c r="C238" s="98">
        <v>6817.6036982822488</v>
      </c>
      <c r="D238" s="98">
        <v>4429.751702183652</v>
      </c>
      <c r="E238" s="98">
        <v>4428.7058665428121</v>
      </c>
      <c r="F238" s="98">
        <v>4515.9522842622555</v>
      </c>
      <c r="G238" s="98">
        <v>5475.6270135668892</v>
      </c>
      <c r="H238" s="98">
        <v>4814.7766279762127</v>
      </c>
      <c r="I238" s="98">
        <v>4870.4027169715755</v>
      </c>
      <c r="J238" s="98">
        <v>4748.8039396029353</v>
      </c>
      <c r="K238" s="98">
        <v>4806.4061803721397</v>
      </c>
      <c r="L238" s="98">
        <v>6420.1953432313358</v>
      </c>
      <c r="M238" s="98">
        <v>6137.1861008146943</v>
      </c>
      <c r="N238" s="98">
        <v>3809.2720363397366</v>
      </c>
      <c r="O238" s="98">
        <v>4111.1023799938648</v>
      </c>
      <c r="P238" s="98">
        <v>4449.6256074684206</v>
      </c>
      <c r="Q238" s="98">
        <v>4223.7100713331502</v>
      </c>
      <c r="R238" s="98">
        <v>4538.5577966158598</v>
      </c>
      <c r="S238" s="98">
        <v>4653.1872940408475</v>
      </c>
      <c r="T238" s="98">
        <v>4336.2552672682687</v>
      </c>
      <c r="U238" s="98">
        <v>4651.7744384149319</v>
      </c>
      <c r="V238" s="98">
        <v>2702.1357693068057</v>
      </c>
      <c r="W238" s="98">
        <v>4503.4238927580345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334.39290179826509</v>
      </c>
      <c r="C242" s="122">
        <v>760.54956457861726</v>
      </c>
      <c r="D242" s="122">
        <v>535.00699445282623</v>
      </c>
      <c r="E242" s="122">
        <v>539.50875670346375</v>
      </c>
      <c r="F242" s="122">
        <v>587.70426295577772</v>
      </c>
      <c r="G242" s="122">
        <v>713.58862749827165</v>
      </c>
      <c r="H242" s="122">
        <v>654.07911491371556</v>
      </c>
      <c r="I242" s="122">
        <v>687.03663145848122</v>
      </c>
      <c r="J242" s="122">
        <v>683.76335085978064</v>
      </c>
      <c r="K242" s="122">
        <v>679.05060432259359</v>
      </c>
      <c r="L242" s="122">
        <v>936.24029685799655</v>
      </c>
      <c r="M242" s="122">
        <v>703.28961201002562</v>
      </c>
      <c r="N242" s="122">
        <v>492.09446004649305</v>
      </c>
      <c r="O242" s="122">
        <v>551.10341077806413</v>
      </c>
      <c r="P242" s="122">
        <v>569.30836557560804</v>
      </c>
      <c r="Q242" s="122">
        <v>583.85998426808032</v>
      </c>
      <c r="R242" s="122">
        <v>672.30932293526655</v>
      </c>
      <c r="S242" s="122">
        <v>539.42833621197167</v>
      </c>
      <c r="T242" s="122">
        <v>519.04051148679514</v>
      </c>
      <c r="U242" s="122">
        <v>537.9085756154584</v>
      </c>
      <c r="V242" s="122">
        <v>374.39931603262488</v>
      </c>
      <c r="W242" s="122">
        <v>630.58481423765784</v>
      </c>
      <c r="DA242" s="130" t="s">
        <v>2585</v>
      </c>
    </row>
    <row r="243" spans="1:105" ht="12" customHeight="1" x14ac:dyDescent="0.25">
      <c r="A243" s="97" t="s">
        <v>143</v>
      </c>
      <c r="B243" s="98">
        <v>497.7931359208618</v>
      </c>
      <c r="C243" s="98">
        <v>1149.9043625042129</v>
      </c>
      <c r="D243" s="98">
        <v>771.92878622742967</v>
      </c>
      <c r="E243" s="98">
        <v>743.79872983264352</v>
      </c>
      <c r="F243" s="98">
        <v>784.42782581603194</v>
      </c>
      <c r="G243" s="98">
        <v>944.68344616091247</v>
      </c>
      <c r="H243" s="98">
        <v>847.89998554824456</v>
      </c>
      <c r="I243" s="98">
        <v>891.91045339869856</v>
      </c>
      <c r="J243" s="98">
        <v>909.71707695427438</v>
      </c>
      <c r="K243" s="98">
        <v>876.3940420821491</v>
      </c>
      <c r="L243" s="98">
        <v>1231.4647606505721</v>
      </c>
      <c r="M243" s="98">
        <v>988.43743172686516</v>
      </c>
      <c r="N243" s="98">
        <v>798.0432383420399</v>
      </c>
      <c r="O243" s="98">
        <v>900.0437525769031</v>
      </c>
      <c r="P243" s="98">
        <v>914.24507167334991</v>
      </c>
      <c r="Q243" s="98">
        <v>948.48691160692204</v>
      </c>
      <c r="R243" s="98">
        <v>1093.4653945371283</v>
      </c>
      <c r="S243" s="98">
        <v>899.09774284606215</v>
      </c>
      <c r="T243" s="98">
        <v>865.51685539206767</v>
      </c>
      <c r="U243" s="98">
        <v>894.31866427714567</v>
      </c>
      <c r="V243" s="98">
        <v>583.77386437227642</v>
      </c>
      <c r="W243" s="98">
        <v>902.63847972963993</v>
      </c>
      <c r="DA243" s="63" t="s">
        <v>2586</v>
      </c>
    </row>
    <row r="244" spans="1:105" ht="12" customHeight="1" x14ac:dyDescent="0.25">
      <c r="A244" s="97" t="s">
        <v>124</v>
      </c>
      <c r="B244" s="98">
        <v>618.67609520959923</v>
      </c>
      <c r="C244" s="98">
        <v>539.61052650697764</v>
      </c>
      <c r="D244" s="98">
        <v>544.06754797810515</v>
      </c>
      <c r="E244" s="98">
        <v>579.22671589689423</v>
      </c>
      <c r="F244" s="98">
        <v>578.52149299314772</v>
      </c>
      <c r="G244" s="98">
        <v>624.97261577435108</v>
      </c>
      <c r="H244" s="98">
        <v>654.76036465738923</v>
      </c>
      <c r="I244" s="98">
        <v>610.29527409494813</v>
      </c>
      <c r="J244" s="98">
        <v>673.87114144560167</v>
      </c>
      <c r="K244" s="98">
        <v>662.27345705047628</v>
      </c>
      <c r="L244" s="98">
        <v>521.5102074281815</v>
      </c>
      <c r="M244" s="98">
        <v>656.89546574404596</v>
      </c>
      <c r="N244" s="98">
        <v>649.75549505924437</v>
      </c>
      <c r="O244" s="98">
        <v>645.56757360043912</v>
      </c>
      <c r="P244" s="98">
        <v>704.2245527107724</v>
      </c>
      <c r="Q244" s="98">
        <v>577.66242607208073</v>
      </c>
      <c r="R244" s="98">
        <v>611.71557475492023</v>
      </c>
      <c r="S244" s="98">
        <v>662.02729570015458</v>
      </c>
      <c r="T244" s="98">
        <v>601.5953818821614</v>
      </c>
      <c r="U244" s="98">
        <v>557.51401762456726</v>
      </c>
      <c r="V244" s="98">
        <v>536.25657334909738</v>
      </c>
      <c r="W244" s="98">
        <v>568.67919125433684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141.16326845173052</v>
      </c>
      <c r="C252" s="122">
        <v>137.56103658793219</v>
      </c>
      <c r="D252" s="122">
        <v>141.94337416635679</v>
      </c>
      <c r="E252" s="122">
        <v>143.89097480344304</v>
      </c>
      <c r="F252" s="122">
        <v>151.33119239282857</v>
      </c>
      <c r="G252" s="122">
        <v>152.54694525043348</v>
      </c>
      <c r="H252" s="122">
        <v>148.4111634407146</v>
      </c>
      <c r="I252" s="122">
        <v>125.93814649089865</v>
      </c>
      <c r="J252" s="122">
        <v>118.69915178639447</v>
      </c>
      <c r="K252" s="122">
        <v>107.86421012381194</v>
      </c>
      <c r="L252" s="122">
        <v>117.22545147313639</v>
      </c>
      <c r="M252" s="122">
        <v>120.39010357636052</v>
      </c>
      <c r="N252" s="122">
        <v>121.02515894930164</v>
      </c>
      <c r="O252" s="122">
        <v>119.50986411827283</v>
      </c>
      <c r="P252" s="122">
        <v>130.75688578923453</v>
      </c>
      <c r="Q252" s="122">
        <v>102.55719632569658</v>
      </c>
      <c r="R252" s="122">
        <v>105.35621969309345</v>
      </c>
      <c r="S252" s="122">
        <v>113.43563465440387</v>
      </c>
      <c r="T252" s="122">
        <v>89.962205712248874</v>
      </c>
      <c r="U252" s="122">
        <v>80.444981011282309</v>
      </c>
      <c r="V252" s="122">
        <v>82.092431451447496</v>
      </c>
      <c r="W252" s="122">
        <v>83.165440466582353</v>
      </c>
      <c r="DA252" s="130" t="s">
        <v>2595</v>
      </c>
    </row>
    <row r="253" spans="1:105" ht="12" customHeight="1" x14ac:dyDescent="0.25">
      <c r="A253" s="97" t="s">
        <v>51</v>
      </c>
      <c r="B253" s="98">
        <v>151.07478698858353</v>
      </c>
      <c r="C253" s="98">
        <v>376.06742378535887</v>
      </c>
      <c r="D253" s="98">
        <v>283.76771839629265</v>
      </c>
      <c r="E253" s="98">
        <v>265.89200079418737</v>
      </c>
      <c r="F253" s="98">
        <v>301.7362006639043</v>
      </c>
      <c r="G253" s="98">
        <v>353.50729102123671</v>
      </c>
      <c r="H253" s="98">
        <v>318.78284532052561</v>
      </c>
      <c r="I253" s="98">
        <v>333.95988962183111</v>
      </c>
      <c r="J253" s="98">
        <v>323.56750637852406</v>
      </c>
      <c r="K253" s="98">
        <v>335.27089462548781</v>
      </c>
      <c r="L253" s="98">
        <v>543.14735428195627</v>
      </c>
      <c r="M253" s="98">
        <v>496.15244422490571</v>
      </c>
      <c r="N253" s="98">
        <v>324.5417319041311</v>
      </c>
      <c r="O253" s="98">
        <v>297.26566656027228</v>
      </c>
      <c r="P253" s="98">
        <v>324.72145381896399</v>
      </c>
      <c r="Q253" s="98">
        <v>331.23888559573197</v>
      </c>
      <c r="R253" s="98">
        <v>348.38635315813724</v>
      </c>
      <c r="S253" s="98">
        <v>309.15629322268325</v>
      </c>
      <c r="T253" s="98">
        <v>282.10511756569832</v>
      </c>
      <c r="U253" s="98">
        <v>278.46798470425512</v>
      </c>
      <c r="V253" s="98">
        <v>233.49288327857656</v>
      </c>
      <c r="W253" s="98">
        <v>289.83402489626559</v>
      </c>
      <c r="DA253" s="63" t="s">
        <v>2596</v>
      </c>
    </row>
    <row r="254" spans="1:105" ht="12" customHeight="1" x14ac:dyDescent="0.25">
      <c r="A254" s="97" t="s">
        <v>50</v>
      </c>
      <c r="B254" s="98">
        <v>174.62142329306732</v>
      </c>
      <c r="C254" s="98">
        <v>173.91023858286388</v>
      </c>
      <c r="D254" s="98">
        <v>187.95860186202358</v>
      </c>
      <c r="E254" s="98">
        <v>196.58058611004842</v>
      </c>
      <c r="F254" s="98">
        <v>211.48162828610478</v>
      </c>
      <c r="G254" s="98">
        <v>220.58845250182605</v>
      </c>
      <c r="H254" s="98">
        <v>229.2513538262007</v>
      </c>
      <c r="I254" s="98">
        <v>210.54260048504869</v>
      </c>
      <c r="J254" s="98">
        <v>218.29347063433124</v>
      </c>
      <c r="K254" s="98">
        <v>203.19351013387225</v>
      </c>
      <c r="L254" s="98">
        <v>204.28785278037694</v>
      </c>
      <c r="M254" s="98">
        <v>212.41420547691993</v>
      </c>
      <c r="N254" s="98">
        <v>213.82928680650485</v>
      </c>
      <c r="O254" s="98">
        <v>208.85428016809624</v>
      </c>
      <c r="P254" s="98">
        <v>226.50692011044626</v>
      </c>
      <c r="Q254" s="98">
        <v>181.42281039811502</v>
      </c>
      <c r="R254" s="98">
        <v>188.65139952343546</v>
      </c>
      <c r="S254" s="98">
        <v>215.05887786100536</v>
      </c>
      <c r="T254" s="98">
        <v>182.26613861457642</v>
      </c>
      <c r="U254" s="98">
        <v>170.54110997744439</v>
      </c>
      <c r="V254" s="98">
        <v>178.56036527234966</v>
      </c>
      <c r="W254" s="98">
        <v>185.56068273582622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158.08411218332063</v>
      </c>
      <c r="C257" s="118">
        <f t="shared" si="117"/>
        <v>377.01315355653651</v>
      </c>
      <c r="D257" s="118">
        <f t="shared" si="117"/>
        <v>255.12167592328788</v>
      </c>
      <c r="E257" s="118">
        <f t="shared" si="117"/>
        <v>249.35364772136214</v>
      </c>
      <c r="F257" s="118">
        <f t="shared" si="117"/>
        <v>253.61889630335321</v>
      </c>
      <c r="G257" s="118">
        <f t="shared" si="117"/>
        <v>302.74637083441587</v>
      </c>
      <c r="H257" s="118">
        <f t="shared" si="117"/>
        <v>270.50825027297117</v>
      </c>
      <c r="I257" s="118">
        <f t="shared" si="117"/>
        <v>272.54655243436252</v>
      </c>
      <c r="J257" s="118">
        <f t="shared" si="117"/>
        <v>271.80140855300721</v>
      </c>
      <c r="K257" s="118">
        <f t="shared" si="117"/>
        <v>269.14364318860351</v>
      </c>
      <c r="L257" s="118">
        <f t="shared" si="117"/>
        <v>352.1715032975049</v>
      </c>
      <c r="M257" s="118">
        <f t="shared" si="117"/>
        <v>326.50769771262088</v>
      </c>
      <c r="N257" s="118">
        <f t="shared" si="117"/>
        <v>217.66081537002873</v>
      </c>
      <c r="O257" s="118">
        <f t="shared" si="117"/>
        <v>229.28552931658953</v>
      </c>
      <c r="P257" s="118">
        <f t="shared" si="117"/>
        <v>240.95363999367623</v>
      </c>
      <c r="Q257" s="118">
        <f t="shared" si="117"/>
        <v>232.45501657924697</v>
      </c>
      <c r="R257" s="118">
        <f t="shared" ref="R257:V257" si="118">R258+R261+R263+R273</f>
        <v>250.42194067905891</v>
      </c>
      <c r="S257" s="118">
        <f t="shared" si="118"/>
        <v>242.37845963959552</v>
      </c>
      <c r="T257" s="118">
        <f t="shared" si="118"/>
        <v>226.33377378803195</v>
      </c>
      <c r="U257" s="118">
        <f t="shared" si="118"/>
        <v>236.63431394765516</v>
      </c>
      <c r="V257" s="118">
        <f t="shared" si="118"/>
        <v>149.54972264426254</v>
      </c>
      <c r="W257" s="118">
        <f t="shared" ref="W257" si="119">W258+W261+W263+W273</f>
        <v>230.45754795688509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119.42201597007772</v>
      </c>
      <c r="C258" s="123">
        <f t="shared" si="120"/>
        <v>319.28825236850412</v>
      </c>
      <c r="D258" s="123">
        <f t="shared" si="120"/>
        <v>207.41101732948187</v>
      </c>
      <c r="E258" s="123">
        <f t="shared" si="120"/>
        <v>201.74033022703105</v>
      </c>
      <c r="F258" s="123">
        <f t="shared" si="120"/>
        <v>205.39085577030056</v>
      </c>
      <c r="G258" s="123">
        <f t="shared" si="120"/>
        <v>248.62467524114663</v>
      </c>
      <c r="H258" s="123">
        <f t="shared" si="120"/>
        <v>218.20112069878073</v>
      </c>
      <c r="I258" s="123">
        <f t="shared" si="120"/>
        <v>220.23609742656348</v>
      </c>
      <c r="J258" s="123">
        <f t="shared" si="120"/>
        <v>214.1159972951771</v>
      </c>
      <c r="K258" s="123">
        <f t="shared" si="120"/>
        <v>215.74044987020221</v>
      </c>
      <c r="L258" s="123">
        <f t="shared" si="120"/>
        <v>286.42765998577926</v>
      </c>
      <c r="M258" s="123">
        <f t="shared" si="120"/>
        <v>272.37836232430334</v>
      </c>
      <c r="N258" s="123">
        <f t="shared" si="120"/>
        <v>169.01855219540118</v>
      </c>
      <c r="O258" s="123">
        <f t="shared" si="120"/>
        <v>176.94227588707204</v>
      </c>
      <c r="P258" s="123">
        <f t="shared" si="120"/>
        <v>190.5640656393077</v>
      </c>
      <c r="Q258" s="123">
        <f t="shared" si="120"/>
        <v>179.80836541411543</v>
      </c>
      <c r="R258" s="123">
        <f t="shared" ref="R258:V258" si="121">SUM(R259:R260)</f>
        <v>192.13252924872691</v>
      </c>
      <c r="S258" s="123">
        <f t="shared" si="121"/>
        <v>195.14685098437815</v>
      </c>
      <c r="T258" s="123">
        <f t="shared" si="121"/>
        <v>180.43171990857536</v>
      </c>
      <c r="U258" s="123">
        <f t="shared" si="121"/>
        <v>192.11241390636121</v>
      </c>
      <c r="V258" s="123">
        <f t="shared" si="121"/>
        <v>110.68500985326148</v>
      </c>
      <c r="W258" s="123">
        <f t="shared" ref="W258" si="122">SUM(W259:W260)</f>
        <v>183.19661890668235</v>
      </c>
      <c r="DA258" s="130" t="s">
        <v>2748</v>
      </c>
    </row>
    <row r="259" spans="1:105" ht="12" customHeight="1" x14ac:dyDescent="0.25">
      <c r="A259" s="97" t="s">
        <v>51</v>
      </c>
      <c r="B259" s="99">
        <v>118.77729948024003</v>
      </c>
      <c r="C259" s="99">
        <v>317.588933464663</v>
      </c>
      <c r="D259" s="99">
        <v>206.33757565882095</v>
      </c>
      <c r="E259" s="99">
        <v>200.71260566145418</v>
      </c>
      <c r="F259" s="99">
        <v>204.3669799729764</v>
      </c>
      <c r="G259" s="99">
        <v>247.39332637576808</v>
      </c>
      <c r="H259" s="99">
        <v>217.13336860061821</v>
      </c>
      <c r="I259" s="99">
        <v>219.17197680658742</v>
      </c>
      <c r="J259" s="99">
        <v>213.07644503827501</v>
      </c>
      <c r="K259" s="99">
        <v>214.68803182172118</v>
      </c>
      <c r="L259" s="99">
        <v>285.07916828663923</v>
      </c>
      <c r="M259" s="99">
        <v>271.06865781561595</v>
      </c>
      <c r="N259" s="99">
        <v>168.20198519640334</v>
      </c>
      <c r="O259" s="99">
        <v>176.08663821402158</v>
      </c>
      <c r="P259" s="99">
        <v>189.6516881096795</v>
      </c>
      <c r="Q259" s="99">
        <v>178.95289469531011</v>
      </c>
      <c r="R259" s="99">
        <v>191.22592792344255</v>
      </c>
      <c r="S259" s="99">
        <v>194.23527882025655</v>
      </c>
      <c r="T259" s="99">
        <v>179.59167135415996</v>
      </c>
      <c r="U259" s="99">
        <v>191.21841990728643</v>
      </c>
      <c r="V259" s="99">
        <v>110.16864752324955</v>
      </c>
      <c r="W259" s="99">
        <v>182.34460913384171</v>
      </c>
      <c r="DA259" s="63" t="s">
        <v>2749</v>
      </c>
    </row>
    <row r="260" spans="1:105" ht="12" customHeight="1" x14ac:dyDescent="0.25">
      <c r="A260" s="97" t="s">
        <v>53</v>
      </c>
      <c r="B260" s="99">
        <v>0.64471648983768959</v>
      </c>
      <c r="C260" s="99">
        <v>1.6993189038411072</v>
      </c>
      <c r="D260" s="99">
        <v>1.0734416706609018</v>
      </c>
      <c r="E260" s="99">
        <v>1.0277245655768839</v>
      </c>
      <c r="F260" s="99">
        <v>1.0238757973241657</v>
      </c>
      <c r="G260" s="99">
        <v>1.2313488653785487</v>
      </c>
      <c r="H260" s="99">
        <v>1.0677520981625028</v>
      </c>
      <c r="I260" s="99">
        <v>1.0641206199760609</v>
      </c>
      <c r="J260" s="99">
        <v>1.0395522569020801</v>
      </c>
      <c r="K260" s="99">
        <v>1.0524180484810299</v>
      </c>
      <c r="L260" s="99">
        <v>1.3484916991399987</v>
      </c>
      <c r="M260" s="99">
        <v>1.3097045086874053</v>
      </c>
      <c r="N260" s="99">
        <v>0.81656699899784679</v>
      </c>
      <c r="O260" s="99">
        <v>0.85563767305047722</v>
      </c>
      <c r="P260" s="99">
        <v>0.91237752962819452</v>
      </c>
      <c r="Q260" s="99">
        <v>0.85547071880532966</v>
      </c>
      <c r="R260" s="99">
        <v>0.90660132528435389</v>
      </c>
      <c r="S260" s="99">
        <v>0.91157216412158937</v>
      </c>
      <c r="T260" s="99">
        <v>0.84004855441539383</v>
      </c>
      <c r="U260" s="99">
        <v>0.89399399907479127</v>
      </c>
      <c r="V260" s="99">
        <v>0.51636233001193665</v>
      </c>
      <c r="W260" s="99">
        <v>0.85200977284061996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1.0728829271889562E-4</v>
      </c>
      <c r="C261" s="123">
        <f t="shared" si="123"/>
        <v>1.4475343151093453E-4</v>
      </c>
      <c r="D261" s="123">
        <f t="shared" si="123"/>
        <v>9.2418149890834887E-5</v>
      </c>
      <c r="E261" s="123">
        <f t="shared" si="123"/>
        <v>8.7630776383639642E-5</v>
      </c>
      <c r="F261" s="123">
        <f t="shared" si="123"/>
        <v>1.3375834289647151E-4</v>
      </c>
      <c r="G261" s="123">
        <f t="shared" si="123"/>
        <v>1.6563709189454997E-4</v>
      </c>
      <c r="H261" s="123">
        <f t="shared" si="123"/>
        <v>9.5804290704539689E-4</v>
      </c>
      <c r="I261" s="123">
        <f t="shared" si="123"/>
        <v>1.4197164302203022E-3</v>
      </c>
      <c r="J261" s="123">
        <f t="shared" si="123"/>
        <v>2.2477230136756809E-3</v>
      </c>
      <c r="K261" s="123">
        <f t="shared" si="123"/>
        <v>2.9259668392619819E-3</v>
      </c>
      <c r="L261" s="123">
        <f t="shared" si="123"/>
        <v>8.7043458840651011E-3</v>
      </c>
      <c r="M261" s="123">
        <f t="shared" si="123"/>
        <v>5.0123877364309476E-3</v>
      </c>
      <c r="N261" s="123">
        <f t="shared" si="123"/>
        <v>5.6893724026121683E-3</v>
      </c>
      <c r="O261" s="123">
        <f t="shared" si="123"/>
        <v>5.6935605883700283E-3</v>
      </c>
      <c r="P261" s="123">
        <f t="shared" si="123"/>
        <v>7.438140308003229E-3</v>
      </c>
      <c r="Q261" s="123">
        <f t="shared" si="123"/>
        <v>4.7567396101970355E-3</v>
      </c>
      <c r="R261" s="123">
        <f t="shared" si="123"/>
        <v>4.5008275813045503E-3</v>
      </c>
      <c r="S261" s="123">
        <f t="shared" si="123"/>
        <v>4.4631105757894389E-3</v>
      </c>
      <c r="T261" s="123">
        <f t="shared" si="123"/>
        <v>6.0252000016296423E-3</v>
      </c>
      <c r="U261" s="123">
        <f t="shared" si="123"/>
        <v>4.2979112476236895E-3</v>
      </c>
      <c r="V261" s="123">
        <f t="shared" si="123"/>
        <v>5.7476131002514516E-3</v>
      </c>
      <c r="W261" s="123">
        <f t="shared" si="123"/>
        <v>1.1484643026839445E-2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1.0728829271889562E-4</v>
      </c>
      <c r="C262" s="99">
        <f>RES_hhdet_fecs!C8</f>
        <v>1.4475343151093453E-4</v>
      </c>
      <c r="D262" s="99">
        <f>RES_hhdet_fecs!D8</f>
        <v>9.2418149890834887E-5</v>
      </c>
      <c r="E262" s="99">
        <f>RES_hhdet_fecs!E8</f>
        <v>8.7630776383639642E-5</v>
      </c>
      <c r="F262" s="99">
        <f>RES_hhdet_fecs!F8</f>
        <v>1.3375834289647151E-4</v>
      </c>
      <c r="G262" s="99">
        <f>RES_hhdet_fecs!G8</f>
        <v>1.6563709189454997E-4</v>
      </c>
      <c r="H262" s="99">
        <f>RES_hhdet_fecs!H8</f>
        <v>9.5804290704539689E-4</v>
      </c>
      <c r="I262" s="99">
        <f>RES_hhdet_fecs!I8</f>
        <v>1.4197164302203022E-3</v>
      </c>
      <c r="J262" s="99">
        <f>RES_hhdet_fecs!J8</f>
        <v>2.2477230136756809E-3</v>
      </c>
      <c r="K262" s="99">
        <f>RES_hhdet_fecs!K8</f>
        <v>2.9259668392619819E-3</v>
      </c>
      <c r="L262" s="99">
        <f>RES_hhdet_fecs!L8</f>
        <v>8.7043458840651011E-3</v>
      </c>
      <c r="M262" s="99">
        <f>RES_hhdet_fecs!M8</f>
        <v>5.0123877364309476E-3</v>
      </c>
      <c r="N262" s="99">
        <f>RES_hhdet_fecs!N8</f>
        <v>5.6893724026121683E-3</v>
      </c>
      <c r="O262" s="99">
        <f>RES_hhdet_fecs!O8</f>
        <v>5.6935605883700283E-3</v>
      </c>
      <c r="P262" s="99">
        <f>RES_hhdet_fecs!P8</f>
        <v>7.438140308003229E-3</v>
      </c>
      <c r="Q262" s="99">
        <f>RES_hhdet_fecs!Q8</f>
        <v>4.7567396101970355E-3</v>
      </c>
      <c r="R262" s="99">
        <f>RES_hhdet_fecs!R8</f>
        <v>4.5008275813045503E-3</v>
      </c>
      <c r="S262" s="99">
        <f>RES_hhdet_fecs!S8</f>
        <v>4.4631105757894389E-3</v>
      </c>
      <c r="T262" s="99">
        <f>RES_hhdet_fecs!T8</f>
        <v>6.0252000016296423E-3</v>
      </c>
      <c r="U262" s="99">
        <f>RES_hhdet_fecs!U8</f>
        <v>4.2979112476236895E-3</v>
      </c>
      <c r="V262" s="99">
        <f>RES_hhdet_fecs!V8</f>
        <v>5.7476131002514516E-3</v>
      </c>
      <c r="W262" s="99">
        <f>RES_hhdet_fecs!W8</f>
        <v>1.1484643026839445E-2</v>
      </c>
      <c r="DA262" s="63" t="s">
        <v>2752</v>
      </c>
    </row>
    <row r="263" spans="1:105" ht="12" customHeight="1" x14ac:dyDescent="0.25">
      <c r="A263" s="121" t="s">
        <v>55</v>
      </c>
      <c r="B263" s="123">
        <v>27.473568322992044</v>
      </c>
      <c r="C263" s="123">
        <v>46.470517825276303</v>
      </c>
      <c r="D263" s="123">
        <v>35.558058292193877</v>
      </c>
      <c r="E263" s="123">
        <v>34.844174274344226</v>
      </c>
      <c r="F263" s="123">
        <v>34.960993898396801</v>
      </c>
      <c r="G263" s="123">
        <v>40.527823678120228</v>
      </c>
      <c r="H263" s="123">
        <v>38.17407530100337</v>
      </c>
      <c r="I263" s="123">
        <v>39.605003446993521</v>
      </c>
      <c r="J263" s="123">
        <v>43.546744102088432</v>
      </c>
      <c r="K263" s="123">
        <v>40.544791153168141</v>
      </c>
      <c r="L263" s="123">
        <v>51.812483702276651</v>
      </c>
      <c r="M263" s="123">
        <v>41.518321067298125</v>
      </c>
      <c r="N263" s="123">
        <v>36.060532421693374</v>
      </c>
      <c r="O263" s="123">
        <v>39.746723767456871</v>
      </c>
      <c r="P263" s="123">
        <v>37.882744004828467</v>
      </c>
      <c r="Q263" s="123">
        <v>41.40515006918956</v>
      </c>
      <c r="R263" s="123">
        <v>46.592947872129741</v>
      </c>
      <c r="S263" s="123">
        <v>36.476859664652352</v>
      </c>
      <c r="T263" s="123">
        <v>36.248476441653281</v>
      </c>
      <c r="U263" s="123">
        <v>35.719401833944239</v>
      </c>
      <c r="V263" s="123">
        <v>29.109561596502626</v>
      </c>
      <c r="W263" s="123">
        <v>37.396095913163506</v>
      </c>
      <c r="DA263" s="130" t="s">
        <v>2753</v>
      </c>
    </row>
    <row r="264" spans="1:105" ht="12" customHeight="1" x14ac:dyDescent="0.25">
      <c r="A264" s="97" t="s">
        <v>143</v>
      </c>
      <c r="B264" s="99">
        <v>23.099488679665079</v>
      </c>
      <c r="C264" s="99">
        <v>53.566753985141524</v>
      </c>
      <c r="D264" s="99">
        <v>35.956397793787815</v>
      </c>
      <c r="E264" s="99">
        <v>33.709572423903197</v>
      </c>
      <c r="F264" s="99">
        <v>35.498857312434929</v>
      </c>
      <c r="G264" s="99">
        <v>42.681574098969094</v>
      </c>
      <c r="H264" s="99">
        <v>38.23798990564832</v>
      </c>
      <c r="I264" s="99">
        <v>40.136676280314511</v>
      </c>
      <c r="J264" s="99">
        <v>40.81854783085344</v>
      </c>
      <c r="K264" s="99">
        <v>39.145945002161987</v>
      </c>
      <c r="L264" s="99">
        <v>54.681350172731129</v>
      </c>
      <c r="M264" s="99">
        <v>43.657533526211367</v>
      </c>
      <c r="N264" s="99">
        <v>35.238348871161016</v>
      </c>
      <c r="O264" s="99">
        <v>38.55065235252934</v>
      </c>
      <c r="P264" s="99">
        <v>38.966901147320023</v>
      </c>
      <c r="Q264" s="99">
        <v>40.186110207867387</v>
      </c>
      <c r="R264" s="99">
        <v>46.071669480214311</v>
      </c>
      <c r="S264" s="99">
        <v>37.53051182616661</v>
      </c>
      <c r="T264" s="99">
        <v>35.846510194724132</v>
      </c>
      <c r="U264" s="99">
        <v>36.762358996697515</v>
      </c>
      <c r="V264" s="99">
        <v>23.801016154644721</v>
      </c>
      <c r="W264" s="99">
        <v>36.548027610757643</v>
      </c>
      <c r="DA264" s="63" t="s">
        <v>2754</v>
      </c>
    </row>
    <row r="265" spans="1:105" ht="12" customHeight="1" x14ac:dyDescent="0.25">
      <c r="A265" s="97" t="s">
        <v>124</v>
      </c>
      <c r="B265" s="99">
        <v>41.831141677729867</v>
      </c>
      <c r="C265" s="99">
        <v>36.51708491298082</v>
      </c>
      <c r="D265" s="99">
        <v>36.815766087786244</v>
      </c>
      <c r="E265" s="99">
        <v>39.165158409443954</v>
      </c>
      <c r="F265" s="99">
        <v>39.060191859446718</v>
      </c>
      <c r="G265" s="99">
        <v>42.127782756136241</v>
      </c>
      <c r="H265" s="99">
        <v>44.054096562865141</v>
      </c>
      <c r="I265" s="99">
        <v>40.974498783028601</v>
      </c>
      <c r="J265" s="99">
        <v>45.110906271780138</v>
      </c>
      <c r="K265" s="99">
        <v>44.134499488248586</v>
      </c>
      <c r="L265" s="99">
        <v>34.629021252968258</v>
      </c>
      <c r="M265" s="99">
        <v>43.454299093899465</v>
      </c>
      <c r="N265" s="99">
        <v>42.804810709075802</v>
      </c>
      <c r="O265" s="99">
        <v>42.335878071207581</v>
      </c>
      <c r="P265" s="99">
        <v>45.956099219935858</v>
      </c>
      <c r="Q265" s="99">
        <v>37.472917106532968</v>
      </c>
      <c r="R265" s="99">
        <v>39.461827941155747</v>
      </c>
      <c r="S265" s="99">
        <v>42.31089672014636</v>
      </c>
      <c r="T265" s="99">
        <v>38.148248190676028</v>
      </c>
      <c r="U265" s="99">
        <v>35.08856621953344</v>
      </c>
      <c r="V265" s="99">
        <v>33.475127058046596</v>
      </c>
      <c r="W265" s="99">
        <v>35.2546324844404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33.391498779109519</v>
      </c>
      <c r="C269" s="102">
        <v>33.401558089143343</v>
      </c>
      <c r="D269" s="102">
        <v>34.506118074933205</v>
      </c>
      <c r="E269" s="102">
        <v>37.319042149776188</v>
      </c>
      <c r="F269" s="102">
        <v>32.942296736288149</v>
      </c>
      <c r="G269" s="102">
        <v>33.695634015285236</v>
      </c>
      <c r="H269" s="102">
        <v>37.67247168427857</v>
      </c>
      <c r="I269" s="102">
        <v>37.769970712696683</v>
      </c>
      <c r="J269" s="102">
        <v>51.762696286759152</v>
      </c>
      <c r="K269" s="102">
        <v>45.268142509757219</v>
      </c>
      <c r="L269" s="102">
        <v>43.138270422226839</v>
      </c>
      <c r="M269" s="102">
        <v>36.189414826192383</v>
      </c>
      <c r="N269" s="102">
        <v>37.197174194101116</v>
      </c>
      <c r="O269" s="102">
        <v>41.562017636518142</v>
      </c>
      <c r="P269" s="102">
        <v>35.894276062742954</v>
      </c>
      <c r="Q269" s="102">
        <v>43.452727607221718</v>
      </c>
      <c r="R269" s="102">
        <v>47.596904469074715</v>
      </c>
      <c r="S269" s="102">
        <v>34.77032932487603</v>
      </c>
      <c r="T269" s="102">
        <v>36.811408118499465</v>
      </c>
      <c r="U269" s="102">
        <v>34.160675310921967</v>
      </c>
      <c r="V269" s="102">
        <v>38.464481869500013</v>
      </c>
      <c r="W269" s="102">
        <v>39.416827807645362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11.188420601958148</v>
      </c>
      <c r="C273" s="123">
        <v>11.25423860932456</v>
      </c>
      <c r="D273" s="123">
        <v>12.152507883462233</v>
      </c>
      <c r="E273" s="123">
        <v>12.769055589210454</v>
      </c>
      <c r="F273" s="123">
        <v>13.266912876312984</v>
      </c>
      <c r="G273" s="123">
        <v>13.593706278057063</v>
      </c>
      <c r="H273" s="123">
        <v>14.132096230279995</v>
      </c>
      <c r="I273" s="123">
        <v>12.704031844375322</v>
      </c>
      <c r="J273" s="123">
        <v>14.136419432728015</v>
      </c>
      <c r="K273" s="123">
        <v>12.85547619839388</v>
      </c>
      <c r="L273" s="123">
        <v>13.922655263564955</v>
      </c>
      <c r="M273" s="123">
        <v>12.606001933282995</v>
      </c>
      <c r="N273" s="123">
        <v>12.576041380531564</v>
      </c>
      <c r="O273" s="123">
        <v>12.590836101472229</v>
      </c>
      <c r="P273" s="123">
        <v>12.49939220923204</v>
      </c>
      <c r="Q273" s="123">
        <v>11.236744356331805</v>
      </c>
      <c r="R273" s="123">
        <v>11.691962730620967</v>
      </c>
      <c r="S273" s="123">
        <v>10.750285879989223</v>
      </c>
      <c r="T273" s="123">
        <v>9.6475522378016638</v>
      </c>
      <c r="U273" s="123">
        <v>8.7982002961020846</v>
      </c>
      <c r="V273" s="123">
        <v>9.7494035813981874</v>
      </c>
      <c r="W273" s="123">
        <v>9.8533484940123834</v>
      </c>
      <c r="DA273" s="130" t="s">
        <v>2763</v>
      </c>
    </row>
    <row r="274" spans="1:105" ht="12" customHeight="1" x14ac:dyDescent="0.25">
      <c r="A274" s="97" t="s">
        <v>51</v>
      </c>
      <c r="B274" s="99">
        <v>7.0104428526720239</v>
      </c>
      <c r="C274" s="99">
        <v>17.518597049119791</v>
      </c>
      <c r="D274" s="99">
        <v>13.217883755259413</v>
      </c>
      <c r="E274" s="99">
        <v>12.050444963417597</v>
      </c>
      <c r="F274" s="99">
        <v>13.654908687387946</v>
      </c>
      <c r="G274" s="99">
        <v>15.97174979361149</v>
      </c>
      <c r="H274" s="99">
        <v>14.376241808258094</v>
      </c>
      <c r="I274" s="99">
        <v>15.028459336118104</v>
      </c>
      <c r="J274" s="99">
        <v>14.518311319207671</v>
      </c>
      <c r="K274" s="99">
        <v>14.97556506734532</v>
      </c>
      <c r="L274" s="99">
        <v>24.117645607003674</v>
      </c>
      <c r="M274" s="99">
        <v>21.914176125460671</v>
      </c>
      <c r="N274" s="99">
        <v>14.330445046872253</v>
      </c>
      <c r="O274" s="99">
        <v>12.732475876975546</v>
      </c>
      <c r="P274" s="99">
        <v>13.840259229637432</v>
      </c>
      <c r="Q274" s="99">
        <v>14.034144487170085</v>
      </c>
      <c r="R274" s="99">
        <v>14.678782697931931</v>
      </c>
      <c r="S274" s="99">
        <v>12.904930538697062</v>
      </c>
      <c r="T274" s="99">
        <v>11.683751633261762</v>
      </c>
      <c r="U274" s="99">
        <v>11.446859415663784</v>
      </c>
      <c r="V274" s="99">
        <v>9.5197271170810822</v>
      </c>
      <c r="W274" s="99">
        <v>11.735442463763045</v>
      </c>
      <c r="DA274" s="63" t="s">
        <v>2764</v>
      </c>
    </row>
    <row r="275" spans="1:105" ht="12" customHeight="1" x14ac:dyDescent="0.25">
      <c r="A275" s="97" t="s">
        <v>50</v>
      </c>
      <c r="B275" s="99">
        <v>11.80684619027414</v>
      </c>
      <c r="C275" s="99">
        <v>11.769034586253705</v>
      </c>
      <c r="D275" s="99">
        <v>12.718714700142488</v>
      </c>
      <c r="E275" s="99">
        <v>13.292048836697429</v>
      </c>
      <c r="F275" s="99">
        <v>14.278662202963803</v>
      </c>
      <c r="G275" s="99">
        <v>14.86929534343701</v>
      </c>
      <c r="H275" s="99">
        <v>15.424668052275381</v>
      </c>
      <c r="I275" s="99">
        <v>14.135579765292691</v>
      </c>
      <c r="J275" s="99">
        <v>14.613203753468404</v>
      </c>
      <c r="K275" s="99">
        <v>13.540998470568812</v>
      </c>
      <c r="L275" s="99">
        <v>13.565004663171704</v>
      </c>
      <c r="M275" s="99">
        <v>14.051414415126457</v>
      </c>
      <c r="N275" s="99">
        <v>14.086717565927723</v>
      </c>
      <c r="O275" s="99">
        <v>13.696520242695685</v>
      </c>
      <c r="P275" s="99">
        <v>14.781328561364319</v>
      </c>
      <c r="Q275" s="99">
        <v>11.768883743244363</v>
      </c>
      <c r="R275" s="99">
        <v>12.169919119412063</v>
      </c>
      <c r="S275" s="99">
        <v>13.744650755380395</v>
      </c>
      <c r="T275" s="99">
        <v>11.557824581151753</v>
      </c>
      <c r="U275" s="99">
        <v>10.733439593308983</v>
      </c>
      <c r="V275" s="99">
        <v>11.146401204357709</v>
      </c>
      <c r="W275" s="99">
        <v>11.503627658652277</v>
      </c>
      <c r="DA275" s="63" t="s">
        <v>2765</v>
      </c>
    </row>
    <row r="276" spans="1:105" ht="12" customHeight="1" x14ac:dyDescent="0.25">
      <c r="A276" s="109" t="s">
        <v>120</v>
      </c>
      <c r="B276" s="110">
        <v>8.6609173003797935</v>
      </c>
      <c r="C276" s="110">
        <v>9.2568080813515543</v>
      </c>
      <c r="D276" s="110">
        <v>10.41550840460692</v>
      </c>
      <c r="E276" s="110">
        <v>11.365720649956767</v>
      </c>
      <c r="F276" s="110">
        <v>10.746200133208678</v>
      </c>
      <c r="G276" s="110">
        <v>10.747884454015795</v>
      </c>
      <c r="H276" s="110">
        <v>11.780133714046446</v>
      </c>
      <c r="I276" s="110">
        <v>10.581698031977492</v>
      </c>
      <c r="J276" s="110">
        <v>13.571889132776091</v>
      </c>
      <c r="K276" s="110">
        <v>12.076864455263586</v>
      </c>
      <c r="L276" s="110">
        <v>14.321392233896603</v>
      </c>
      <c r="M276" s="110">
        <v>10.691900532783283</v>
      </c>
      <c r="N276" s="110">
        <v>10.616735854364196</v>
      </c>
      <c r="O276" s="110">
        <v>11.128866482722904</v>
      </c>
      <c r="P276" s="110">
        <v>9.4103489259982585</v>
      </c>
      <c r="Q276" s="110">
        <v>10.534812732955311</v>
      </c>
      <c r="R276" s="110">
        <v>11.074629900700147</v>
      </c>
      <c r="S276" s="110">
        <v>7.4378011732366636</v>
      </c>
      <c r="T276" s="110">
        <v>7.8030855838850961</v>
      </c>
      <c r="U276" s="110">
        <v>7.0844079576748342</v>
      </c>
      <c r="V276" s="110">
        <v>8.5892030264184438</v>
      </c>
      <c r="W276" s="110">
        <v>8.5339495246686585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93.664146748897622</v>
      </c>
      <c r="C278" s="118">
        <f t="shared" si="124"/>
        <v>223.35897745825903</v>
      </c>
      <c r="D278" s="118">
        <f t="shared" si="124"/>
        <v>151.94332284646876</v>
      </c>
      <c r="E278" s="118">
        <f t="shared" si="124"/>
        <v>148.98090227458687</v>
      </c>
      <c r="F278" s="118">
        <f t="shared" si="124"/>
        <v>152.21652883565179</v>
      </c>
      <c r="G278" s="118">
        <f t="shared" si="124"/>
        <v>182.86398949311871</v>
      </c>
      <c r="H278" s="118">
        <f t="shared" si="124"/>
        <v>164.73142901549363</v>
      </c>
      <c r="I278" s="118">
        <f t="shared" si="124"/>
        <v>167.3224560320717</v>
      </c>
      <c r="J278" s="118">
        <f t="shared" si="124"/>
        <v>169.15833811621442</v>
      </c>
      <c r="K278" s="118">
        <f t="shared" si="124"/>
        <v>169.09709838449081</v>
      </c>
      <c r="L278" s="118">
        <f t="shared" si="124"/>
        <v>223.46178867075281</v>
      </c>
      <c r="M278" s="118">
        <f t="shared" si="124"/>
        <v>209.65386074946818</v>
      </c>
      <c r="N278" s="118">
        <f t="shared" si="124"/>
        <v>141.71947875466458</v>
      </c>
      <c r="O278" s="118">
        <f t="shared" si="124"/>
        <v>150.79867373648435</v>
      </c>
      <c r="P278" s="118">
        <f t="shared" si="124"/>
        <v>158.54422579637765</v>
      </c>
      <c r="Q278" s="118">
        <f t="shared" si="124"/>
        <v>153.72445006006038</v>
      </c>
      <c r="R278" s="118">
        <f t="shared" ref="R278:V278" si="125">R279+R282+R284+R294</f>
        <v>166.19742233704483</v>
      </c>
      <c r="S278" s="118">
        <f t="shared" si="125"/>
        <v>161.24116684226158</v>
      </c>
      <c r="T278" s="118">
        <f t="shared" si="125"/>
        <v>151.55972258467807</v>
      </c>
      <c r="U278" s="118">
        <f t="shared" si="125"/>
        <v>159.23026231968385</v>
      </c>
      <c r="V278" s="118">
        <f t="shared" si="125"/>
        <v>102.20776302426975</v>
      </c>
      <c r="W278" s="118">
        <f t="shared" ref="W278" si="126">W279+W282+W284+W294</f>
        <v>157.55529292802871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70.526169741145367</v>
      </c>
      <c r="C279" s="123">
        <f t="shared" si="127"/>
        <v>189.04422116966674</v>
      </c>
      <c r="D279" s="123">
        <f t="shared" si="127"/>
        <v>123.23654639561474</v>
      </c>
      <c r="E279" s="123">
        <f t="shared" si="127"/>
        <v>120.14857927791223</v>
      </c>
      <c r="F279" s="123">
        <f t="shared" si="127"/>
        <v>122.92449294503507</v>
      </c>
      <c r="G279" s="123">
        <f t="shared" si="127"/>
        <v>149.81907721025422</v>
      </c>
      <c r="H279" s="123">
        <f t="shared" si="127"/>
        <v>132.3695131583452</v>
      </c>
      <c r="I279" s="123">
        <f t="shared" si="127"/>
        <v>134.72493280031469</v>
      </c>
      <c r="J279" s="123">
        <f t="shared" si="127"/>
        <v>132.55329094283016</v>
      </c>
      <c r="K279" s="123">
        <f t="shared" si="127"/>
        <v>135.00121915868476</v>
      </c>
      <c r="L279" s="123">
        <f t="shared" si="127"/>
        <v>181.29949443870936</v>
      </c>
      <c r="M279" s="123">
        <f t="shared" si="127"/>
        <v>174.69446664920775</v>
      </c>
      <c r="N279" s="123">
        <f t="shared" si="127"/>
        <v>109.81400960382499</v>
      </c>
      <c r="O279" s="123">
        <f t="shared" si="127"/>
        <v>116.1358003999232</v>
      </c>
      <c r="P279" s="123">
        <f t="shared" si="127"/>
        <v>125.19817095428738</v>
      </c>
      <c r="Q279" s="123">
        <f t="shared" si="127"/>
        <v>118.44309709072394</v>
      </c>
      <c r="R279" s="123">
        <f t="shared" ref="R279:V279" si="128">SUM(R280:R281)</f>
        <v>126.82389735646666</v>
      </c>
      <c r="S279" s="123">
        <f t="shared" si="128"/>
        <v>129.15378869986827</v>
      </c>
      <c r="T279" s="123">
        <f t="shared" si="128"/>
        <v>119.65853256030564</v>
      </c>
      <c r="U279" s="123">
        <f t="shared" si="128"/>
        <v>127.57080193828619</v>
      </c>
      <c r="V279" s="123">
        <f t="shared" si="128"/>
        <v>73.725996914048366</v>
      </c>
      <c r="W279" s="123">
        <f t="shared" ref="W279" si="129">SUM(W280:W281)</f>
        <v>122.32992208688083</v>
      </c>
      <c r="DA279" s="130" t="s">
        <v>2916</v>
      </c>
    </row>
    <row r="280" spans="1:105" ht="12" customHeight="1" x14ac:dyDescent="0.25">
      <c r="A280" s="97" t="s">
        <v>51</v>
      </c>
      <c r="B280" s="99">
        <v>69.881453251307676</v>
      </c>
      <c r="C280" s="99">
        <v>187.34490226582562</v>
      </c>
      <c r="D280" s="99">
        <v>122.16310472495384</v>
      </c>
      <c r="E280" s="99">
        <v>119.12085471233534</v>
      </c>
      <c r="F280" s="99">
        <v>121.9006171477109</v>
      </c>
      <c r="G280" s="99">
        <v>148.58772834487567</v>
      </c>
      <c r="H280" s="99">
        <v>131.30176106018268</v>
      </c>
      <c r="I280" s="99">
        <v>133.66081218033864</v>
      </c>
      <c r="J280" s="99">
        <v>131.51373868592808</v>
      </c>
      <c r="K280" s="99">
        <v>133.94880111020373</v>
      </c>
      <c r="L280" s="99">
        <v>179.95100273956936</v>
      </c>
      <c r="M280" s="99">
        <v>173.38476214052034</v>
      </c>
      <c r="N280" s="99">
        <v>108.99744260482714</v>
      </c>
      <c r="O280" s="99">
        <v>115.28016272687272</v>
      </c>
      <c r="P280" s="99">
        <v>124.28579342465919</v>
      </c>
      <c r="Q280" s="99">
        <v>117.5876263719186</v>
      </c>
      <c r="R280" s="99">
        <v>125.9172960311823</v>
      </c>
      <c r="S280" s="99">
        <v>128.24221653574668</v>
      </c>
      <c r="T280" s="99">
        <v>118.81848400589026</v>
      </c>
      <c r="U280" s="99">
        <v>126.6768079392114</v>
      </c>
      <c r="V280" s="99">
        <v>73.209634584036436</v>
      </c>
      <c r="W280" s="99">
        <v>121.47791231404021</v>
      </c>
      <c r="DA280" s="63" t="s">
        <v>2917</v>
      </c>
    </row>
    <row r="281" spans="1:105" ht="12" customHeight="1" x14ac:dyDescent="0.25">
      <c r="A281" s="97" t="s">
        <v>53</v>
      </c>
      <c r="B281" s="99">
        <v>0.64471648983768959</v>
      </c>
      <c r="C281" s="99">
        <v>1.6993189038411072</v>
      </c>
      <c r="D281" s="99">
        <v>1.0734416706609018</v>
      </c>
      <c r="E281" s="99">
        <v>1.0277245655768839</v>
      </c>
      <c r="F281" s="99">
        <v>1.0238757973241657</v>
      </c>
      <c r="G281" s="99">
        <v>1.2313488653785487</v>
      </c>
      <c r="H281" s="99">
        <v>1.0677520981625028</v>
      </c>
      <c r="I281" s="99">
        <v>1.0641206199760609</v>
      </c>
      <c r="J281" s="99">
        <v>1.0395522569020801</v>
      </c>
      <c r="K281" s="99">
        <v>1.0524180484810299</v>
      </c>
      <c r="L281" s="99">
        <v>1.3484916991399987</v>
      </c>
      <c r="M281" s="99">
        <v>1.3097045086874053</v>
      </c>
      <c r="N281" s="99">
        <v>0.81656699899784679</v>
      </c>
      <c r="O281" s="99">
        <v>0.85563767305047722</v>
      </c>
      <c r="P281" s="99">
        <v>0.91237752962819452</v>
      </c>
      <c r="Q281" s="99">
        <v>0.85547071880532966</v>
      </c>
      <c r="R281" s="99">
        <v>0.90660132528435389</v>
      </c>
      <c r="S281" s="99">
        <v>0.91157216412158937</v>
      </c>
      <c r="T281" s="99">
        <v>0.84004855441539383</v>
      </c>
      <c r="U281" s="99">
        <v>0.89399399907479127</v>
      </c>
      <c r="V281" s="99">
        <v>0.51636233001193665</v>
      </c>
      <c r="W281" s="99">
        <v>0.85200977284061996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2.1495600240816653E-4</v>
      </c>
      <c r="C282" s="123">
        <f t="shared" si="130"/>
        <v>2.9001877263515005E-4</v>
      </c>
      <c r="D282" s="123">
        <f t="shared" si="130"/>
        <v>1.8516312961138048E-4</v>
      </c>
      <c r="E282" s="123">
        <f t="shared" si="130"/>
        <v>1.755714524109825E-4</v>
      </c>
      <c r="F282" s="123">
        <f t="shared" si="130"/>
        <v>3.2051325246629041E-4</v>
      </c>
      <c r="G282" s="123">
        <f t="shared" si="130"/>
        <v>5.0426088209403776E-4</v>
      </c>
      <c r="H282" s="123">
        <f t="shared" si="130"/>
        <v>3.0130584721094261E-3</v>
      </c>
      <c r="I282" s="123">
        <f t="shared" si="130"/>
        <v>4.560264743976394E-3</v>
      </c>
      <c r="J282" s="123">
        <f t="shared" si="130"/>
        <v>7.3712509471254252E-3</v>
      </c>
      <c r="K282" s="123">
        <f t="shared" si="130"/>
        <v>9.7320552634254671E-3</v>
      </c>
      <c r="L282" s="123">
        <f t="shared" si="130"/>
        <v>2.9425719194773541E-2</v>
      </c>
      <c r="M282" s="123">
        <f t="shared" si="130"/>
        <v>1.7294859897828363E-2</v>
      </c>
      <c r="N282" s="123">
        <f t="shared" si="130"/>
        <v>2.0147885238113568E-2</v>
      </c>
      <c r="O282" s="123">
        <f t="shared" si="130"/>
        <v>2.0635328693548737E-2</v>
      </c>
      <c r="P282" s="123">
        <f t="shared" si="130"/>
        <v>2.7556879878951172E-2</v>
      </c>
      <c r="Q282" s="123">
        <f t="shared" si="130"/>
        <v>1.8019924149088699E-2</v>
      </c>
      <c r="R282" s="123">
        <f t="shared" si="130"/>
        <v>1.7536930441207185E-2</v>
      </c>
      <c r="S282" s="123">
        <f t="shared" si="130"/>
        <v>1.7942982583322688E-2</v>
      </c>
      <c r="T282" s="123">
        <f t="shared" si="130"/>
        <v>2.4940952349865434E-2</v>
      </c>
      <c r="U282" s="123">
        <f t="shared" si="130"/>
        <v>1.841153904705338E-2</v>
      </c>
      <c r="V282" s="123">
        <f t="shared" si="130"/>
        <v>2.5452625989555652E-2</v>
      </c>
      <c r="W282" s="123">
        <f t="shared" si="130"/>
        <v>5.2301283545887048E-2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2.1495600240816653E-4</v>
      </c>
      <c r="C283" s="99">
        <f>RES_hhdet_tess!C8</f>
        <v>2.9001877263515005E-4</v>
      </c>
      <c r="D283" s="99">
        <f>RES_hhdet_tess!D8</f>
        <v>1.8516312961138048E-4</v>
      </c>
      <c r="E283" s="99">
        <f>RES_hhdet_tess!E8</f>
        <v>1.755714524109825E-4</v>
      </c>
      <c r="F283" s="99">
        <f>RES_hhdet_tess!F8</f>
        <v>3.2051325246629041E-4</v>
      </c>
      <c r="G283" s="99">
        <f>RES_hhdet_tess!G8</f>
        <v>5.0426088209403776E-4</v>
      </c>
      <c r="H283" s="99">
        <f>RES_hhdet_tess!H8</f>
        <v>3.0130584721094261E-3</v>
      </c>
      <c r="I283" s="99">
        <f>RES_hhdet_tess!I8</f>
        <v>4.560264743976394E-3</v>
      </c>
      <c r="J283" s="99">
        <f>RES_hhdet_tess!J8</f>
        <v>7.3712509471254252E-3</v>
      </c>
      <c r="K283" s="99">
        <f>RES_hhdet_tess!K8</f>
        <v>9.7320552634254671E-3</v>
      </c>
      <c r="L283" s="99">
        <f>RES_hhdet_tess!L8</f>
        <v>2.9425719194773541E-2</v>
      </c>
      <c r="M283" s="99">
        <f>RES_hhdet_tess!M8</f>
        <v>1.7294859897828363E-2</v>
      </c>
      <c r="N283" s="99">
        <f>RES_hhdet_tess!N8</f>
        <v>2.0147885238113568E-2</v>
      </c>
      <c r="O283" s="99">
        <f>RES_hhdet_tess!O8</f>
        <v>2.0635328693548737E-2</v>
      </c>
      <c r="P283" s="99">
        <f>RES_hhdet_tess!P8</f>
        <v>2.7556879878951172E-2</v>
      </c>
      <c r="Q283" s="99">
        <f>RES_hhdet_tess!Q8</f>
        <v>1.8019924149088699E-2</v>
      </c>
      <c r="R283" s="99">
        <f>RES_hhdet_tess!R8</f>
        <v>1.7536930441207185E-2</v>
      </c>
      <c r="S283" s="99">
        <f>RES_hhdet_tess!S8</f>
        <v>1.7942982583322688E-2</v>
      </c>
      <c r="T283" s="99">
        <f>RES_hhdet_tess!T8</f>
        <v>2.4940952349865434E-2</v>
      </c>
      <c r="U283" s="99">
        <f>RES_hhdet_tess!U8</f>
        <v>1.841153904705338E-2</v>
      </c>
      <c r="V283" s="99">
        <f>RES_hhdet_tess!V8</f>
        <v>2.5452625989555652E-2</v>
      </c>
      <c r="W283" s="99">
        <f>RES_hhdet_tess!W8</f>
        <v>5.2301283545887048E-2</v>
      </c>
      <c r="DA283" s="63" t="s">
        <v>2920</v>
      </c>
    </row>
    <row r="284" spans="1:105" ht="12" customHeight="1" x14ac:dyDescent="0.25">
      <c r="A284" s="121" t="s">
        <v>55</v>
      </c>
      <c r="B284" s="123">
        <v>16.311758718523627</v>
      </c>
      <c r="C284" s="123">
        <v>27.389474428073836</v>
      </c>
      <c r="D284" s="123">
        <v>21.144568231282488</v>
      </c>
      <c r="E284" s="123">
        <v>20.81304259431008</v>
      </c>
      <c r="F284" s="123">
        <v>20.955132918774396</v>
      </c>
      <c r="G284" s="123">
        <v>24.445362141673559</v>
      </c>
      <c r="H284" s="123">
        <v>23.273887286761553</v>
      </c>
      <c r="I284" s="123">
        <v>24.324642540423504</v>
      </c>
      <c r="J284" s="123">
        <v>27.145892866400466</v>
      </c>
      <c r="K284" s="123">
        <v>25.472716103053571</v>
      </c>
      <c r="L284" s="123">
        <v>32.791908402425584</v>
      </c>
      <c r="M284" s="123">
        <v>26.624763399441981</v>
      </c>
      <c r="N284" s="123">
        <v>23.581467697286158</v>
      </c>
      <c r="O284" s="123">
        <v>26.291246275132025</v>
      </c>
      <c r="P284" s="123">
        <v>25.143822893727538</v>
      </c>
      <c r="Q284" s="123">
        <v>27.707369125888523</v>
      </c>
      <c r="R284" s="123">
        <v>31.435734267105243</v>
      </c>
      <c r="S284" s="123">
        <v>24.950435994946261</v>
      </c>
      <c r="T284" s="123">
        <v>25.318063607435167</v>
      </c>
      <c r="U284" s="123">
        <v>25.603438522656752</v>
      </c>
      <c r="V284" s="123">
        <v>21.635993302764859</v>
      </c>
      <c r="W284" s="123">
        <v>28.259249481159035</v>
      </c>
      <c r="DA284" s="130" t="s">
        <v>2921</v>
      </c>
    </row>
    <row r="285" spans="1:105" ht="12" customHeight="1" x14ac:dyDescent="0.25">
      <c r="A285" s="97" t="s">
        <v>143</v>
      </c>
      <c r="B285" s="99">
        <v>13.355992799204204</v>
      </c>
      <c r="C285" s="99">
        <v>31.128461338722072</v>
      </c>
      <c r="D285" s="99">
        <v>21.01377823892318</v>
      </c>
      <c r="E285" s="99">
        <v>19.800372692012484</v>
      </c>
      <c r="F285" s="99">
        <v>20.994783695633661</v>
      </c>
      <c r="G285" s="99">
        <v>25.418377318509769</v>
      </c>
      <c r="H285" s="99">
        <v>22.937693068038435</v>
      </c>
      <c r="I285" s="99">
        <v>24.263704467987292</v>
      </c>
      <c r="J285" s="99">
        <v>24.982421156615757</v>
      </c>
      <c r="K285" s="99">
        <v>24.29330553457606</v>
      </c>
      <c r="L285" s="99">
        <v>34.32880571974394</v>
      </c>
      <c r="M285" s="99">
        <v>27.751541775790958</v>
      </c>
      <c r="N285" s="99">
        <v>22.777965683504608</v>
      </c>
      <c r="O285" s="99">
        <v>25.334194273503169</v>
      </c>
      <c r="P285" s="99">
        <v>25.687195725315892</v>
      </c>
      <c r="Q285" s="99">
        <v>26.571584685889423</v>
      </c>
      <c r="R285" s="99">
        <v>30.699520315231783</v>
      </c>
      <c r="S285" s="99">
        <v>25.485249143280313</v>
      </c>
      <c r="T285" s="99">
        <v>25.018459362558577</v>
      </c>
      <c r="U285" s="99">
        <v>26.401205441451641</v>
      </c>
      <c r="V285" s="99">
        <v>17.687136783323876</v>
      </c>
      <c r="W285" s="99">
        <v>27.652440208014564</v>
      </c>
      <c r="DA285" s="63" t="s">
        <v>2922</v>
      </c>
    </row>
    <row r="286" spans="1:105" ht="12" customHeight="1" x14ac:dyDescent="0.25">
      <c r="A286" s="97" t="s">
        <v>124</v>
      </c>
      <c r="B286" s="99">
        <v>23.153154144111454</v>
      </c>
      <c r="C286" s="99">
        <v>20.235543337669377</v>
      </c>
      <c r="D286" s="99">
        <v>20.422484140501865</v>
      </c>
      <c r="E286" s="99">
        <v>21.752632253174745</v>
      </c>
      <c r="F286" s="99">
        <v>21.772785572243635</v>
      </c>
      <c r="G286" s="99">
        <v>23.679946996005757</v>
      </c>
      <c r="H286" s="99">
        <v>25.250184573953039</v>
      </c>
      <c r="I286" s="99">
        <v>23.936397015623964</v>
      </c>
      <c r="J286" s="99">
        <v>26.413382316008956</v>
      </c>
      <c r="K286" s="99">
        <v>25.920379696976774</v>
      </c>
      <c r="L286" s="99">
        <v>20.68900813663554</v>
      </c>
      <c r="M286" s="99">
        <v>26.076473951944035</v>
      </c>
      <c r="N286" s="99">
        <v>26.750529804731876</v>
      </c>
      <c r="O286" s="99">
        <v>26.754738661436821</v>
      </c>
      <c r="P286" s="99">
        <v>29.483425528552676</v>
      </c>
      <c r="Q286" s="99">
        <v>24.315902383767558</v>
      </c>
      <c r="R286" s="99">
        <v>25.896193891814011</v>
      </c>
      <c r="S286" s="99">
        <v>28.194789550735123</v>
      </c>
      <c r="T286" s="99">
        <v>26.250970775410572</v>
      </c>
      <c r="U286" s="99">
        <v>25.212066770799701</v>
      </c>
      <c r="V286" s="99">
        <v>27.896485594755259</v>
      </c>
      <c r="W286" s="99">
        <v>30.133108940608267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20.705801693226892</v>
      </c>
      <c r="C290" s="102">
        <v>20.75882003980276</v>
      </c>
      <c r="D290" s="102">
        <v>21.527884265312327</v>
      </c>
      <c r="E290" s="102">
        <v>23.356900814985085</v>
      </c>
      <c r="F290" s="102">
        <v>20.75484262188731</v>
      </c>
      <c r="G290" s="102">
        <v>21.470212158148929</v>
      </c>
      <c r="H290" s="102">
        <v>24.312269930672638</v>
      </c>
      <c r="I290" s="102">
        <v>24.542645954919571</v>
      </c>
      <c r="J290" s="102">
        <v>33.715666691170902</v>
      </c>
      <c r="K290" s="102">
        <v>29.52200879973336</v>
      </c>
      <c r="L290" s="102">
        <v>28.238344828053123</v>
      </c>
      <c r="M290" s="102">
        <v>23.854101131145413</v>
      </c>
      <c r="N290" s="102">
        <v>24.780971787808813</v>
      </c>
      <c r="O290" s="102">
        <v>27.784487573805396</v>
      </c>
      <c r="P290" s="102">
        <v>24.139581392386489</v>
      </c>
      <c r="Q290" s="102">
        <v>29.608523196978414</v>
      </c>
      <c r="R290" s="102">
        <v>32.7455904193287</v>
      </c>
      <c r="S290" s="102">
        <v>24.077704962141706</v>
      </c>
      <c r="T290" s="102">
        <v>25.747141090537149</v>
      </c>
      <c r="U290" s="102">
        <v>24.409122344111314</v>
      </c>
      <c r="V290" s="102">
        <v>28.545824841479742</v>
      </c>
      <c r="W290" s="102">
        <v>29.624843360800579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6.8260033332262307</v>
      </c>
      <c r="C294" s="123">
        <v>6.9249918417458352</v>
      </c>
      <c r="D294" s="123">
        <v>7.5620230564419222</v>
      </c>
      <c r="E294" s="123">
        <v>8.0191048309121289</v>
      </c>
      <c r="F294" s="123">
        <v>8.3365824585898718</v>
      </c>
      <c r="G294" s="123">
        <v>8.5990458803088252</v>
      </c>
      <c r="H294" s="123">
        <v>9.0850155119147704</v>
      </c>
      <c r="I294" s="123">
        <v>8.2683204265895274</v>
      </c>
      <c r="J294" s="123">
        <v>9.4517830560366782</v>
      </c>
      <c r="K294" s="123">
        <v>8.6134310674890671</v>
      </c>
      <c r="L294" s="123">
        <v>9.3409601104231008</v>
      </c>
      <c r="M294" s="123">
        <v>8.3173358409206379</v>
      </c>
      <c r="N294" s="123">
        <v>8.3038535683153256</v>
      </c>
      <c r="O294" s="123">
        <v>8.3509917327355847</v>
      </c>
      <c r="P294" s="123">
        <v>8.1746750684837668</v>
      </c>
      <c r="Q294" s="123">
        <v>7.5559639192988133</v>
      </c>
      <c r="R294" s="123">
        <v>7.9202537830317175</v>
      </c>
      <c r="S294" s="123">
        <v>7.1189991648637472</v>
      </c>
      <c r="T294" s="123">
        <v>6.5581854645873889</v>
      </c>
      <c r="U294" s="123">
        <v>6.0376103196938411</v>
      </c>
      <c r="V294" s="123">
        <v>6.8203201814669683</v>
      </c>
      <c r="W294" s="123">
        <v>6.9138200764429509</v>
      </c>
      <c r="DA294" s="130" t="s">
        <v>2931</v>
      </c>
    </row>
    <row r="295" spans="1:105" ht="12" customHeight="1" x14ac:dyDescent="0.25">
      <c r="A295" s="97" t="s">
        <v>51</v>
      </c>
      <c r="B295" s="99">
        <v>4.0257884923877469</v>
      </c>
      <c r="C295" s="99">
        <v>10.074728474590891</v>
      </c>
      <c r="D295" s="99">
        <v>7.6116651495237022</v>
      </c>
      <c r="E295" s="99">
        <v>6.9501413551159938</v>
      </c>
      <c r="F295" s="99">
        <v>7.8888115744842233</v>
      </c>
      <c r="G295" s="99">
        <v>9.2508080323454056</v>
      </c>
      <c r="H295" s="99">
        <v>8.3497355509416362</v>
      </c>
      <c r="I295" s="99">
        <v>8.741372841825978</v>
      </c>
      <c r="J295" s="99">
        <v>8.4487282765369063</v>
      </c>
      <c r="K295" s="99">
        <v>8.7213424229114338</v>
      </c>
      <c r="L295" s="99">
        <v>14.055147402373224</v>
      </c>
      <c r="M295" s="99">
        <v>12.777653899677082</v>
      </c>
      <c r="N295" s="99">
        <v>8.36059244598502</v>
      </c>
      <c r="O295" s="99">
        <v>7.4320915393438058</v>
      </c>
      <c r="P295" s="99">
        <v>8.0794439730024443</v>
      </c>
      <c r="Q295" s="99">
        <v>8.1933128963087736</v>
      </c>
      <c r="R295" s="99">
        <v>8.5728281002295113</v>
      </c>
      <c r="S295" s="99">
        <v>7.5413691432901837</v>
      </c>
      <c r="T295" s="99">
        <v>6.828846941510923</v>
      </c>
      <c r="U295" s="99">
        <v>6.6973966903244264</v>
      </c>
      <c r="V295" s="99">
        <v>5.5758253034828869</v>
      </c>
      <c r="W295" s="99">
        <v>6.8814303703673545</v>
      </c>
      <c r="DA295" s="63" t="s">
        <v>2932</v>
      </c>
    </row>
    <row r="296" spans="1:105" ht="12" customHeight="1" x14ac:dyDescent="0.25">
      <c r="A296" s="97" t="s">
        <v>50</v>
      </c>
      <c r="B296" s="99">
        <v>6.9375159959831194</v>
      </c>
      <c r="C296" s="99">
        <v>6.9231773526801836</v>
      </c>
      <c r="D296" s="99">
        <v>7.4919803722704543</v>
      </c>
      <c r="E296" s="99">
        <v>7.8419014522781225</v>
      </c>
      <c r="F296" s="99">
        <v>8.4436678373102652</v>
      </c>
      <c r="G296" s="99">
        <v>8.8177648696626783</v>
      </c>
      <c r="H296" s="99">
        <v>9.1764882165107657</v>
      </c>
      <c r="I296" s="99">
        <v>8.4231021446424723</v>
      </c>
      <c r="J296" s="99">
        <v>8.7117696739492363</v>
      </c>
      <c r="K296" s="99">
        <v>8.0798455925542818</v>
      </c>
      <c r="L296" s="99">
        <v>8.1037992449791201</v>
      </c>
      <c r="M296" s="99">
        <v>8.4018018492001705</v>
      </c>
      <c r="N296" s="99">
        <v>8.4300201744400471</v>
      </c>
      <c r="O296" s="99">
        <v>8.2014544654567754</v>
      </c>
      <c r="P296" s="99">
        <v>8.853060159238904</v>
      </c>
      <c r="Q296" s="99">
        <v>7.0500143818457381</v>
      </c>
      <c r="R296" s="99">
        <v>7.2931621088877909</v>
      </c>
      <c r="S296" s="99">
        <v>8.2419042703836709</v>
      </c>
      <c r="T296" s="99">
        <v>6.9380361923775142</v>
      </c>
      <c r="U296" s="99">
        <v>6.4519549320488325</v>
      </c>
      <c r="V296" s="99">
        <v>6.7173975449570067</v>
      </c>
      <c r="W296" s="99">
        <v>6.9369738144130633</v>
      </c>
      <c r="DA296" s="63" t="s">
        <v>2933</v>
      </c>
    </row>
    <row r="297" spans="1:105" ht="12" customHeight="1" x14ac:dyDescent="0.25">
      <c r="A297" s="109" t="s">
        <v>120</v>
      </c>
      <c r="B297" s="110">
        <v>6.408594027538844</v>
      </c>
      <c r="C297" s="110">
        <v>6.877946249612708</v>
      </c>
      <c r="D297" s="110">
        <v>7.7743414106047393</v>
      </c>
      <c r="E297" s="110">
        <v>8.5115377214369659</v>
      </c>
      <c r="F297" s="110">
        <v>8.0754288032482435</v>
      </c>
      <c r="G297" s="110">
        <v>8.1086264586793817</v>
      </c>
      <c r="H297" s="110">
        <v>8.9249494687248898</v>
      </c>
      <c r="I297" s="110">
        <v>8.0372544217610251</v>
      </c>
      <c r="J297" s="110">
        <v>10.330530957114968</v>
      </c>
      <c r="K297" s="110">
        <v>9.2087766239583768</v>
      </c>
      <c r="L297" s="110">
        <v>10.932085393315161</v>
      </c>
      <c r="M297" s="110">
        <v>8.178866077625857</v>
      </c>
      <c r="N297" s="110">
        <v>8.1408385881085401</v>
      </c>
      <c r="O297" s="110">
        <v>8.5561583021362484</v>
      </c>
      <c r="P297" s="110">
        <v>7.2604401208148097</v>
      </c>
      <c r="Q297" s="110">
        <v>8.1972352306197607</v>
      </c>
      <c r="R297" s="110">
        <v>8.6934978028274408</v>
      </c>
      <c r="S297" s="110">
        <v>5.8799930503226836</v>
      </c>
      <c r="T297" s="110">
        <v>6.1926197216364116</v>
      </c>
      <c r="U297" s="110">
        <v>5.6698617245052061</v>
      </c>
      <c r="V297" s="110">
        <v>6.9207009408150286</v>
      </c>
      <c r="W297" s="110">
        <v>6.8961592249195265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46.618246247956101</v>
      </c>
      <c r="C299" s="118">
        <f t="shared" si="131"/>
        <v>118.61065010953062</v>
      </c>
      <c r="D299" s="118">
        <f t="shared" si="131"/>
        <v>78.497061820876127</v>
      </c>
      <c r="E299" s="118">
        <f t="shared" si="131"/>
        <v>78.52048598671918</v>
      </c>
      <c r="F299" s="118">
        <f t="shared" si="131"/>
        <v>80.596919137722324</v>
      </c>
      <c r="G299" s="118">
        <f t="shared" si="131"/>
        <v>97.106757613604984</v>
      </c>
      <c r="H299" s="118">
        <f t="shared" si="131"/>
        <v>85.854059989989352</v>
      </c>
      <c r="I299" s="118">
        <f t="shared" si="131"/>
        <v>86.67862354018915</v>
      </c>
      <c r="J299" s="118">
        <f t="shared" si="131"/>
        <v>84.416749708661769</v>
      </c>
      <c r="K299" s="118">
        <f t="shared" si="131"/>
        <v>84.672515072241282</v>
      </c>
      <c r="L299" s="118">
        <f t="shared" si="131"/>
        <v>112.73081938961784</v>
      </c>
      <c r="M299" s="118">
        <f t="shared" si="131"/>
        <v>104.59998136204246</v>
      </c>
      <c r="N299" s="118">
        <f t="shared" si="131"/>
        <v>66.180749565331382</v>
      </c>
      <c r="O299" s="118">
        <f t="shared" si="131"/>
        <v>71.23320269494161</v>
      </c>
      <c r="P299" s="118">
        <f t="shared" si="131"/>
        <v>76.338744747616204</v>
      </c>
      <c r="Q299" s="118">
        <f t="shared" si="131"/>
        <v>72.354907069130576</v>
      </c>
      <c r="R299" s="118">
        <f t="shared" ref="R299:V299" si="132">R300+R303+R305+R315</f>
        <v>77.904534755027498</v>
      </c>
      <c r="S299" s="118">
        <f t="shared" si="132"/>
        <v>77.03350088444256</v>
      </c>
      <c r="T299" s="118">
        <f t="shared" si="132"/>
        <v>71.234588284422856</v>
      </c>
      <c r="U299" s="118">
        <f t="shared" si="132"/>
        <v>75.346460261671808</v>
      </c>
      <c r="V299" s="118">
        <f t="shared" si="132"/>
        <v>44.789878033863424</v>
      </c>
      <c r="W299" s="118">
        <f t="shared" ref="W299" si="133">W300+W303+W305+W315</f>
        <v>73.471016437170633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39.314089865824201</v>
      </c>
      <c r="C300" s="123">
        <f t="shared" si="134"/>
        <v>104.80434804333879</v>
      </c>
      <c r="D300" s="123">
        <f t="shared" si="134"/>
        <v>68.091399967410908</v>
      </c>
      <c r="E300" s="123">
        <f t="shared" si="134"/>
        <v>68.023660752595006</v>
      </c>
      <c r="F300" s="123">
        <f t="shared" si="134"/>
        <v>69.262167510109151</v>
      </c>
      <c r="G300" s="123">
        <f t="shared" si="134"/>
        <v>83.844259060770653</v>
      </c>
      <c r="H300" s="123">
        <f t="shared" si="134"/>
        <v>73.588833920425571</v>
      </c>
      <c r="I300" s="123">
        <f t="shared" si="134"/>
        <v>74.279740166962995</v>
      </c>
      <c r="J300" s="123">
        <f t="shared" si="134"/>
        <v>72.213898892331116</v>
      </c>
      <c r="K300" s="123">
        <f t="shared" si="134"/>
        <v>72.760082986096577</v>
      </c>
      <c r="L300" s="123">
        <f t="shared" si="134"/>
        <v>96.840607677671244</v>
      </c>
      <c r="M300" s="123">
        <f t="shared" si="134"/>
        <v>92.222658602045144</v>
      </c>
      <c r="N300" s="123">
        <f t="shared" si="134"/>
        <v>57.005461820430497</v>
      </c>
      <c r="O300" s="123">
        <f t="shared" si="134"/>
        <v>61.243078900826909</v>
      </c>
      <c r="P300" s="123">
        <f t="shared" si="134"/>
        <v>65.961014511839579</v>
      </c>
      <c r="Q300" s="123">
        <f t="shared" si="134"/>
        <v>62.239965283655145</v>
      </c>
      <c r="R300" s="123">
        <f t="shared" ref="R300:V300" si="135">SUM(R301:R302)</f>
        <v>66.508536425489439</v>
      </c>
      <c r="S300" s="123">
        <f t="shared" si="135"/>
        <v>67.555191164787985</v>
      </c>
      <c r="T300" s="123">
        <f t="shared" si="135"/>
        <v>62.462132335708247</v>
      </c>
      <c r="U300" s="123">
        <f t="shared" si="135"/>
        <v>66.505925131239607</v>
      </c>
      <c r="V300" s="123">
        <f t="shared" si="135"/>
        <v>38.316747034849698</v>
      </c>
      <c r="W300" s="123">
        <f t="shared" ref="W300" si="136">SUM(W301:W302)</f>
        <v>63.419606380077241</v>
      </c>
      <c r="DA300" s="130" t="s">
        <v>3084</v>
      </c>
    </row>
    <row r="301" spans="1:105" ht="12" customHeight="1" x14ac:dyDescent="0.25">
      <c r="A301" s="97" t="s">
        <v>51</v>
      </c>
      <c r="B301" s="99">
        <v>39.314089865824201</v>
      </c>
      <c r="C301" s="99">
        <v>104.80434804333879</v>
      </c>
      <c r="D301" s="99">
        <v>68.091399967410908</v>
      </c>
      <c r="E301" s="99">
        <v>68.023660752595006</v>
      </c>
      <c r="F301" s="99">
        <v>69.262167510109151</v>
      </c>
      <c r="G301" s="99">
        <v>83.844259060770653</v>
      </c>
      <c r="H301" s="99">
        <v>73.588833920425571</v>
      </c>
      <c r="I301" s="99">
        <v>74.279740166962995</v>
      </c>
      <c r="J301" s="99">
        <v>72.213898892331116</v>
      </c>
      <c r="K301" s="99">
        <v>72.760082986096577</v>
      </c>
      <c r="L301" s="99">
        <v>96.840607677671244</v>
      </c>
      <c r="M301" s="99">
        <v>92.222658602045144</v>
      </c>
      <c r="N301" s="99">
        <v>57.005461820430497</v>
      </c>
      <c r="O301" s="99">
        <v>61.243078900826909</v>
      </c>
      <c r="P301" s="99">
        <v>65.961014511839579</v>
      </c>
      <c r="Q301" s="99">
        <v>62.239965283655145</v>
      </c>
      <c r="R301" s="99">
        <v>66.508536425489439</v>
      </c>
      <c r="S301" s="99">
        <v>67.555191164787985</v>
      </c>
      <c r="T301" s="99">
        <v>62.462132335708247</v>
      </c>
      <c r="U301" s="99">
        <v>66.505925131239607</v>
      </c>
      <c r="V301" s="99">
        <v>38.316747034849698</v>
      </c>
      <c r="W301" s="99">
        <v>63.419606380077241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5.1360032749137199</v>
      </c>
      <c r="C305" s="123">
        <v>11.691630197042766</v>
      </c>
      <c r="D305" s="123">
        <v>8.2237962066117323</v>
      </c>
      <c r="E305" s="123">
        <v>8.2867008433096547</v>
      </c>
      <c r="F305" s="123">
        <v>9.013751374013502</v>
      </c>
      <c r="G305" s="123">
        <v>10.926659101970255</v>
      </c>
      <c r="H305" s="123">
        <v>9.996916384143038</v>
      </c>
      <c r="I305" s="123">
        <v>10.47816893910856</v>
      </c>
      <c r="J305" s="123">
        <v>10.397821875416977</v>
      </c>
      <c r="K305" s="123">
        <v>10.279567824300171</v>
      </c>
      <c r="L305" s="123">
        <v>14.122012560823224</v>
      </c>
      <c r="M305" s="123">
        <v>10.568237091287731</v>
      </c>
      <c r="N305" s="123">
        <v>7.3641555884206342</v>
      </c>
      <c r="O305" s="123">
        <v>8.2097857336372577</v>
      </c>
      <c r="P305" s="123">
        <v>8.4393970810522543</v>
      </c>
      <c r="Q305" s="123">
        <v>8.6036741484698478</v>
      </c>
      <c r="R305" s="123">
        <v>9.852096436224123</v>
      </c>
      <c r="S305" s="123">
        <v>7.831445860597972</v>
      </c>
      <c r="T305" s="123">
        <v>7.476584084152849</v>
      </c>
      <c r="U305" s="123">
        <v>7.6904217801074761</v>
      </c>
      <c r="V305" s="123">
        <v>5.309046290491553</v>
      </c>
      <c r="W305" s="123">
        <v>8.8802301672104882</v>
      </c>
      <c r="DA305" s="130" t="s">
        <v>3089</v>
      </c>
    </row>
    <row r="306" spans="1:105" ht="12" customHeight="1" x14ac:dyDescent="0.25">
      <c r="A306" s="97" t="s">
        <v>143</v>
      </c>
      <c r="B306" s="99">
        <v>7.6456981071372176</v>
      </c>
      <c r="C306" s="99">
        <v>17.677028815096701</v>
      </c>
      <c r="D306" s="99">
        <v>11.86561127194998</v>
      </c>
      <c r="E306" s="99">
        <v>11.424536645926224</v>
      </c>
      <c r="F306" s="99">
        <v>12.030944538674747</v>
      </c>
      <c r="G306" s="99">
        <v>14.465244508818582</v>
      </c>
      <c r="H306" s="99">
        <v>12.959266034293227</v>
      </c>
      <c r="I306" s="99">
        <v>13.602751267321974</v>
      </c>
      <c r="J306" s="99">
        <v>13.833844869429566</v>
      </c>
      <c r="K306" s="99">
        <v>13.266981781693824</v>
      </c>
      <c r="L306" s="99">
        <v>18.57510393056311</v>
      </c>
      <c r="M306" s="99">
        <v>14.853114492247226</v>
      </c>
      <c r="N306" s="99">
        <v>11.942655426119984</v>
      </c>
      <c r="O306" s="99">
        <v>13.40794888045232</v>
      </c>
      <c r="P306" s="99">
        <v>13.552720556715204</v>
      </c>
      <c r="Q306" s="99">
        <v>13.976762479765329</v>
      </c>
      <c r="R306" s="99">
        <v>16.023764878969139</v>
      </c>
      <c r="S306" s="99">
        <v>13.053143158793713</v>
      </c>
      <c r="T306" s="99">
        <v>12.467445993866294</v>
      </c>
      <c r="U306" s="99">
        <v>12.785978967233138</v>
      </c>
      <c r="V306" s="99">
        <v>8.2780131704660587</v>
      </c>
      <c r="W306" s="99">
        <v>12.711434333334878</v>
      </c>
      <c r="DA306" s="63" t="s">
        <v>3090</v>
      </c>
    </row>
    <row r="307" spans="1:105" ht="12" customHeight="1" x14ac:dyDescent="0.25">
      <c r="A307" s="97" t="s">
        <v>124</v>
      </c>
      <c r="B307" s="99">
        <v>9.5023621435131194</v>
      </c>
      <c r="C307" s="99">
        <v>8.2952210088327227</v>
      </c>
      <c r="D307" s="99">
        <v>8.3630694245015249</v>
      </c>
      <c r="E307" s="99">
        <v>8.8967573842892911</v>
      </c>
      <c r="F307" s="99">
        <v>8.8729131827919172</v>
      </c>
      <c r="G307" s="99">
        <v>9.5697471308839113</v>
      </c>
      <c r="H307" s="99">
        <v>10.007328575220447</v>
      </c>
      <c r="I307" s="99">
        <v>9.3077671435527787</v>
      </c>
      <c r="J307" s="99">
        <v>10.247393468697576</v>
      </c>
      <c r="K307" s="99">
        <v>10.025592903750551</v>
      </c>
      <c r="L307" s="99">
        <v>7.8663284678242711</v>
      </c>
      <c r="M307" s="99">
        <v>9.8710785821702025</v>
      </c>
      <c r="N307" s="99">
        <v>9.7235408006736623</v>
      </c>
      <c r="O307" s="99">
        <v>9.6170180626555162</v>
      </c>
      <c r="P307" s="99">
        <v>10.439387498800631</v>
      </c>
      <c r="Q307" s="99">
        <v>8.5123478499200296</v>
      </c>
      <c r="R307" s="99">
        <v>8.9641488351129421</v>
      </c>
      <c r="S307" s="99">
        <v>9.6113432989484497</v>
      </c>
      <c r="T307" s="99">
        <v>8.6657560589939671</v>
      </c>
      <c r="U307" s="99">
        <v>7.9707187024292177</v>
      </c>
      <c r="V307" s="99">
        <v>7.6042098625058658</v>
      </c>
      <c r="W307" s="99">
        <v>8.0084423151654835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2.1681531072181812</v>
      </c>
      <c r="C315" s="123">
        <v>2.114671869149066</v>
      </c>
      <c r="D315" s="123">
        <v>2.1818656468534856</v>
      </c>
      <c r="E315" s="123">
        <v>2.2101243908145163</v>
      </c>
      <c r="F315" s="123">
        <v>2.3210002535996579</v>
      </c>
      <c r="G315" s="123">
        <v>2.3358394508640687</v>
      </c>
      <c r="H315" s="123">
        <v>2.2683096854207458</v>
      </c>
      <c r="I315" s="123">
        <v>1.9207144341175986</v>
      </c>
      <c r="J315" s="123">
        <v>1.8050289409136708</v>
      </c>
      <c r="K315" s="123">
        <v>1.6328642618445246</v>
      </c>
      <c r="L315" s="123">
        <v>1.7681991511233743</v>
      </c>
      <c r="M315" s="123">
        <v>1.8090856687095895</v>
      </c>
      <c r="N315" s="123">
        <v>1.8111321564802623</v>
      </c>
      <c r="O315" s="123">
        <v>1.780338060477445</v>
      </c>
      <c r="P315" s="123">
        <v>1.9383331547243798</v>
      </c>
      <c r="Q315" s="123">
        <v>1.5112676370055897</v>
      </c>
      <c r="R315" s="123">
        <v>1.543901893313941</v>
      </c>
      <c r="S315" s="123">
        <v>1.6468638590566116</v>
      </c>
      <c r="T315" s="123">
        <v>1.2958718645617631</v>
      </c>
      <c r="U315" s="123">
        <v>1.1501133503247292</v>
      </c>
      <c r="V315" s="123">
        <v>1.1640847085221739</v>
      </c>
      <c r="W315" s="123">
        <v>1.1711798898829053</v>
      </c>
      <c r="DA315" s="130" t="s">
        <v>3099</v>
      </c>
    </row>
    <row r="316" spans="1:105" ht="12" customHeight="1" x14ac:dyDescent="0.25">
      <c r="A316" s="97" t="s">
        <v>51</v>
      </c>
      <c r="B316" s="99">
        <v>2.3203859787620749</v>
      </c>
      <c r="C316" s="99">
        <v>5.7811370262095307</v>
      </c>
      <c r="D316" s="99">
        <v>4.3619016392356071</v>
      </c>
      <c r="E316" s="99">
        <v>4.084025402430207</v>
      </c>
      <c r="F316" s="99">
        <v>4.6277954147297597</v>
      </c>
      <c r="G316" s="99">
        <v>5.4129977835996268</v>
      </c>
      <c r="H316" s="99">
        <v>4.8722629674376599</v>
      </c>
      <c r="I316" s="99">
        <v>5.093306502325941</v>
      </c>
      <c r="J316" s="99">
        <v>4.9204118526771943</v>
      </c>
      <c r="K316" s="99">
        <v>5.0753800657531158</v>
      </c>
      <c r="L316" s="99">
        <v>8.1926977350677745</v>
      </c>
      <c r="M316" s="99">
        <v>7.455615118506782</v>
      </c>
      <c r="N316" s="99">
        <v>4.8567419524530182</v>
      </c>
      <c r="O316" s="99">
        <v>4.428365676382116</v>
      </c>
      <c r="P316" s="99">
        <v>4.8136536457602048</v>
      </c>
      <c r="Q316" s="99">
        <v>4.8810870992306903</v>
      </c>
      <c r="R316" s="99">
        <v>5.1052928039031311</v>
      </c>
      <c r="S316" s="99">
        <v>4.4883455508447625</v>
      </c>
      <c r="T316" s="99">
        <v>4.0636185141078878</v>
      </c>
      <c r="U316" s="99">
        <v>3.9812272042362578</v>
      </c>
      <c r="V316" s="99">
        <v>3.3109689915092795</v>
      </c>
      <c r="W316" s="99">
        <v>4.0815966278531883</v>
      </c>
      <c r="DA316" s="63" t="s">
        <v>3100</v>
      </c>
    </row>
    <row r="317" spans="1:105" ht="12" customHeight="1" x14ac:dyDescent="0.25">
      <c r="A317" s="97" t="s">
        <v>50</v>
      </c>
      <c r="B317" s="99">
        <v>2.6820431805826743</v>
      </c>
      <c r="C317" s="99">
        <v>2.6734538966133923</v>
      </c>
      <c r="D317" s="99">
        <v>2.8891832312843682</v>
      </c>
      <c r="E317" s="99">
        <v>3.0194218137441884</v>
      </c>
      <c r="F317" s="99">
        <v>3.2435409060252578</v>
      </c>
      <c r="G317" s="99">
        <v>3.3777091302151518</v>
      </c>
      <c r="H317" s="99">
        <v>3.5038675947548756</v>
      </c>
      <c r="I317" s="99">
        <v>3.2110382994838877</v>
      </c>
      <c r="J317" s="99">
        <v>3.3195353646378836</v>
      </c>
      <c r="K317" s="99">
        <v>3.0759732125744121</v>
      </c>
      <c r="L317" s="99">
        <v>3.0814264592860843</v>
      </c>
      <c r="M317" s="99">
        <v>3.1919192985401263</v>
      </c>
      <c r="N317" s="99">
        <v>3.1999387622761422</v>
      </c>
      <c r="O317" s="99">
        <v>3.1113015383307521</v>
      </c>
      <c r="P317" s="99">
        <v>3.3577265959995191</v>
      </c>
      <c r="Q317" s="99">
        <v>2.6734196311153902</v>
      </c>
      <c r="R317" s="99">
        <v>2.7645188271656447</v>
      </c>
      <c r="S317" s="99">
        <v>3.1222348655922105</v>
      </c>
      <c r="T317" s="99">
        <v>2.6254754318544324</v>
      </c>
      <c r="U317" s="99">
        <v>2.4382081380160692</v>
      </c>
      <c r="V317" s="99">
        <v>2.5320164975818971</v>
      </c>
      <c r="W317" s="99">
        <v>2.6131640589394518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0.45237736858183841</v>
      </c>
      <c r="D322" s="117">
        <f t="shared" si="138"/>
        <v>0.36399908627587602</v>
      </c>
      <c r="E322" s="117">
        <f t="shared" si="138"/>
        <v>0.18822686729982857</v>
      </c>
      <c r="F322" s="117">
        <f t="shared" si="138"/>
        <v>0.3893016727076819</v>
      </c>
      <c r="G322" s="117">
        <f t="shared" si="138"/>
        <v>0.55191644735648471</v>
      </c>
      <c r="H322" s="117">
        <f t="shared" si="138"/>
        <v>0.50102897214343267</v>
      </c>
      <c r="I322" s="117">
        <f t="shared" si="138"/>
        <v>0.47931172795980576</v>
      </c>
      <c r="J322" s="117">
        <f t="shared" si="138"/>
        <v>0.71097547902966862</v>
      </c>
      <c r="K322" s="117">
        <f t="shared" si="138"/>
        <v>0.63127218910065219</v>
      </c>
      <c r="L322" s="117">
        <f t="shared" si="138"/>
        <v>0.64926427495405858</v>
      </c>
      <c r="M322" s="117">
        <f t="shared" si="138"/>
        <v>0.4985447100069017</v>
      </c>
      <c r="N322" s="117">
        <f t="shared" si="138"/>
        <v>0.1986193081560288</v>
      </c>
      <c r="O322" s="117">
        <f t="shared" si="138"/>
        <v>0</v>
      </c>
      <c r="P322" s="117">
        <f t="shared" si="138"/>
        <v>0</v>
      </c>
      <c r="Q322" s="117">
        <f t="shared" si="138"/>
        <v>0.16251503232792833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8.7577467661909512E-4</v>
      </c>
      <c r="V322" s="117">
        <f t="shared" si="139"/>
        <v>3.6527739695424314E-3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0.38246092062729675</v>
      </c>
      <c r="D323" s="122">
        <f t="shared" si="141"/>
        <v>0.29468304288583841</v>
      </c>
      <c r="E323" s="122">
        <f t="shared" si="141"/>
        <v>0.15093710249355502</v>
      </c>
      <c r="F323" s="122">
        <f t="shared" si="141"/>
        <v>0.31426116490012296</v>
      </c>
      <c r="G323" s="122">
        <f t="shared" si="141"/>
        <v>0.45616144184749846</v>
      </c>
      <c r="H323" s="122">
        <f t="shared" si="141"/>
        <v>0.39981019220747011</v>
      </c>
      <c r="I323" s="122">
        <f t="shared" si="141"/>
        <v>0.38508772538060443</v>
      </c>
      <c r="J323" s="122">
        <f t="shared" si="141"/>
        <v>0.55123406105268957</v>
      </c>
      <c r="K323" s="122">
        <f t="shared" si="141"/>
        <v>0.50270908044081464</v>
      </c>
      <c r="L323" s="122">
        <f t="shared" si="141"/>
        <v>0.5252373508441005</v>
      </c>
      <c r="M323" s="122">
        <f t="shared" si="141"/>
        <v>0.41358125895245079</v>
      </c>
      <c r="N323" s="122">
        <f t="shared" si="141"/>
        <v>0.14947096635426635</v>
      </c>
      <c r="O323" s="122">
        <f t="shared" si="141"/>
        <v>0</v>
      </c>
      <c r="P323" s="122">
        <f t="shared" si="141"/>
        <v>0</v>
      </c>
      <c r="Q323" s="122">
        <f t="shared" si="141"/>
        <v>0.12007014236452086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6.4626604126532085E-4</v>
      </c>
      <c r="V323" s="122">
        <f t="shared" si="142"/>
        <v>2.3710360100040987E-3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0.38031138695406724</v>
      </c>
      <c r="D324" s="98">
        <v>0.29306706767353757</v>
      </c>
      <c r="E324" s="98">
        <v>0.15011838094438987</v>
      </c>
      <c r="F324" s="98">
        <v>0.31258893086717005</v>
      </c>
      <c r="G324" s="98">
        <v>0.45374782816434911</v>
      </c>
      <c r="H324" s="98">
        <v>0.39771756262488739</v>
      </c>
      <c r="I324" s="98">
        <v>0.38309814883010551</v>
      </c>
      <c r="J324" s="98">
        <v>0.54838268084925779</v>
      </c>
      <c r="K324" s="98">
        <v>0.50010224288692329</v>
      </c>
      <c r="L324" s="98">
        <v>0.52261647362643171</v>
      </c>
      <c r="M324" s="98">
        <v>0.41148281418036892</v>
      </c>
      <c r="N324" s="98">
        <v>0.1487124110435209</v>
      </c>
      <c r="O324" s="98">
        <v>0</v>
      </c>
      <c r="P324" s="98">
        <v>0</v>
      </c>
      <c r="Q324" s="98">
        <v>0.11946131934268138</v>
      </c>
      <c r="R324" s="98">
        <v>0</v>
      </c>
      <c r="S324" s="98">
        <v>0</v>
      </c>
      <c r="T324" s="98">
        <v>0</v>
      </c>
      <c r="U324" s="98">
        <v>6.4277209286190188E-4</v>
      </c>
      <c r="V324" s="98">
        <v>2.357991950620877E-3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2.1495336732295319E-3</v>
      </c>
      <c r="D325" s="98">
        <v>1.6159752123008316E-3</v>
      </c>
      <c r="E325" s="98">
        <v>8.1872154916514035E-4</v>
      </c>
      <c r="F325" s="98">
        <v>1.6722340329528959E-3</v>
      </c>
      <c r="G325" s="98">
        <v>2.4136136831493342E-3</v>
      </c>
      <c r="H325" s="98">
        <v>2.0926295825827168E-3</v>
      </c>
      <c r="I325" s="98">
        <v>1.9895765504989418E-3</v>
      </c>
      <c r="J325" s="98">
        <v>2.8513802034318353E-3</v>
      </c>
      <c r="K325" s="98">
        <v>2.6068375538913545E-3</v>
      </c>
      <c r="L325" s="98">
        <v>2.6208772176688181E-3</v>
      </c>
      <c r="M325" s="98">
        <v>2.0984447720818755E-3</v>
      </c>
      <c r="N325" s="98">
        <v>7.5855531074545276E-4</v>
      </c>
      <c r="O325" s="98">
        <v>0</v>
      </c>
      <c r="P325" s="98">
        <v>0</v>
      </c>
      <c r="Q325" s="98">
        <v>6.0882302183948094E-4</v>
      </c>
      <c r="R325" s="98">
        <v>0</v>
      </c>
      <c r="S325" s="98">
        <v>0</v>
      </c>
      <c r="T325" s="98">
        <v>0</v>
      </c>
      <c r="U325" s="98">
        <v>3.4939484034190192E-6</v>
      </c>
      <c r="V325" s="98">
        <v>1.3044059383221853E-5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4.3953178688346155E-6</v>
      </c>
      <c r="G326" s="122">
        <f t="shared" si="144"/>
        <v>4.3934805319839941E-6</v>
      </c>
      <c r="H326" s="122">
        <f t="shared" si="144"/>
        <v>1.2340440007551774E-5</v>
      </c>
      <c r="I326" s="122">
        <f t="shared" si="144"/>
        <v>1.7802025922829025E-5</v>
      </c>
      <c r="J326" s="122">
        <f t="shared" si="144"/>
        <v>3.4372397418547441E-5</v>
      </c>
      <c r="K326" s="122">
        <f t="shared" si="144"/>
        <v>2.9326456042590976E-5</v>
      </c>
      <c r="L326" s="122">
        <f t="shared" si="144"/>
        <v>7.5871770622136164E-5</v>
      </c>
      <c r="M326" s="122">
        <f t="shared" si="144"/>
        <v>3.517758044545945E-5</v>
      </c>
      <c r="N326" s="122">
        <f t="shared" si="144"/>
        <v>1.7408213464279544E-5</v>
      </c>
      <c r="O326" s="122">
        <f t="shared" si="144"/>
        <v>0</v>
      </c>
      <c r="P326" s="122">
        <f t="shared" si="144"/>
        <v>0</v>
      </c>
      <c r="Q326" s="122">
        <f t="shared" si="144"/>
        <v>9.9128037561180339E-6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4.3953178688346155E-6</v>
      </c>
      <c r="G327" s="98">
        <v>4.3934805319839941E-6</v>
      </c>
      <c r="H327" s="98">
        <v>1.2340440007551774E-5</v>
      </c>
      <c r="I327" s="98">
        <v>1.7802025922829025E-5</v>
      </c>
      <c r="J327" s="98">
        <v>3.4372397418547441E-5</v>
      </c>
      <c r="K327" s="98">
        <v>2.9326456042590976E-5</v>
      </c>
      <c r="L327" s="98">
        <v>7.5871770622136164E-5</v>
      </c>
      <c r="M327" s="98">
        <v>3.517758044545945E-5</v>
      </c>
      <c r="N327" s="98">
        <v>1.7408213464279544E-5</v>
      </c>
      <c r="O327" s="98">
        <v>0</v>
      </c>
      <c r="P327" s="98">
        <v>0</v>
      </c>
      <c r="Q327" s="98">
        <v>9.9128037561180339E-6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5.5817604891279696E-2</v>
      </c>
      <c r="D328" s="122">
        <v>5.1517787826206314E-2</v>
      </c>
      <c r="E328" s="122">
        <v>2.7231896210952879E-2</v>
      </c>
      <c r="F328" s="122">
        <v>5.3436947679338181E-2</v>
      </c>
      <c r="G328" s="122">
        <v>6.9086630211021016E-2</v>
      </c>
      <c r="H328" s="122">
        <v>7.3517839256456552E-2</v>
      </c>
      <c r="I328" s="122">
        <v>7.1529835854685406E-2</v>
      </c>
      <c r="J328" s="122">
        <v>0.12032853473444824</v>
      </c>
      <c r="K328" s="122">
        <v>9.5141359264900235E-2</v>
      </c>
      <c r="L328" s="122">
        <v>9.5675695037418435E-2</v>
      </c>
      <c r="M328" s="122">
        <v>6.2959535668872052E-2</v>
      </c>
      <c r="N328" s="122">
        <v>3.5952322652093804E-2</v>
      </c>
      <c r="O328" s="122">
        <v>0</v>
      </c>
      <c r="P328" s="122">
        <v>0</v>
      </c>
      <c r="Q328" s="122">
        <v>3.3025632810059505E-2</v>
      </c>
      <c r="R328" s="122">
        <v>0</v>
      </c>
      <c r="S328" s="122">
        <v>0</v>
      </c>
      <c r="T328" s="122">
        <v>0</v>
      </c>
      <c r="U328" s="122">
        <v>1.8933330362546228E-4</v>
      </c>
      <c r="V328" s="122">
        <v>8.6967757473476349E-4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3.6592042915177966E-2</v>
      </c>
      <c r="D329" s="98">
        <v>2.5795056949630399E-2</v>
      </c>
      <c r="E329" s="98">
        <v>1.2746554650738554E-2</v>
      </c>
      <c r="F329" s="98">
        <v>2.6040381215392646E-2</v>
      </c>
      <c r="G329" s="98">
        <v>2.1635983252081135E-2</v>
      </c>
      <c r="H329" s="98">
        <v>1.6542732174229E-2</v>
      </c>
      <c r="I329" s="98">
        <v>4.0919178839379421E-2</v>
      </c>
      <c r="J329" s="98">
        <v>6.943303754033793E-2</v>
      </c>
      <c r="K329" s="98">
        <v>9.0425447263036099E-2</v>
      </c>
      <c r="L329" s="98">
        <v>5.724345006874771E-2</v>
      </c>
      <c r="M329" s="98">
        <v>2.0260847905442268E-2</v>
      </c>
      <c r="N329" s="98">
        <v>7.1118288719126573E-3</v>
      </c>
      <c r="O329" s="98">
        <v>0</v>
      </c>
      <c r="P329" s="98">
        <v>0</v>
      </c>
      <c r="Q329" s="98">
        <v>5.4919324166798188E-3</v>
      </c>
      <c r="R329" s="98">
        <v>0</v>
      </c>
      <c r="S329" s="98">
        <v>0</v>
      </c>
      <c r="T329" s="98">
        <v>0</v>
      </c>
      <c r="U329" s="98">
        <v>1.8933330362546228E-4</v>
      </c>
      <c r="V329" s="98">
        <v>8.6967757473476349E-4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1.3787397455612427E-3</v>
      </c>
      <c r="D330" s="98">
        <v>7.8968264194644738E-4</v>
      </c>
      <c r="E330" s="98">
        <v>4.1753424785886663E-4</v>
      </c>
      <c r="F330" s="98">
        <v>1.245359401186312E-3</v>
      </c>
      <c r="G330" s="98">
        <v>1.792913551807456E-3</v>
      </c>
      <c r="H330" s="98">
        <v>2.1358684199581542E-3</v>
      </c>
      <c r="I330" s="98">
        <v>4.4645719755328838E-4</v>
      </c>
      <c r="J330" s="98">
        <v>2.4395602916106078E-4</v>
      </c>
      <c r="K330" s="98">
        <v>0</v>
      </c>
      <c r="L330" s="98">
        <v>2.0565595096129572E-3</v>
      </c>
      <c r="M330" s="98">
        <v>0</v>
      </c>
      <c r="N330" s="98">
        <v>1.1278856755033045E-3</v>
      </c>
      <c r="O330" s="98">
        <v>0</v>
      </c>
      <c r="P330" s="98">
        <v>0</v>
      </c>
      <c r="Q330" s="98">
        <v>1.7035779240488869E-4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1.7846822230540491E-2</v>
      </c>
      <c r="D334" s="101">
        <v>2.4933048234629468E-2</v>
      </c>
      <c r="E334" s="101">
        <v>1.4067807312355459E-2</v>
      </c>
      <c r="F334" s="101">
        <v>2.6151207062759221E-2</v>
      </c>
      <c r="G334" s="101">
        <v>4.5657733407132424E-2</v>
      </c>
      <c r="H334" s="101">
        <v>5.4839238662269391E-2</v>
      </c>
      <c r="I334" s="101">
        <v>3.0164199817752691E-2</v>
      </c>
      <c r="J334" s="101">
        <v>5.065154116494925E-2</v>
      </c>
      <c r="K334" s="101">
        <v>4.7159120018641382E-3</v>
      </c>
      <c r="L334" s="101">
        <v>3.6375685459057769E-2</v>
      </c>
      <c r="M334" s="101">
        <v>4.2698687763429784E-2</v>
      </c>
      <c r="N334" s="101">
        <v>2.7712608104677842E-2</v>
      </c>
      <c r="O334" s="101">
        <v>0</v>
      </c>
      <c r="P334" s="101">
        <v>0</v>
      </c>
      <c r="Q334" s="101">
        <v>2.7363342600974797E-2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1.4098843063261993E-2</v>
      </c>
      <c r="D338" s="122">
        <v>1.7798255563831307E-2</v>
      </c>
      <c r="E338" s="122">
        <v>1.0057868595320672E-2</v>
      </c>
      <c r="F338" s="122">
        <v>2.1599164810351984E-2</v>
      </c>
      <c r="G338" s="122">
        <v>2.6663981817433194E-2</v>
      </c>
      <c r="H338" s="122">
        <v>2.768860023949854E-2</v>
      </c>
      <c r="I338" s="122">
        <v>2.267636469859308E-2</v>
      </c>
      <c r="J338" s="122">
        <v>3.9378510845112201E-2</v>
      </c>
      <c r="K338" s="122">
        <v>3.3392422938894759E-2</v>
      </c>
      <c r="L338" s="122">
        <v>2.827535730191745E-2</v>
      </c>
      <c r="M338" s="122">
        <v>2.19687378051334E-2</v>
      </c>
      <c r="N338" s="122">
        <v>1.3178610936204376E-2</v>
      </c>
      <c r="O338" s="122">
        <v>0</v>
      </c>
      <c r="P338" s="122">
        <v>0</v>
      </c>
      <c r="Q338" s="122">
        <v>9.4093443495918416E-3</v>
      </c>
      <c r="R338" s="122">
        <v>0</v>
      </c>
      <c r="S338" s="122">
        <v>0</v>
      </c>
      <c r="T338" s="122">
        <v>0</v>
      </c>
      <c r="U338" s="122">
        <v>4.0175331728311975E-5</v>
      </c>
      <c r="V338" s="122">
        <v>4.1206038480356955E-4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8.1929790588301782E-5</v>
      </c>
      <c r="K339" s="98">
        <v>8.4906446581919546E-5</v>
      </c>
      <c r="L339" s="98">
        <v>1.3724932937554541E-4</v>
      </c>
      <c r="M339" s="98">
        <v>1.2520871767027208E-4</v>
      </c>
      <c r="N339" s="98">
        <v>8.2264860568864633E-5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9.7120355229788173E-3</v>
      </c>
      <c r="D340" s="98">
        <v>1.1064469342984821E-2</v>
      </c>
      <c r="E340" s="98">
        <v>6.7851684710599977E-3</v>
      </c>
      <c r="F340" s="98">
        <v>1.6526121121325517E-2</v>
      </c>
      <c r="G340" s="98">
        <v>1.9595152355622925E-2</v>
      </c>
      <c r="H340" s="98">
        <v>1.7470661425674446E-2</v>
      </c>
      <c r="I340" s="98">
        <v>9.1408723670049069E-3</v>
      </c>
      <c r="J340" s="98">
        <v>1.1120999533358721E-2</v>
      </c>
      <c r="K340" s="98">
        <v>1.8710796994711593E-2</v>
      </c>
      <c r="L340" s="98">
        <v>2.5220117055930597E-2</v>
      </c>
      <c r="M340" s="98">
        <v>1.4200639088069445E-2</v>
      </c>
      <c r="N340" s="98">
        <v>9.0532120064026091E-3</v>
      </c>
      <c r="O340" s="98">
        <v>0</v>
      </c>
      <c r="P340" s="98">
        <v>0</v>
      </c>
      <c r="Q340" s="98">
        <v>3.5698390665430788E-3</v>
      </c>
      <c r="R340" s="98">
        <v>0</v>
      </c>
      <c r="S340" s="98">
        <v>0</v>
      </c>
      <c r="T340" s="98">
        <v>0</v>
      </c>
      <c r="U340" s="98">
        <v>0</v>
      </c>
      <c r="V340" s="98">
        <v>2.6578105806580285E-4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4.3868075402831762E-3</v>
      </c>
      <c r="D341" s="33">
        <v>6.7337862208464863E-3</v>
      </c>
      <c r="E341" s="33">
        <v>3.272700124260675E-3</v>
      </c>
      <c r="F341" s="33">
        <v>5.0730436890264663E-3</v>
      </c>
      <c r="G341" s="33">
        <v>7.0688294618102675E-3</v>
      </c>
      <c r="H341" s="33">
        <v>1.0217938813824096E-2</v>
      </c>
      <c r="I341" s="33">
        <v>1.3535492331588173E-2</v>
      </c>
      <c r="J341" s="33">
        <v>2.8175581521165179E-2</v>
      </c>
      <c r="K341" s="33">
        <v>1.4596719497601244E-2</v>
      </c>
      <c r="L341" s="33">
        <v>2.9179909166113056E-3</v>
      </c>
      <c r="M341" s="33">
        <v>7.6428899993936841E-3</v>
      </c>
      <c r="N341" s="33">
        <v>4.0431340692329027E-3</v>
      </c>
      <c r="O341" s="33">
        <v>0</v>
      </c>
      <c r="P341" s="33">
        <v>0</v>
      </c>
      <c r="Q341" s="33">
        <v>5.8395052830487624E-3</v>
      </c>
      <c r="R341" s="33">
        <v>0</v>
      </c>
      <c r="S341" s="33">
        <v>0</v>
      </c>
      <c r="T341" s="33">
        <v>0</v>
      </c>
      <c r="U341" s="33">
        <v>4.0175331728311975E-5</v>
      </c>
      <c r="V341" s="33">
        <v>1.4627932673776667E-4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0.28288701757959395</v>
      </c>
      <c r="D343" s="117">
        <f t="shared" si="145"/>
        <v>0.22963498741647184</v>
      </c>
      <c r="E343" s="117">
        <f t="shared" si="145"/>
        <v>0.11949379895970544</v>
      </c>
      <c r="F343" s="117">
        <f t="shared" si="145"/>
        <v>0.24847500603809339</v>
      </c>
      <c r="G343" s="117">
        <f t="shared" si="145"/>
        <v>0.35515230843253898</v>
      </c>
      <c r="H343" s="117">
        <f t="shared" si="145"/>
        <v>0.32525200582796221</v>
      </c>
      <c r="I343" s="117">
        <f t="shared" si="145"/>
        <v>0.31405933710569728</v>
      </c>
      <c r="J343" s="117">
        <f t="shared" si="145"/>
        <v>0.47040290320821132</v>
      </c>
      <c r="K343" s="117">
        <f t="shared" si="145"/>
        <v>0.41922216529816242</v>
      </c>
      <c r="L343" s="117">
        <f t="shared" si="145"/>
        <v>0.43325195574214009</v>
      </c>
      <c r="M343" s="117">
        <f t="shared" si="145"/>
        <v>0.33657476335441927</v>
      </c>
      <c r="N343" s="117">
        <f t="shared" si="145"/>
        <v>0.13500655451712204</v>
      </c>
      <c r="O343" s="117">
        <f t="shared" si="145"/>
        <v>0</v>
      </c>
      <c r="P343" s="117">
        <f t="shared" si="145"/>
        <v>0</v>
      </c>
      <c r="Q343" s="117">
        <f t="shared" si="145"/>
        <v>0.11500640488378899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6.7749478636715569E-4</v>
      </c>
      <c r="V343" s="117">
        <f t="shared" si="146"/>
        <v>2.8291150485603008E-3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0.23912928774883196</v>
      </c>
      <c r="D344" s="122">
        <f t="shared" si="148"/>
        <v>0.18552214774954923</v>
      </c>
      <c r="E344" s="122">
        <f t="shared" si="148"/>
        <v>9.571458564988837E-2</v>
      </c>
      <c r="F344" s="122">
        <f t="shared" si="148"/>
        <v>0.20076509389457184</v>
      </c>
      <c r="G344" s="122">
        <f t="shared" si="148"/>
        <v>0.29366606403645745</v>
      </c>
      <c r="H344" s="122">
        <f t="shared" si="148"/>
        <v>0.25942384898509302</v>
      </c>
      <c r="I344" s="122">
        <f t="shared" si="148"/>
        <v>0.25189396956999288</v>
      </c>
      <c r="J344" s="122">
        <f t="shared" si="148"/>
        <v>0.36357944219222432</v>
      </c>
      <c r="K344" s="122">
        <f t="shared" si="148"/>
        <v>0.33439776943384469</v>
      </c>
      <c r="L344" s="122">
        <f t="shared" si="148"/>
        <v>0.35236680719082186</v>
      </c>
      <c r="M344" s="122">
        <f t="shared" si="148"/>
        <v>0.27990030409153682</v>
      </c>
      <c r="N344" s="122">
        <f t="shared" si="148"/>
        <v>0.10201245002732873</v>
      </c>
      <c r="O344" s="122">
        <f t="shared" si="148"/>
        <v>0</v>
      </c>
      <c r="P344" s="122">
        <f t="shared" si="148"/>
        <v>0</v>
      </c>
      <c r="Q344" s="122">
        <f t="shared" si="148"/>
        <v>8.4293807726703918E-2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4.9857806676157561E-4</v>
      </c>
      <c r="V344" s="122">
        <f t="shared" si="149"/>
        <v>1.8624253279898371E-3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0.23697975407560243</v>
      </c>
      <c r="D345" s="98">
        <v>0.18390617253724839</v>
      </c>
      <c r="E345" s="98">
        <v>9.4895864100723232E-2</v>
      </c>
      <c r="F345" s="98">
        <v>0.19909285986161895</v>
      </c>
      <c r="G345" s="98">
        <v>0.2912524503533081</v>
      </c>
      <c r="H345" s="98">
        <v>0.2573312194025103</v>
      </c>
      <c r="I345" s="98">
        <v>0.24990439301949396</v>
      </c>
      <c r="J345" s="98">
        <v>0.36072806198879248</v>
      </c>
      <c r="K345" s="98">
        <v>0.33179093187995334</v>
      </c>
      <c r="L345" s="98">
        <v>0.34974592997315307</v>
      </c>
      <c r="M345" s="98">
        <v>0.27780185931945495</v>
      </c>
      <c r="N345" s="98">
        <v>0.10125389471658328</v>
      </c>
      <c r="O345" s="98">
        <v>0</v>
      </c>
      <c r="P345" s="98">
        <v>0</v>
      </c>
      <c r="Q345" s="98">
        <v>8.3684984704864435E-2</v>
      </c>
      <c r="R345" s="98">
        <v>0</v>
      </c>
      <c r="S345" s="98">
        <v>0</v>
      </c>
      <c r="T345" s="98">
        <v>0</v>
      </c>
      <c r="U345" s="98">
        <v>4.9508411835815663E-4</v>
      </c>
      <c r="V345" s="98">
        <v>1.8493812686066152E-3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2.1495336732295319E-3</v>
      </c>
      <c r="D346" s="98">
        <v>1.6159752123008316E-3</v>
      </c>
      <c r="E346" s="98">
        <v>8.1872154916514035E-4</v>
      </c>
      <c r="F346" s="98">
        <v>1.6722340329528959E-3</v>
      </c>
      <c r="G346" s="98">
        <v>2.4136136831493342E-3</v>
      </c>
      <c r="H346" s="98">
        <v>2.0926295825827168E-3</v>
      </c>
      <c r="I346" s="98">
        <v>1.9895765504989418E-3</v>
      </c>
      <c r="J346" s="98">
        <v>2.8513802034318353E-3</v>
      </c>
      <c r="K346" s="98">
        <v>2.6068375538913545E-3</v>
      </c>
      <c r="L346" s="98">
        <v>2.6208772176688181E-3</v>
      </c>
      <c r="M346" s="98">
        <v>2.0984447720818755E-3</v>
      </c>
      <c r="N346" s="98">
        <v>7.5855531074545276E-4</v>
      </c>
      <c r="O346" s="98">
        <v>0</v>
      </c>
      <c r="P346" s="98">
        <v>0</v>
      </c>
      <c r="Q346" s="98">
        <v>6.0882302183948094E-4</v>
      </c>
      <c r="R346" s="98">
        <v>0</v>
      </c>
      <c r="S346" s="98">
        <v>0</v>
      </c>
      <c r="T346" s="98">
        <v>0</v>
      </c>
      <c r="U346" s="98">
        <v>3.4939484034190192E-6</v>
      </c>
      <c r="V346" s="98">
        <v>1.3044059383221853E-5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1.3089701257335933E-5</v>
      </c>
      <c r="G347" s="122">
        <f t="shared" si="151"/>
        <v>1.3526281774104984E-5</v>
      </c>
      <c r="H347" s="122">
        <f t="shared" si="151"/>
        <v>3.9244709399909596E-5</v>
      </c>
      <c r="I347" s="122">
        <f t="shared" si="151"/>
        <v>5.8438095828213818E-5</v>
      </c>
      <c r="J347" s="122">
        <f t="shared" si="151"/>
        <v>1.1642060229172488E-4</v>
      </c>
      <c r="K347" s="122">
        <f t="shared" si="151"/>
        <v>1.0246638959965318E-4</v>
      </c>
      <c r="L347" s="122">
        <f t="shared" si="151"/>
        <v>2.7341920914892621E-4</v>
      </c>
      <c r="M347" s="122">
        <f t="shared" si="151"/>
        <v>1.3137910162875561E-4</v>
      </c>
      <c r="N347" s="122">
        <f t="shared" si="151"/>
        <v>6.7773376456757589E-5</v>
      </c>
      <c r="O347" s="122">
        <f t="shared" si="151"/>
        <v>0</v>
      </c>
      <c r="P347" s="122">
        <f t="shared" si="151"/>
        <v>0</v>
      </c>
      <c r="Q347" s="122">
        <f t="shared" si="151"/>
        <v>4.4250069967330938E-5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1.3089701257335933E-5</v>
      </c>
      <c r="G348" s="98">
        <v>1.3526281774104984E-5</v>
      </c>
      <c r="H348" s="98">
        <v>3.9244709399909596E-5</v>
      </c>
      <c r="I348" s="98">
        <v>5.8438095828213818E-5</v>
      </c>
      <c r="J348" s="98">
        <v>1.1642060229172488E-4</v>
      </c>
      <c r="K348" s="98">
        <v>1.0246638959965318E-4</v>
      </c>
      <c r="L348" s="98">
        <v>2.7341920914892621E-4</v>
      </c>
      <c r="M348" s="98">
        <v>1.3137910162875561E-4</v>
      </c>
      <c r="N348" s="98">
        <v>6.7773376456757589E-5</v>
      </c>
      <c r="O348" s="98">
        <v>0</v>
      </c>
      <c r="P348" s="98">
        <v>0</v>
      </c>
      <c r="Q348" s="98">
        <v>4.4250069967330938E-5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3.4679389568691557E-2</v>
      </c>
      <c r="D349" s="122">
        <v>3.2445061579889821E-2</v>
      </c>
      <c r="E349" s="122">
        <v>1.7262770560593034E-2</v>
      </c>
      <c r="F349" s="122">
        <v>3.4002432792573867E-2</v>
      </c>
      <c r="G349" s="122">
        <v>4.4414192947578882E-2</v>
      </c>
      <c r="H349" s="122">
        <v>4.7578088280173514E-2</v>
      </c>
      <c r="I349" s="122">
        <v>4.6314415638665583E-2</v>
      </c>
      <c r="J349" s="122">
        <v>7.845499262387072E-2</v>
      </c>
      <c r="K349" s="122">
        <v>6.2280960102984027E-2</v>
      </c>
      <c r="L349" s="122">
        <v>6.3182228284837494E-2</v>
      </c>
      <c r="M349" s="122">
        <v>4.2063802242039039E-2</v>
      </c>
      <c r="N349" s="122">
        <v>2.4319451212105422E-2</v>
      </c>
      <c r="O349" s="122">
        <v>0</v>
      </c>
      <c r="P349" s="122">
        <v>0</v>
      </c>
      <c r="Q349" s="122">
        <v>2.3889572287989311E-2</v>
      </c>
      <c r="R349" s="122">
        <v>0</v>
      </c>
      <c r="S349" s="122">
        <v>0</v>
      </c>
      <c r="T349" s="122">
        <v>0</v>
      </c>
      <c r="U349" s="122">
        <v>1.4481698007917085E-4</v>
      </c>
      <c r="V349" s="122">
        <v>6.7786468328101849E-4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2.2416169739997861E-2</v>
      </c>
      <c r="D350" s="98">
        <v>1.5919514225166735E-2</v>
      </c>
      <c r="E350" s="98">
        <v>7.9275114103395349E-3</v>
      </c>
      <c r="F350" s="98">
        <v>1.6324120354563054E-2</v>
      </c>
      <c r="G350" s="98">
        <v>1.3674320224052778E-2</v>
      </c>
      <c r="H350" s="98">
        <v>1.0543283909787461E-2</v>
      </c>
      <c r="I350" s="98">
        <v>2.6303970399469568E-2</v>
      </c>
      <c r="J350" s="98">
        <v>4.5027237922178366E-2</v>
      </c>
      <c r="K350" s="98">
        <v>5.9168959335995974E-2</v>
      </c>
      <c r="L350" s="98">
        <v>3.7798847926506604E-2</v>
      </c>
      <c r="M350" s="98">
        <v>1.3502389655589591E-2</v>
      </c>
      <c r="N350" s="98">
        <v>4.7818248994672165E-3</v>
      </c>
      <c r="O350" s="98">
        <v>0</v>
      </c>
      <c r="P350" s="98">
        <v>0</v>
      </c>
      <c r="Q350" s="98">
        <v>3.8043477668266959E-3</v>
      </c>
      <c r="R350" s="98">
        <v>0</v>
      </c>
      <c r="S350" s="98">
        <v>0</v>
      </c>
      <c r="T350" s="98">
        <v>0</v>
      </c>
      <c r="U350" s="98">
        <v>1.4481698007917085E-4</v>
      </c>
      <c r="V350" s="98">
        <v>6.7786468328101849E-4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7.907242382622524E-4</v>
      </c>
      <c r="D351" s="98">
        <v>4.5503449786729952E-4</v>
      </c>
      <c r="E351" s="98">
        <v>2.4191336911090895E-4</v>
      </c>
      <c r="F351" s="98">
        <v>7.2555646670544906E-4</v>
      </c>
      <c r="G351" s="98">
        <v>1.0510847865614699E-3</v>
      </c>
      <c r="H351" s="98">
        <v>1.2606968797436375E-3</v>
      </c>
      <c r="I351" s="98">
        <v>2.6551421187993889E-4</v>
      </c>
      <c r="J351" s="98">
        <v>1.4637115391592329E-4</v>
      </c>
      <c r="K351" s="98">
        <v>0</v>
      </c>
      <c r="L351" s="98">
        <v>1.2626627031124896E-3</v>
      </c>
      <c r="M351" s="98">
        <v>0</v>
      </c>
      <c r="N351" s="98">
        <v>7.4049288102771631E-4</v>
      </c>
      <c r="O351" s="98">
        <v>0</v>
      </c>
      <c r="P351" s="98">
        <v>0</v>
      </c>
      <c r="Q351" s="98">
        <v>1.3402219701501118E-4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1.1472495590431444E-2</v>
      </c>
      <c r="D355" s="101">
        <v>1.6070512856855786E-2</v>
      </c>
      <c r="E355" s="101">
        <v>9.0933457811425925E-3</v>
      </c>
      <c r="F355" s="101">
        <v>1.6952755971305362E-2</v>
      </c>
      <c r="G355" s="101">
        <v>2.9688787936964632E-2</v>
      </c>
      <c r="H355" s="101">
        <v>3.5774107490642415E-2</v>
      </c>
      <c r="I355" s="101">
        <v>1.9744931027316077E-2</v>
      </c>
      <c r="J355" s="101">
        <v>3.3281383547776433E-2</v>
      </c>
      <c r="K355" s="101">
        <v>3.1120007669880548E-3</v>
      </c>
      <c r="L355" s="101">
        <v>2.4120717655218393E-2</v>
      </c>
      <c r="M355" s="101">
        <v>2.8561412586449446E-2</v>
      </c>
      <c r="N355" s="101">
        <v>1.8797133431610491E-2</v>
      </c>
      <c r="O355" s="101">
        <v>0</v>
      </c>
      <c r="P355" s="101">
        <v>0</v>
      </c>
      <c r="Q355" s="101">
        <v>1.9951202324147602E-2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9.0783402620704286E-3</v>
      </c>
      <c r="D359" s="122">
        <v>1.1667778087032794E-2</v>
      </c>
      <c r="E359" s="122">
        <v>6.5164427492240204E-3</v>
      </c>
      <c r="F359" s="122">
        <v>1.3694389649690358E-2</v>
      </c>
      <c r="G359" s="122">
        <v>1.7058525166728573E-2</v>
      </c>
      <c r="H359" s="122">
        <v>1.8210823853295741E-2</v>
      </c>
      <c r="I359" s="122">
        <v>1.5792513801210602E-2</v>
      </c>
      <c r="J359" s="122">
        <v>2.8252047789824514E-2</v>
      </c>
      <c r="K359" s="122">
        <v>2.2440969371734079E-2</v>
      </c>
      <c r="L359" s="122">
        <v>1.7429501057331809E-2</v>
      </c>
      <c r="M359" s="122">
        <v>1.4479277919214689E-2</v>
      </c>
      <c r="N359" s="122">
        <v>8.6068799012311188E-3</v>
      </c>
      <c r="O359" s="122">
        <v>0</v>
      </c>
      <c r="P359" s="122">
        <v>0</v>
      </c>
      <c r="Q359" s="122">
        <v>6.7787747991284279E-3</v>
      </c>
      <c r="R359" s="122">
        <v>0</v>
      </c>
      <c r="S359" s="122">
        <v>0</v>
      </c>
      <c r="T359" s="122">
        <v>0</v>
      </c>
      <c r="U359" s="122">
        <v>3.4099739526409179E-5</v>
      </c>
      <c r="V359" s="122">
        <v>2.888250372894455E-4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4.7772181544186249E-5</v>
      </c>
      <c r="K360" s="98">
        <v>4.9537137505902617E-5</v>
      </c>
      <c r="L360" s="98">
        <v>8.012101199504893E-5</v>
      </c>
      <c r="M360" s="98">
        <v>7.3114423609663248E-5</v>
      </c>
      <c r="N360" s="98">
        <v>4.8037772255293331E-5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5.7698491995099698E-3</v>
      </c>
      <c r="D361" s="98">
        <v>6.5796635845475826E-3</v>
      </c>
      <c r="E361" s="98">
        <v>4.0387440409415032E-3</v>
      </c>
      <c r="F361" s="98">
        <v>9.8461858004304983E-3</v>
      </c>
      <c r="G361" s="98">
        <v>1.1685608398778581E-2</v>
      </c>
      <c r="H361" s="98">
        <v>1.0428272916224307E-2</v>
      </c>
      <c r="I361" s="98">
        <v>5.4611573524427255E-3</v>
      </c>
      <c r="J361" s="98">
        <v>6.6500342879721478E-3</v>
      </c>
      <c r="K361" s="98">
        <v>1.1197999833921729E-2</v>
      </c>
      <c r="L361" s="98">
        <v>1.5105929306989533E-2</v>
      </c>
      <c r="M361" s="98">
        <v>8.5093745739915939E-3</v>
      </c>
      <c r="N361" s="98">
        <v>5.4249088074465575E-3</v>
      </c>
      <c r="O361" s="98">
        <v>0</v>
      </c>
      <c r="P361" s="98">
        <v>0</v>
      </c>
      <c r="Q361" s="98">
        <v>2.1391359640711267E-3</v>
      </c>
      <c r="R361" s="98">
        <v>0</v>
      </c>
      <c r="S361" s="98">
        <v>0</v>
      </c>
      <c r="T361" s="98">
        <v>0</v>
      </c>
      <c r="U361" s="98">
        <v>0</v>
      </c>
      <c r="V361" s="98">
        <v>1.6292955165945068E-4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3.3084910625604592E-3</v>
      </c>
      <c r="D362" s="33">
        <v>5.0881145024852126E-3</v>
      </c>
      <c r="E362" s="33">
        <v>2.4776987082825172E-3</v>
      </c>
      <c r="F362" s="33">
        <v>3.8482038492598609E-3</v>
      </c>
      <c r="G362" s="33">
        <v>5.3729167679499937E-3</v>
      </c>
      <c r="H362" s="33">
        <v>7.7825509370714318E-3</v>
      </c>
      <c r="I362" s="33">
        <v>1.0331356448767877E-2</v>
      </c>
      <c r="J362" s="33">
        <v>2.1554241320308178E-2</v>
      </c>
      <c r="K362" s="33">
        <v>1.1193432400306447E-2</v>
      </c>
      <c r="L362" s="33">
        <v>2.2434507383472272E-3</v>
      </c>
      <c r="M362" s="33">
        <v>5.8967889216134306E-3</v>
      </c>
      <c r="N362" s="33">
        <v>3.1339333215292683E-3</v>
      </c>
      <c r="O362" s="33">
        <v>0</v>
      </c>
      <c r="P362" s="33">
        <v>0</v>
      </c>
      <c r="Q362" s="33">
        <v>4.6396388350573008E-3</v>
      </c>
      <c r="R362" s="33">
        <v>0</v>
      </c>
      <c r="S362" s="33">
        <v>0</v>
      </c>
      <c r="T362" s="33">
        <v>0</v>
      </c>
      <c r="U362" s="33">
        <v>3.4099739526409179E-5</v>
      </c>
      <c r="V362" s="33">
        <v>1.2589548562999482E-4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0.62533415070346865</v>
      </c>
      <c r="D364" s="119">
        <f t="shared" si="152"/>
        <v>0.63086693366705537</v>
      </c>
      <c r="E364" s="119">
        <f t="shared" si="152"/>
        <v>0.63483922711927465</v>
      </c>
      <c r="F364" s="119">
        <f t="shared" si="152"/>
        <v>0.63825825435039374</v>
      </c>
      <c r="G364" s="119">
        <f t="shared" si="152"/>
        <v>0.64348926387972794</v>
      </c>
      <c r="H364" s="119">
        <f t="shared" si="152"/>
        <v>0.64916805995572313</v>
      </c>
      <c r="I364" s="119">
        <f t="shared" si="152"/>
        <v>0.65522981973024819</v>
      </c>
      <c r="J364" s="119">
        <f t="shared" si="152"/>
        <v>0.66163027710915145</v>
      </c>
      <c r="K364" s="119">
        <f t="shared" si="152"/>
        <v>0.66409097776889425</v>
      </c>
      <c r="L364" s="119">
        <f t="shared" si="152"/>
        <v>0.66729677337136195</v>
      </c>
      <c r="M364" s="119">
        <f t="shared" si="152"/>
        <v>0.67511450146519425</v>
      </c>
      <c r="N364" s="119">
        <f t="shared" si="152"/>
        <v>0.67972522797766133</v>
      </c>
      <c r="O364" s="119" t="str">
        <f t="shared" si="152"/>
        <v/>
      </c>
      <c r="P364" s="119" t="str">
        <f t="shared" si="152"/>
        <v/>
      </c>
      <c r="Q364" s="119">
        <f t="shared" si="152"/>
        <v>0.70766625853862664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>
        <f t="shared" si="153"/>
        <v>0.77359485773510406</v>
      </c>
      <c r="V364" s="119">
        <f t="shared" si="153"/>
        <v>0.77451139110988931</v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0.62523848804375071</v>
      </c>
      <c r="D365" s="124">
        <f t="shared" si="155"/>
        <v>0.62956506059095285</v>
      </c>
      <c r="E365" s="124">
        <f t="shared" si="155"/>
        <v>0.63413557083471483</v>
      </c>
      <c r="F365" s="124">
        <f t="shared" si="155"/>
        <v>0.63884792751397734</v>
      </c>
      <c r="G365" s="124">
        <f t="shared" si="155"/>
        <v>0.64377660428089045</v>
      </c>
      <c r="H365" s="124">
        <f t="shared" si="155"/>
        <v>0.64886752274307302</v>
      </c>
      <c r="I365" s="124">
        <f t="shared" si="155"/>
        <v>0.65412100404143381</v>
      </c>
      <c r="J365" s="124">
        <f t="shared" si="155"/>
        <v>0.65957361469626541</v>
      </c>
      <c r="K365" s="124">
        <f t="shared" si="155"/>
        <v>0.66519142471152215</v>
      </c>
      <c r="L365" s="124">
        <f t="shared" si="155"/>
        <v>0.67087157191798874</v>
      </c>
      <c r="M365" s="124">
        <f t="shared" si="155"/>
        <v>0.67677221351975425</v>
      </c>
      <c r="N365" s="124">
        <f t="shared" si="155"/>
        <v>0.68249006824205216</v>
      </c>
      <c r="O365" s="124" t="str">
        <f t="shared" si="155"/>
        <v/>
      </c>
      <c r="P365" s="124" t="str">
        <f t="shared" si="155"/>
        <v/>
      </c>
      <c r="Q365" s="124">
        <f t="shared" si="155"/>
        <v>0.70203804265340508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>
        <f t="shared" si="156"/>
        <v>0.77147495756610118</v>
      </c>
      <c r="V365" s="124">
        <f t="shared" si="156"/>
        <v>0.78549010649003925</v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0.62312032246413929</v>
      </c>
      <c r="D366" s="111">
        <f t="shared" si="158"/>
        <v>0.62752247803602046</v>
      </c>
      <c r="E366" s="111">
        <f t="shared" si="158"/>
        <v>0.63214020497514312</v>
      </c>
      <c r="F366" s="111">
        <f t="shared" si="158"/>
        <v>0.63691589881095456</v>
      </c>
      <c r="G366" s="111">
        <f t="shared" si="158"/>
        <v>0.6418817507768112</v>
      </c>
      <c r="H366" s="111">
        <f t="shared" si="158"/>
        <v>0.64702000511155622</v>
      </c>
      <c r="I366" s="111">
        <f t="shared" si="158"/>
        <v>0.65232472091719851</v>
      </c>
      <c r="J366" s="111">
        <f t="shared" si="158"/>
        <v>0.65780352769374062</v>
      </c>
      <c r="K366" s="111">
        <f t="shared" si="158"/>
        <v>0.66344619845061092</v>
      </c>
      <c r="L366" s="111">
        <f t="shared" si="158"/>
        <v>0.66922102081143509</v>
      </c>
      <c r="M366" s="111">
        <f t="shared" si="158"/>
        <v>0.67512384417027826</v>
      </c>
      <c r="N366" s="111">
        <f t="shared" si="158"/>
        <v>0.68087050708196228</v>
      </c>
      <c r="O366" s="111" t="str">
        <f t="shared" si="158"/>
        <v/>
      </c>
      <c r="P366" s="111" t="str">
        <f t="shared" si="158"/>
        <v/>
      </c>
      <c r="Q366" s="111">
        <f t="shared" si="158"/>
        <v>0.70051950845117861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>
        <f t="shared" si="159"/>
        <v>0.77023275256681734</v>
      </c>
      <c r="V366" s="111">
        <f t="shared" si="159"/>
        <v>0.78430346978905474</v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 t="str">
        <f t="shared" si="161"/>
        <v/>
      </c>
      <c r="P367" s="111" t="str">
        <f t="shared" si="161"/>
        <v/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>
        <f t="shared" si="164"/>
        <v>2.9781011630921168</v>
      </c>
      <c r="G368" s="124">
        <f t="shared" si="164"/>
        <v>3.0787166747719326</v>
      </c>
      <c r="H368" s="124">
        <f t="shared" si="164"/>
        <v>3.1801709968115937</v>
      </c>
      <c r="I368" s="124">
        <f t="shared" si="164"/>
        <v>3.2826654719828134</v>
      </c>
      <c r="J368" s="124">
        <f t="shared" si="164"/>
        <v>3.3870375951403378</v>
      </c>
      <c r="K368" s="124">
        <f t="shared" si="164"/>
        <v>3.4939915498429359</v>
      </c>
      <c r="L368" s="124">
        <f t="shared" si="164"/>
        <v>3.6037014413520763</v>
      </c>
      <c r="M368" s="124">
        <f t="shared" si="164"/>
        <v>3.7347395689265883</v>
      </c>
      <c r="N368" s="124">
        <f t="shared" si="164"/>
        <v>3.8931839040131195</v>
      </c>
      <c r="O368" s="124" t="str">
        <f t="shared" si="164"/>
        <v/>
      </c>
      <c r="P368" s="124" t="str">
        <f t="shared" si="164"/>
        <v/>
      </c>
      <c r="Q368" s="124">
        <f t="shared" si="164"/>
        <v>4.4639307965741235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>
        <f t="shared" si="167"/>
        <v>2.9781011630921168</v>
      </c>
      <c r="G369" s="111">
        <f t="shared" si="167"/>
        <v>3.0787166747719326</v>
      </c>
      <c r="H369" s="111">
        <f t="shared" si="167"/>
        <v>3.1801709968115937</v>
      </c>
      <c r="I369" s="111">
        <f t="shared" si="167"/>
        <v>3.2826654719828134</v>
      </c>
      <c r="J369" s="111">
        <f t="shared" si="167"/>
        <v>3.3870375951403378</v>
      </c>
      <c r="K369" s="111">
        <f t="shared" si="167"/>
        <v>3.4939915498429359</v>
      </c>
      <c r="L369" s="111">
        <f t="shared" si="167"/>
        <v>3.6037014413520763</v>
      </c>
      <c r="M369" s="111">
        <f t="shared" si="167"/>
        <v>3.7347395689265883</v>
      </c>
      <c r="N369" s="111">
        <f t="shared" si="167"/>
        <v>3.8931839040131195</v>
      </c>
      <c r="O369" s="111" t="str">
        <f t="shared" si="167"/>
        <v/>
      </c>
      <c r="P369" s="111" t="str">
        <f t="shared" si="167"/>
        <v/>
      </c>
      <c r="Q369" s="111">
        <f t="shared" si="167"/>
        <v>4.4639307965741235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0.62129841716138323</v>
      </c>
      <c r="D370" s="124">
        <f t="shared" si="170"/>
        <v>0.62978367179394901</v>
      </c>
      <c r="E370" s="124">
        <f t="shared" si="170"/>
        <v>0.63391731618196367</v>
      </c>
      <c r="F370" s="124">
        <f t="shared" si="170"/>
        <v>0.63630941266731778</v>
      </c>
      <c r="G370" s="124">
        <f t="shared" si="170"/>
        <v>0.64287681729327895</v>
      </c>
      <c r="H370" s="124">
        <f t="shared" si="170"/>
        <v>0.6471638552134823</v>
      </c>
      <c r="I370" s="124">
        <f t="shared" si="170"/>
        <v>0.64748387977227351</v>
      </c>
      <c r="J370" s="124">
        <f t="shared" si="170"/>
        <v>0.65200654854654561</v>
      </c>
      <c r="K370" s="124">
        <f t="shared" si="170"/>
        <v>0.65461499167335169</v>
      </c>
      <c r="L370" s="124">
        <f t="shared" si="170"/>
        <v>0.66037908854623051</v>
      </c>
      <c r="M370" s="124">
        <f t="shared" si="170"/>
        <v>0.66810852073732629</v>
      </c>
      <c r="N370" s="124">
        <f t="shared" si="170"/>
        <v>0.67643616373389159</v>
      </c>
      <c r="O370" s="124" t="str">
        <f t="shared" si="170"/>
        <v/>
      </c>
      <c r="P370" s="124" t="str">
        <f t="shared" si="170"/>
        <v/>
      </c>
      <c r="Q370" s="124">
        <f t="shared" si="170"/>
        <v>0.72336455823225354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>
        <f t="shared" si="171"/>
        <v>0.76487853592649879</v>
      </c>
      <c r="V370" s="124">
        <f t="shared" si="171"/>
        <v>0.77944367311961038</v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0.61259683674834908</v>
      </c>
      <c r="D371" s="111">
        <f t="shared" si="173"/>
        <v>0.61715367623543227</v>
      </c>
      <c r="E371" s="111">
        <f t="shared" si="173"/>
        <v>0.62193366188409227</v>
      </c>
      <c r="F371" s="111">
        <f t="shared" si="173"/>
        <v>0.62687716510516189</v>
      </c>
      <c r="G371" s="111">
        <f t="shared" si="173"/>
        <v>0.63201750827466852</v>
      </c>
      <c r="H371" s="111">
        <f t="shared" si="173"/>
        <v>0.63733631172559602</v>
      </c>
      <c r="I371" s="111">
        <f t="shared" si="173"/>
        <v>0.64282742580736729</v>
      </c>
      <c r="J371" s="111">
        <f t="shared" si="173"/>
        <v>0.64849874810704156</v>
      </c>
      <c r="K371" s="111">
        <f t="shared" si="173"/>
        <v>0.65433969227579281</v>
      </c>
      <c r="L371" s="111">
        <f t="shared" si="173"/>
        <v>0.66031743162075818</v>
      </c>
      <c r="M371" s="111">
        <f t="shared" si="173"/>
        <v>0.6664276696910949</v>
      </c>
      <c r="N371" s="111">
        <f t="shared" si="173"/>
        <v>0.67237626011397422</v>
      </c>
      <c r="O371" s="111" t="str">
        <f t="shared" si="173"/>
        <v/>
      </c>
      <c r="P371" s="111" t="str">
        <f t="shared" si="173"/>
        <v/>
      </c>
      <c r="Q371" s="111">
        <f t="shared" si="173"/>
        <v>0.6927156924350204</v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>
        <f t="shared" si="174"/>
        <v>0.76487853592649879</v>
      </c>
      <c r="V371" s="111">
        <f t="shared" si="174"/>
        <v>0.77944367311961038</v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0.5735123258816136</v>
      </c>
      <c r="D372" s="111">
        <f t="shared" si="176"/>
        <v>0.57622451564302946</v>
      </c>
      <c r="E372" s="111">
        <f t="shared" si="176"/>
        <v>0.57938569195569223</v>
      </c>
      <c r="F372" s="111">
        <f t="shared" si="176"/>
        <v>0.58260809370716127</v>
      </c>
      <c r="G372" s="111">
        <f t="shared" si="176"/>
        <v>0.58624398566336877</v>
      </c>
      <c r="H372" s="111">
        <f t="shared" si="176"/>
        <v>0.59025025510154649</v>
      </c>
      <c r="I372" s="111">
        <f t="shared" si="176"/>
        <v>0.5947137000703131</v>
      </c>
      <c r="J372" s="111">
        <f t="shared" si="176"/>
        <v>0.59998990153790566</v>
      </c>
      <c r="K372" s="111" t="str">
        <f t="shared" si="176"/>
        <v/>
      </c>
      <c r="L372" s="111">
        <f t="shared" si="176"/>
        <v>0.61396847366217067</v>
      </c>
      <c r="M372" s="111" t="str">
        <f t="shared" si="176"/>
        <v/>
      </c>
      <c r="N372" s="111">
        <f t="shared" si="176"/>
        <v>0.65653186055162982</v>
      </c>
      <c r="O372" s="111" t="str">
        <f t="shared" si="176"/>
        <v/>
      </c>
      <c r="P372" s="111" t="str">
        <f t="shared" si="176"/>
        <v/>
      </c>
      <c r="Q372" s="111">
        <f t="shared" si="176"/>
        <v>0.78671010655316054</v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0.64283128067466611</v>
      </c>
      <c r="D376" s="112">
        <f t="shared" si="188"/>
        <v>0.64454665573283088</v>
      </c>
      <c r="E376" s="112">
        <f t="shared" si="188"/>
        <v>0.64639396739221033</v>
      </c>
      <c r="F376" s="112">
        <f t="shared" si="188"/>
        <v>0.64825902416745551</v>
      </c>
      <c r="G376" s="112">
        <f t="shared" si="188"/>
        <v>0.65024664435766311</v>
      </c>
      <c r="H376" s="112">
        <f t="shared" si="188"/>
        <v>0.65234507924078444</v>
      </c>
      <c r="I376" s="112">
        <f t="shared" si="188"/>
        <v>0.6545816281092095</v>
      </c>
      <c r="J376" s="112">
        <f t="shared" si="188"/>
        <v>0.65706556567339103</v>
      </c>
      <c r="K376" s="112">
        <f t="shared" si="188"/>
        <v>0.65989373121422146</v>
      </c>
      <c r="L376" s="112">
        <f t="shared" si="188"/>
        <v>0.66310001724550838</v>
      </c>
      <c r="M376" s="112">
        <f t="shared" si="188"/>
        <v>0.66890609717780336</v>
      </c>
      <c r="N376" s="112">
        <f t="shared" si="188"/>
        <v>0.67828814092880585</v>
      </c>
      <c r="O376" s="112" t="str">
        <f t="shared" si="188"/>
        <v/>
      </c>
      <c r="P376" s="112" t="str">
        <f t="shared" si="188"/>
        <v/>
      </c>
      <c r="Q376" s="112">
        <f t="shared" si="188"/>
        <v>0.72912153369145982</v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0.64390675329426705</v>
      </c>
      <c r="D380" s="124">
        <f t="shared" si="200"/>
        <v>0.65555739691385539</v>
      </c>
      <c r="E380" s="124">
        <f t="shared" si="200"/>
        <v>0.64789499757987823</v>
      </c>
      <c r="F380" s="124">
        <f t="shared" si="200"/>
        <v>0.63402403611119962</v>
      </c>
      <c r="G380" s="124">
        <f t="shared" si="200"/>
        <v>0.63975910588026008</v>
      </c>
      <c r="H380" s="124">
        <f t="shared" si="200"/>
        <v>0.65770113677749253</v>
      </c>
      <c r="I380" s="124">
        <f t="shared" si="200"/>
        <v>0.6964305792008374</v>
      </c>
      <c r="J380" s="124">
        <f t="shared" si="200"/>
        <v>0.71744835402609586</v>
      </c>
      <c r="K380" s="124">
        <f t="shared" si="200"/>
        <v>0.67203776775345436</v>
      </c>
      <c r="L380" s="124">
        <f t="shared" si="200"/>
        <v>0.61642018777070784</v>
      </c>
      <c r="M380" s="124">
        <f t="shared" si="200"/>
        <v>0.65908556275050723</v>
      </c>
      <c r="N380" s="124">
        <f t="shared" si="200"/>
        <v>0.65309461997897178</v>
      </c>
      <c r="O380" s="124" t="str">
        <f t="shared" si="200"/>
        <v/>
      </c>
      <c r="P380" s="124" t="str">
        <f t="shared" si="200"/>
        <v/>
      </c>
      <c r="Q380" s="124">
        <f t="shared" si="200"/>
        <v>0.72043009026686089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>
        <f t="shared" si="201"/>
        <v>0.84877306694094423</v>
      </c>
      <c r="V380" s="124">
        <f t="shared" si="201"/>
        <v>0.70092891222030307</v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>
        <f t="shared" si="203"/>
        <v>0.58308682594151928</v>
      </c>
      <c r="K381" s="111">
        <f t="shared" si="203"/>
        <v>0.58343199486164021</v>
      </c>
      <c r="L381" s="111">
        <f t="shared" si="203"/>
        <v>0.58376250258986406</v>
      </c>
      <c r="M381" s="111">
        <f t="shared" si="203"/>
        <v>0.58394035950599454</v>
      </c>
      <c r="N381" s="111">
        <f t="shared" si="203"/>
        <v>0.58394035950599454</v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0.59409267870349347</v>
      </c>
      <c r="D382" s="111">
        <f t="shared" si="206"/>
        <v>0.59466598718710995</v>
      </c>
      <c r="E382" s="111">
        <f t="shared" si="206"/>
        <v>0.59523121027392256</v>
      </c>
      <c r="F382" s="111">
        <f t="shared" si="206"/>
        <v>0.59579533080662561</v>
      </c>
      <c r="G382" s="111">
        <f t="shared" si="206"/>
        <v>0.59635200516444764</v>
      </c>
      <c r="H382" s="111">
        <f t="shared" si="206"/>
        <v>0.59690200972581264</v>
      </c>
      <c r="I382" s="111">
        <f t="shared" si="206"/>
        <v>0.59744378142237697</v>
      </c>
      <c r="J382" s="111">
        <f t="shared" si="206"/>
        <v>0.59797091691485127</v>
      </c>
      <c r="K382" s="111">
        <f t="shared" si="206"/>
        <v>0.59847797168056094</v>
      </c>
      <c r="L382" s="111">
        <f t="shared" si="206"/>
        <v>0.59896348908647601</v>
      </c>
      <c r="M382" s="111">
        <f t="shared" si="206"/>
        <v>0.59922476173207428</v>
      </c>
      <c r="N382" s="111">
        <f t="shared" si="206"/>
        <v>0.59922476173207428</v>
      </c>
      <c r="O382" s="111" t="str">
        <f t="shared" si="206"/>
        <v/>
      </c>
      <c r="P382" s="111" t="str">
        <f t="shared" si="206"/>
        <v/>
      </c>
      <c r="Q382" s="111">
        <f t="shared" si="206"/>
        <v>0.59922476173207428</v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>
        <f t="shared" si="207"/>
        <v>0.61302168350579789</v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0.75419106769085431</v>
      </c>
      <c r="D383" s="45">
        <f t="shared" si="209"/>
        <v>0.755609746970197</v>
      </c>
      <c r="E383" s="45">
        <f t="shared" si="209"/>
        <v>0.7570808855706711</v>
      </c>
      <c r="F383" s="45">
        <f t="shared" si="209"/>
        <v>0.75855917771493586</v>
      </c>
      <c r="G383" s="45">
        <f t="shared" si="209"/>
        <v>0.7600857818083554</v>
      </c>
      <c r="H383" s="45">
        <f t="shared" si="209"/>
        <v>0.76165566058608913</v>
      </c>
      <c r="I383" s="45">
        <f t="shared" si="209"/>
        <v>0.76327895548042157</v>
      </c>
      <c r="J383" s="45">
        <f t="shared" si="209"/>
        <v>0.76499721235981855</v>
      </c>
      <c r="K383" s="45">
        <f t="shared" si="209"/>
        <v>0.76684575614033845</v>
      </c>
      <c r="L383" s="45">
        <f t="shared" si="209"/>
        <v>0.76883403768527514</v>
      </c>
      <c r="M383" s="45">
        <f t="shared" si="209"/>
        <v>0.77153915888901015</v>
      </c>
      <c r="N383" s="45">
        <f t="shared" si="209"/>
        <v>0.7751247591262449</v>
      </c>
      <c r="O383" s="45" t="str">
        <f t="shared" si="209"/>
        <v/>
      </c>
      <c r="P383" s="45" t="str">
        <f t="shared" si="209"/>
        <v/>
      </c>
      <c r="Q383" s="45">
        <f t="shared" si="209"/>
        <v>0.79452601036692272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>
        <f t="shared" si="210"/>
        <v>0.84877306694094423</v>
      </c>
      <c r="V383" s="45">
        <f t="shared" si="210"/>
        <v>0.86065125153116318</v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1.6293340688264946</v>
      </c>
      <c r="D385" s="117">
        <f t="shared" si="212"/>
        <v>1.2550780860790083</v>
      </c>
      <c r="E385" s="117">
        <f t="shared" si="212"/>
        <v>0.66096597873712126</v>
      </c>
      <c r="F385" s="117">
        <f t="shared" si="212"/>
        <v>1.381668253072837</v>
      </c>
      <c r="G385" s="117">
        <f t="shared" si="212"/>
        <v>1.930245050931195</v>
      </c>
      <c r="H385" s="117">
        <f t="shared" si="212"/>
        <v>1.6846181610953628</v>
      </c>
      <c r="I385" s="117">
        <f t="shared" si="212"/>
        <v>1.696606386520833</v>
      </c>
      <c r="J385" s="117">
        <f t="shared" si="212"/>
        <v>2.4654881481731801</v>
      </c>
      <c r="K385" s="117">
        <f t="shared" si="212"/>
        <v>2.3773500059680002</v>
      </c>
      <c r="L385" s="117">
        <f t="shared" si="212"/>
        <v>2.3634440739157063</v>
      </c>
      <c r="M385" s="117">
        <f t="shared" si="212"/>
        <v>1.7463111901232389</v>
      </c>
      <c r="N385" s="117">
        <f t="shared" si="212"/>
        <v>0.64140763510409793</v>
      </c>
      <c r="O385" s="117">
        <f t="shared" si="212"/>
        <v>0</v>
      </c>
      <c r="P385" s="117">
        <f t="shared" si="212"/>
        <v>0</v>
      </c>
      <c r="Q385" s="117">
        <f t="shared" si="212"/>
        <v>0.51530748023521789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3.365802798752818E-3</v>
      </c>
      <c r="V385" s="117">
        <f t="shared" si="213"/>
        <v>1.375783601867994E-2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1.4595970719910147</v>
      </c>
      <c r="D386" s="122">
        <f t="shared" si="215"/>
        <v>1.1247620990242699</v>
      </c>
      <c r="E386" s="122">
        <f t="shared" si="215"/>
        <v>0.59169641464723466</v>
      </c>
      <c r="F386" s="122">
        <f t="shared" si="215"/>
        <v>1.232079299609772</v>
      </c>
      <c r="G386" s="122">
        <f t="shared" si="215"/>
        <v>1.7884616220199678</v>
      </c>
      <c r="H386" s="122">
        <f t="shared" si="215"/>
        <v>1.5676165328119163</v>
      </c>
      <c r="I386" s="122">
        <f t="shared" si="215"/>
        <v>1.5099936443141968</v>
      </c>
      <c r="J386" s="122">
        <f t="shared" si="215"/>
        <v>2.1614679299888273</v>
      </c>
      <c r="K386" s="122">
        <f t="shared" si="215"/>
        <v>1.9711690348089352</v>
      </c>
      <c r="L386" s="122">
        <f t="shared" si="215"/>
        <v>2.0646898977186385</v>
      </c>
      <c r="M386" s="122">
        <f t="shared" si="215"/>
        <v>1.628132511539043</v>
      </c>
      <c r="N386" s="122">
        <f t="shared" si="215"/>
        <v>0.58615473917609917</v>
      </c>
      <c r="O386" s="122">
        <f t="shared" si="215"/>
        <v>0</v>
      </c>
      <c r="P386" s="122">
        <f t="shared" si="215"/>
        <v>0</v>
      </c>
      <c r="Q386" s="122">
        <f t="shared" si="215"/>
        <v>0.48321191604290592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2.5999640409105893E-3</v>
      </c>
      <c r="V386" s="122">
        <f t="shared" si="216"/>
        <v>9.5378974110004872E-3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1.4595970719910147</v>
      </c>
      <c r="D387" s="98">
        <v>1.1247620990242699</v>
      </c>
      <c r="E387" s="98">
        <v>0.59169641464723466</v>
      </c>
      <c r="F387" s="98">
        <v>1.232079299609772</v>
      </c>
      <c r="G387" s="98">
        <v>1.7884616220199678</v>
      </c>
      <c r="H387" s="98">
        <v>1.5676165328119163</v>
      </c>
      <c r="I387" s="98">
        <v>1.5099936443141968</v>
      </c>
      <c r="J387" s="98">
        <v>2.1614679299888273</v>
      </c>
      <c r="K387" s="98">
        <v>1.9711690348089352</v>
      </c>
      <c r="L387" s="98">
        <v>2.0646898977186385</v>
      </c>
      <c r="M387" s="98">
        <v>1.628132511539043</v>
      </c>
      <c r="N387" s="98">
        <v>0.58615473917609917</v>
      </c>
      <c r="O387" s="98">
        <v>0</v>
      </c>
      <c r="P387" s="98">
        <v>0</v>
      </c>
      <c r="Q387" s="98">
        <v>0.48321191604290592</v>
      </c>
      <c r="R387" s="98">
        <v>0</v>
      </c>
      <c r="S387" s="98">
        <v>0</v>
      </c>
      <c r="T387" s="98">
        <v>0</v>
      </c>
      <c r="U387" s="98">
        <v>2.5999640409105893E-3</v>
      </c>
      <c r="V387" s="98">
        <v>9.5378974110004872E-3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0.14407905377875921</v>
      </c>
      <c r="D391" s="122">
        <v>0.10108508858001169</v>
      </c>
      <c r="E391" s="122">
        <v>5.1344025633112571E-2</v>
      </c>
      <c r="F391" s="122">
        <v>0.10592907663537168</v>
      </c>
      <c r="G391" s="122">
        <v>9.0015568081355635E-2</v>
      </c>
      <c r="H391" s="122">
        <v>7.0846398006270794E-2</v>
      </c>
      <c r="I391" s="122">
        <v>0.16246373841371911</v>
      </c>
      <c r="J391" s="122">
        <v>0.27431704535225199</v>
      </c>
      <c r="K391" s="122">
        <v>0.35641480145080523</v>
      </c>
      <c r="L391" s="122">
        <v>0.23158365733889233</v>
      </c>
      <c r="M391" s="122">
        <v>8.0167005885545053E-2</v>
      </c>
      <c r="N391" s="122">
        <v>3.1011229894889591E-2</v>
      </c>
      <c r="O391" s="122">
        <v>0</v>
      </c>
      <c r="P391" s="122">
        <v>0</v>
      </c>
      <c r="Q391" s="122">
        <v>2.2664510601712626E-2</v>
      </c>
      <c r="R391" s="122">
        <v>0</v>
      </c>
      <c r="S391" s="122">
        <v>0</v>
      </c>
      <c r="T391" s="122">
        <v>0</v>
      </c>
      <c r="U391" s="122">
        <v>7.6583875784222856E-4</v>
      </c>
      <c r="V391" s="122">
        <v>3.5177793911823044E-3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0.14043660150416154</v>
      </c>
      <c r="D392" s="98">
        <v>9.8998849066986513E-2</v>
      </c>
      <c r="E392" s="98">
        <v>5.0240954095694269E-2</v>
      </c>
      <c r="F392" s="98">
        <v>0.10263899799787207</v>
      </c>
      <c r="G392" s="98">
        <v>8.5278922121911224E-2</v>
      </c>
      <c r="H392" s="98">
        <v>6.5203709594941206E-2</v>
      </c>
      <c r="I392" s="98">
        <v>0.16128425618005324</v>
      </c>
      <c r="J392" s="98">
        <v>0.27367254504232741</v>
      </c>
      <c r="K392" s="98">
        <v>0.35641480145080523</v>
      </c>
      <c r="L392" s="98">
        <v>0.22615049282198355</v>
      </c>
      <c r="M392" s="98">
        <v>8.0167005885545053E-2</v>
      </c>
      <c r="N392" s="98">
        <v>2.8031501663039134E-2</v>
      </c>
      <c r="O392" s="98">
        <v>0</v>
      </c>
      <c r="P392" s="98">
        <v>0</v>
      </c>
      <c r="Q392" s="98">
        <v>2.2214447324405688E-2</v>
      </c>
      <c r="R392" s="98">
        <v>0</v>
      </c>
      <c r="S392" s="98">
        <v>0</v>
      </c>
      <c r="T392" s="98">
        <v>0</v>
      </c>
      <c r="U392" s="98">
        <v>7.6583875784222856E-4</v>
      </c>
      <c r="V392" s="98">
        <v>3.5177793911823044E-3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3.6424522745976771E-3</v>
      </c>
      <c r="D393" s="98">
        <v>2.086239513025175E-3</v>
      </c>
      <c r="E393" s="98">
        <v>1.1030715374183025E-3</v>
      </c>
      <c r="F393" s="98">
        <v>3.2900786374996036E-3</v>
      </c>
      <c r="G393" s="98">
        <v>4.7366459594444061E-3</v>
      </c>
      <c r="H393" s="98">
        <v>5.6426884113295857E-3</v>
      </c>
      <c r="I393" s="98">
        <v>1.1794822336658641E-3</v>
      </c>
      <c r="J393" s="98">
        <v>6.4450030992455509E-4</v>
      </c>
      <c r="K393" s="98">
        <v>0</v>
      </c>
      <c r="L393" s="98">
        <v>5.4331645169087917E-3</v>
      </c>
      <c r="M393" s="98">
        <v>0</v>
      </c>
      <c r="N393" s="98">
        <v>2.979728231850456E-3</v>
      </c>
      <c r="O393" s="98">
        <v>0</v>
      </c>
      <c r="P393" s="98">
        <v>0</v>
      </c>
      <c r="Q393" s="98">
        <v>4.5006327730693729E-4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2.5657943056720471E-2</v>
      </c>
      <c r="D401" s="122">
        <v>2.9230898474726791E-2</v>
      </c>
      <c r="E401" s="122">
        <v>1.7925538456774057E-2</v>
      </c>
      <c r="F401" s="122">
        <v>4.365987682769315E-2</v>
      </c>
      <c r="G401" s="122">
        <v>5.1767860829871427E-2</v>
      </c>
      <c r="H401" s="122">
        <v>4.6155230277175698E-2</v>
      </c>
      <c r="I401" s="122">
        <v>2.4149003792917151E-2</v>
      </c>
      <c r="J401" s="122">
        <v>2.9703172832100489E-2</v>
      </c>
      <c r="K401" s="122">
        <v>4.9766169708259825E-2</v>
      </c>
      <c r="L401" s="122">
        <v>6.7170518858175543E-2</v>
      </c>
      <c r="M401" s="122">
        <v>3.8011672698650759E-2</v>
      </c>
      <c r="N401" s="122">
        <v>2.4241666033109156E-2</v>
      </c>
      <c r="O401" s="122">
        <v>0</v>
      </c>
      <c r="P401" s="122">
        <v>0</v>
      </c>
      <c r="Q401" s="122">
        <v>9.4310535905994183E-3</v>
      </c>
      <c r="R401" s="122">
        <v>0</v>
      </c>
      <c r="S401" s="122">
        <v>0</v>
      </c>
      <c r="T401" s="122">
        <v>0</v>
      </c>
      <c r="U401" s="122">
        <v>0</v>
      </c>
      <c r="V401" s="122">
        <v>7.0215921649714914E-4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3.229288981064553E-4</v>
      </c>
      <c r="K402" s="98">
        <v>3.3466148320350801E-4</v>
      </c>
      <c r="L402" s="98">
        <v>5.4222803553051751E-4</v>
      </c>
      <c r="M402" s="98">
        <v>4.954189505414553E-4</v>
      </c>
      <c r="N402" s="98">
        <v>3.2424958718468616E-4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2.5657943056720471E-2</v>
      </c>
      <c r="D403" s="98">
        <v>2.9230898474726791E-2</v>
      </c>
      <c r="E403" s="98">
        <v>1.7925538456774057E-2</v>
      </c>
      <c r="F403" s="98">
        <v>4.365987682769315E-2</v>
      </c>
      <c r="G403" s="98">
        <v>5.1767860829871427E-2</v>
      </c>
      <c r="H403" s="98">
        <v>4.6155230277175698E-2</v>
      </c>
      <c r="I403" s="98">
        <v>2.4149003792917151E-2</v>
      </c>
      <c r="J403" s="98">
        <v>2.9380243933994035E-2</v>
      </c>
      <c r="K403" s="98">
        <v>4.943150822505632E-2</v>
      </c>
      <c r="L403" s="98">
        <v>6.6628290822645028E-2</v>
      </c>
      <c r="M403" s="98">
        <v>3.7516253748109303E-2</v>
      </c>
      <c r="N403" s="98">
        <v>2.3917416445924471E-2</v>
      </c>
      <c r="O403" s="98">
        <v>0</v>
      </c>
      <c r="P403" s="98">
        <v>0</v>
      </c>
      <c r="Q403" s="98">
        <v>9.4310535905994183E-3</v>
      </c>
      <c r="R403" s="98">
        <v>0</v>
      </c>
      <c r="S403" s="98">
        <v>0</v>
      </c>
      <c r="T403" s="98">
        <v>0</v>
      </c>
      <c r="U403" s="98">
        <v>0</v>
      </c>
      <c r="V403" s="98">
        <v>7.0215921649714914E-4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22387.867219603329</v>
      </c>
      <c r="D406" s="117">
        <f t="shared" si="219"/>
        <v>15450.034209446858</v>
      </c>
      <c r="E406" s="117">
        <f t="shared" si="219"/>
        <v>15201.933796506986</v>
      </c>
      <c r="F406" s="117">
        <f t="shared" si="219"/>
        <v>15452.486189728128</v>
      </c>
      <c r="G406" s="117">
        <f t="shared" si="219"/>
        <v>18132.170290270948</v>
      </c>
      <c r="H406" s="117">
        <f t="shared" si="219"/>
        <v>16322.036263384096</v>
      </c>
      <c r="I406" s="117">
        <f t="shared" si="219"/>
        <v>16251.881621494289</v>
      </c>
      <c r="J406" s="117">
        <f t="shared" si="219"/>
        <v>16373.554101217913</v>
      </c>
      <c r="K406" s="117">
        <f t="shared" si="219"/>
        <v>15994.9794318967</v>
      </c>
      <c r="L406" s="117">
        <f t="shared" si="219"/>
        <v>20744.350323394785</v>
      </c>
      <c r="M406" s="117">
        <f t="shared" si="219"/>
        <v>19072.61505717193</v>
      </c>
      <c r="N406" s="117">
        <f t="shared" si="219"/>
        <v>12833.014188081195</v>
      </c>
      <c r="O406" s="117">
        <f t="shared" si="219"/>
        <v>0</v>
      </c>
      <c r="P406" s="117">
        <f t="shared" si="219"/>
        <v>0</v>
      </c>
      <c r="Q406" s="117">
        <f t="shared" si="219"/>
        <v>12684.898160898028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10185.259489080077</v>
      </c>
      <c r="V406" s="117">
        <f t="shared" si="220"/>
        <v>6068.8230379683546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18927.746837853032</v>
      </c>
      <c r="D407" s="122">
        <f t="shared" si="222"/>
        <v>12507.89703927847</v>
      </c>
      <c r="E407" s="122">
        <f t="shared" si="222"/>
        <v>12190.26737500031</v>
      </c>
      <c r="F407" s="122">
        <f t="shared" si="222"/>
        <v>12473.915862759148</v>
      </c>
      <c r="G407" s="122">
        <f t="shared" si="222"/>
        <v>14986.320815498326</v>
      </c>
      <c r="H407" s="122">
        <f t="shared" si="222"/>
        <v>13024.628950624307</v>
      </c>
      <c r="I407" s="122">
        <f t="shared" si="222"/>
        <v>13057.056111301545</v>
      </c>
      <c r="J407" s="122">
        <f t="shared" si="222"/>
        <v>12694.75669315402</v>
      </c>
      <c r="K407" s="122">
        <f t="shared" si="222"/>
        <v>12737.487158010183</v>
      </c>
      <c r="L407" s="122">
        <f t="shared" si="222"/>
        <v>16781.621951420024</v>
      </c>
      <c r="M407" s="122">
        <f t="shared" si="222"/>
        <v>15822.204084266456</v>
      </c>
      <c r="N407" s="122">
        <f t="shared" si="222"/>
        <v>9657.4852150006536</v>
      </c>
      <c r="O407" s="122">
        <f t="shared" si="222"/>
        <v>0</v>
      </c>
      <c r="P407" s="122">
        <f t="shared" si="222"/>
        <v>0</v>
      </c>
      <c r="Q407" s="122">
        <f t="shared" si="222"/>
        <v>9371.9178234857554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7516.0740599156816</v>
      </c>
      <c r="V407" s="122">
        <f t="shared" si="223"/>
        <v>3939.30697090681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18821.367788407671</v>
      </c>
      <c r="D408" s="98">
        <v>12439.306558551978</v>
      </c>
      <c r="E408" s="98">
        <v>12124.144238772598</v>
      </c>
      <c r="F408" s="98">
        <v>12407.540156946034</v>
      </c>
      <c r="G408" s="98">
        <v>14907.026106077346</v>
      </c>
      <c r="H408" s="98">
        <v>12956.457292233727</v>
      </c>
      <c r="I408" s="98">
        <v>12989.596125055765</v>
      </c>
      <c r="J408" s="98">
        <v>12629.090254013599</v>
      </c>
      <c r="K408" s="98">
        <v>12671.435914542304</v>
      </c>
      <c r="L408" s="98">
        <v>16697.883484273079</v>
      </c>
      <c r="M408" s="98">
        <v>15741.924766176613</v>
      </c>
      <c r="N408" s="98">
        <v>9608.4741135341555</v>
      </c>
      <c r="O408" s="98">
        <v>0</v>
      </c>
      <c r="P408" s="98">
        <v>0</v>
      </c>
      <c r="Q408" s="98">
        <v>9324.3969392978815</v>
      </c>
      <c r="R408" s="98">
        <v>0</v>
      </c>
      <c r="S408" s="98">
        <v>0</v>
      </c>
      <c r="T408" s="98">
        <v>0</v>
      </c>
      <c r="U408" s="98">
        <v>7475.4394399839184</v>
      </c>
      <c r="V408" s="98">
        <v>3917.6351979601141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106.37904944535939</v>
      </c>
      <c r="D409" s="98">
        <v>68.590480726491492</v>
      </c>
      <c r="E409" s="98">
        <v>66.123136227712379</v>
      </c>
      <c r="F409" s="98">
        <v>66.375705813113242</v>
      </c>
      <c r="G409" s="98">
        <v>79.294709420979544</v>
      </c>
      <c r="H409" s="98">
        <v>68.171658390579822</v>
      </c>
      <c r="I409" s="98">
        <v>67.459986245780442</v>
      </c>
      <c r="J409" s="98">
        <v>65.66643914042028</v>
      </c>
      <c r="K409" s="98">
        <v>66.051243467878976</v>
      </c>
      <c r="L409" s="98">
        <v>83.738467146946022</v>
      </c>
      <c r="M409" s="98">
        <v>80.279318089842803</v>
      </c>
      <c r="N409" s="98">
        <v>49.011101466497863</v>
      </c>
      <c r="O409" s="98">
        <v>0</v>
      </c>
      <c r="P409" s="98">
        <v>0</v>
      </c>
      <c r="Q409" s="98">
        <v>47.520884187873577</v>
      </c>
      <c r="R409" s="98">
        <v>0</v>
      </c>
      <c r="S409" s="98">
        <v>0</v>
      </c>
      <c r="T409" s="98">
        <v>0</v>
      </c>
      <c r="U409" s="98">
        <v>40.63461993176319</v>
      </c>
      <c r="V409" s="98">
        <v>21.671772946695736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0.17446261711449343</v>
      </c>
      <c r="G410" s="122">
        <f t="shared" si="225"/>
        <v>0.14433948753382445</v>
      </c>
      <c r="H410" s="122">
        <f t="shared" si="225"/>
        <v>0.40201489436366145</v>
      </c>
      <c r="I410" s="122">
        <f t="shared" si="225"/>
        <v>0.6036080509693923</v>
      </c>
      <c r="J410" s="122">
        <f t="shared" si="225"/>
        <v>0.79158610292615195</v>
      </c>
      <c r="K410" s="122">
        <f t="shared" si="225"/>
        <v>0.74306467053449465</v>
      </c>
      <c r="L410" s="122">
        <f t="shared" si="225"/>
        <v>2.4241447591633065</v>
      </c>
      <c r="M410" s="122">
        <f t="shared" si="225"/>
        <v>1.3457738834891229</v>
      </c>
      <c r="N410" s="122">
        <f t="shared" si="225"/>
        <v>1.1247640143865061</v>
      </c>
      <c r="O410" s="122">
        <f t="shared" si="225"/>
        <v>0</v>
      </c>
      <c r="P410" s="122">
        <f t="shared" si="225"/>
        <v>0</v>
      </c>
      <c r="Q410" s="122">
        <f t="shared" si="225"/>
        <v>0.77373092405136068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0.17446261711449343</v>
      </c>
      <c r="G411" s="98">
        <f>RES_hhdet_in_fech!G8</f>
        <v>0.14433948753382445</v>
      </c>
      <c r="H411" s="98">
        <f>RES_hhdet_in_fech!H8</f>
        <v>0.40201489436366145</v>
      </c>
      <c r="I411" s="98">
        <f>RES_hhdet_in_fech!I8</f>
        <v>0.6036080509693923</v>
      </c>
      <c r="J411" s="98">
        <f>RES_hhdet_in_fech!J8</f>
        <v>0.79158610292615195</v>
      </c>
      <c r="K411" s="98">
        <f>RES_hhdet_in_fech!K8</f>
        <v>0.74306467053449465</v>
      </c>
      <c r="L411" s="98">
        <f>RES_hhdet_in_fech!L8</f>
        <v>2.4241447591633065</v>
      </c>
      <c r="M411" s="98">
        <f>RES_hhdet_in_fech!M8</f>
        <v>1.3457738834891229</v>
      </c>
      <c r="N411" s="98">
        <f>RES_hhdet_in_fech!N8</f>
        <v>1.1247640143865061</v>
      </c>
      <c r="O411" s="98">
        <f>RES_hhdet_in_fech!O8</f>
        <v>0</v>
      </c>
      <c r="P411" s="98">
        <f>RES_hhdet_in_fech!P8</f>
        <v>0</v>
      </c>
      <c r="Q411" s="98">
        <f>RES_hhdet_in_fech!Q8</f>
        <v>0.77373092405136068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2762.377637810991</v>
      </c>
      <c r="D412" s="122">
        <v>2186.6856657619692</v>
      </c>
      <c r="E412" s="122">
        <v>2199.3538398151522</v>
      </c>
      <c r="F412" s="122">
        <v>2121.0638276815803</v>
      </c>
      <c r="G412" s="122">
        <v>2269.7104784016228</v>
      </c>
      <c r="H412" s="122">
        <v>2394.9929147131361</v>
      </c>
      <c r="I412" s="122">
        <v>2425.3410816034734</v>
      </c>
      <c r="J412" s="122">
        <v>2771.1304137854117</v>
      </c>
      <c r="K412" s="122">
        <v>2410.6623273437685</v>
      </c>
      <c r="L412" s="122">
        <v>3056.8910255087267</v>
      </c>
      <c r="M412" s="122">
        <v>2408.6164468058619</v>
      </c>
      <c r="N412" s="122">
        <v>2322.9195135769496</v>
      </c>
      <c r="O412" s="122">
        <v>0</v>
      </c>
      <c r="P412" s="122">
        <v>0</v>
      </c>
      <c r="Q412" s="122">
        <v>2577.772547523437</v>
      </c>
      <c r="R412" s="122">
        <v>0</v>
      </c>
      <c r="S412" s="122">
        <v>0</v>
      </c>
      <c r="T412" s="122">
        <v>0</v>
      </c>
      <c r="U412" s="122">
        <v>2201.9463211641264</v>
      </c>
      <c r="V412" s="122">
        <v>1444.9071705950428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3298.9570473141066</v>
      </c>
      <c r="D413" s="98">
        <v>2205.8567082661875</v>
      </c>
      <c r="E413" s="98">
        <v>2058.9226470567969</v>
      </c>
      <c r="F413" s="98">
        <v>2163.2116681072607</v>
      </c>
      <c r="G413" s="98">
        <v>2594.0874765124081</v>
      </c>
      <c r="H413" s="98">
        <v>2317.9756046540151</v>
      </c>
      <c r="I413" s="98">
        <v>2428.0104586835851</v>
      </c>
      <c r="J413" s="98">
        <v>2477.0129650126692</v>
      </c>
      <c r="K413" s="98">
        <v>2390.1089810661592</v>
      </c>
      <c r="L413" s="98">
        <v>3345.4337904499293</v>
      </c>
      <c r="M413" s="98">
        <v>2677.6552402306088</v>
      </c>
      <c r="N413" s="98">
        <v>2176.5939415880052</v>
      </c>
      <c r="O413" s="98">
        <v>0</v>
      </c>
      <c r="P413" s="98">
        <v>0</v>
      </c>
      <c r="Q413" s="98">
        <v>2456.5836156148575</v>
      </c>
      <c r="R413" s="98">
        <v>0</v>
      </c>
      <c r="S413" s="98">
        <v>0</v>
      </c>
      <c r="T413" s="98">
        <v>0</v>
      </c>
      <c r="U413" s="98">
        <v>2201.9463211641264</v>
      </c>
      <c r="V413" s="98">
        <v>1444.9071705950428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2290.6776058396072</v>
      </c>
      <c r="D414" s="98">
        <v>2296.0022814592958</v>
      </c>
      <c r="E414" s="98">
        <v>2427.9616512993093</v>
      </c>
      <c r="F414" s="98">
        <v>2413.9216392994681</v>
      </c>
      <c r="G414" s="98">
        <v>2606.448075940089</v>
      </c>
      <c r="H414" s="98">
        <v>2760.0166360125927</v>
      </c>
      <c r="I414" s="98">
        <v>2596.1486037723721</v>
      </c>
      <c r="J414" s="98">
        <v>2837.2086191431367</v>
      </c>
      <c r="K414" s="98">
        <v>0</v>
      </c>
      <c r="L414" s="98">
        <v>2174.3442815271537</v>
      </c>
      <c r="M414" s="98">
        <v>0</v>
      </c>
      <c r="N414" s="98">
        <v>2623.4620812206863</v>
      </c>
      <c r="O414" s="98">
        <v>0</v>
      </c>
      <c r="P414" s="98">
        <v>0</v>
      </c>
      <c r="Q414" s="98">
        <v>1981.2611256688556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2096.5509347594539</v>
      </c>
      <c r="D418" s="101">
        <v>2163.965305736871</v>
      </c>
      <c r="E418" s="101">
        <v>2337.2657006099139</v>
      </c>
      <c r="F418" s="101">
        <v>2068.9696472101346</v>
      </c>
      <c r="G418" s="101">
        <v>2132.5278695781126</v>
      </c>
      <c r="H418" s="101">
        <v>2406.7182854422376</v>
      </c>
      <c r="I418" s="101">
        <v>2419.376854348026</v>
      </c>
      <c r="J418" s="101">
        <v>3309.4237289233697</v>
      </c>
      <c r="K418" s="101">
        <v>2886.6345569305226</v>
      </c>
      <c r="L418" s="101">
        <v>2747.072869408064</v>
      </c>
      <c r="M418" s="101">
        <v>2299.0080494846684</v>
      </c>
      <c r="N418" s="101">
        <v>2352.5374617328712</v>
      </c>
      <c r="O418" s="101">
        <v>0</v>
      </c>
      <c r="P418" s="101">
        <v>0</v>
      </c>
      <c r="Q418" s="101">
        <v>2608.4891348306301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697.74274393930625</v>
      </c>
      <c r="D422" s="122">
        <v>755.45150440641646</v>
      </c>
      <c r="E422" s="122">
        <v>812.31258169152375</v>
      </c>
      <c r="F422" s="122">
        <v>857.33203667028522</v>
      </c>
      <c r="G422" s="122">
        <v>875.99465688346902</v>
      </c>
      <c r="H422" s="122">
        <v>902.01238315229136</v>
      </c>
      <c r="I422" s="122">
        <v>768.88082053830169</v>
      </c>
      <c r="J422" s="122">
        <v>906.87540817555418</v>
      </c>
      <c r="K422" s="122">
        <v>846.08688187221355</v>
      </c>
      <c r="L422" s="122">
        <v>903.41320170686788</v>
      </c>
      <c r="M422" s="122">
        <v>840.44875221612313</v>
      </c>
      <c r="N422" s="122">
        <v>851.48469548920502</v>
      </c>
      <c r="O422" s="122">
        <v>0</v>
      </c>
      <c r="P422" s="122">
        <v>0</v>
      </c>
      <c r="Q422" s="122">
        <v>734.434058964786</v>
      </c>
      <c r="R422" s="122">
        <v>0</v>
      </c>
      <c r="S422" s="122">
        <v>0</v>
      </c>
      <c r="T422" s="122">
        <v>0</v>
      </c>
      <c r="U422" s="122">
        <v>467.23910800026829</v>
      </c>
      <c r="V422" s="122">
        <v>684.60889646650196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952.84346454194963</v>
      </c>
      <c r="K423" s="98">
        <v>987.4619737477243</v>
      </c>
      <c r="L423" s="98">
        <v>1596.209700637593</v>
      </c>
      <c r="M423" s="98">
        <v>1456.1773865052644</v>
      </c>
      <c r="N423" s="98">
        <v>956.74032841589576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758.06022236405124</v>
      </c>
      <c r="D424" s="98">
        <v>819.61642330518134</v>
      </c>
      <c r="E424" s="98">
        <v>857.73379693943241</v>
      </c>
      <c r="F424" s="98">
        <v>924.03263769719115</v>
      </c>
      <c r="G424" s="98">
        <v>965.64246566057034</v>
      </c>
      <c r="H424" s="98">
        <v>1005.8603583197713</v>
      </c>
      <c r="I424" s="98">
        <v>924.42039676753973</v>
      </c>
      <c r="J424" s="98">
        <v>958.05351535527359</v>
      </c>
      <c r="K424" s="98">
        <v>891.83020101842544</v>
      </c>
      <c r="L424" s="98">
        <v>896.97235890052877</v>
      </c>
      <c r="M424" s="98">
        <v>933.07024064546704</v>
      </c>
      <c r="N424" s="98">
        <v>940.07906816484228</v>
      </c>
      <c r="O424" s="98">
        <v>0</v>
      </c>
      <c r="P424" s="98">
        <v>0</v>
      </c>
      <c r="Q424" s="98">
        <v>798.40823738261554</v>
      </c>
      <c r="R424" s="98">
        <v>0</v>
      </c>
      <c r="S424" s="98">
        <v>0</v>
      </c>
      <c r="T424" s="98">
        <v>0</v>
      </c>
      <c r="U424" s="98">
        <v>0</v>
      </c>
      <c r="V424" s="98">
        <v>772.7584263263218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593.23920573829469</v>
      </c>
      <c r="D425" s="33">
        <v>669.34986109781744</v>
      </c>
      <c r="E425" s="33">
        <v>731.95197009907019</v>
      </c>
      <c r="F425" s="33">
        <v>694.11174239268007</v>
      </c>
      <c r="G425" s="33">
        <v>696.69903932926627</v>
      </c>
      <c r="H425" s="33">
        <v>766.67502196628539</v>
      </c>
      <c r="I425" s="33">
        <v>690.42884129987044</v>
      </c>
      <c r="J425" s="33">
        <v>888.02713574837674</v>
      </c>
      <c r="K425" s="33">
        <v>793.27031662197419</v>
      </c>
      <c r="L425" s="33">
        <v>942.67317667193004</v>
      </c>
      <c r="M425" s="33">
        <v>705.45087851546452</v>
      </c>
      <c r="N425" s="33">
        <v>701.81566007729339</v>
      </c>
      <c r="O425" s="33">
        <v>0</v>
      </c>
      <c r="P425" s="33">
        <v>0</v>
      </c>
      <c r="Q425" s="33">
        <v>700.13862311192884</v>
      </c>
      <c r="R425" s="33">
        <v>0</v>
      </c>
      <c r="S425" s="33">
        <v>0</v>
      </c>
      <c r="T425" s="33">
        <v>0</v>
      </c>
      <c r="U425" s="33">
        <v>467.23910800026829</v>
      </c>
      <c r="V425" s="33">
        <v>567.07618998674218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13999.897933832668</v>
      </c>
      <c r="D427" s="117">
        <f t="shared" si="226"/>
        <v>9746.9157067648448</v>
      </c>
      <c r="E427" s="117">
        <f t="shared" si="226"/>
        <v>9650.783902092875</v>
      </c>
      <c r="F427" s="117">
        <f t="shared" si="226"/>
        <v>9862.6768608294424</v>
      </c>
      <c r="G427" s="117">
        <f t="shared" si="226"/>
        <v>11667.856912628329</v>
      </c>
      <c r="H427" s="117">
        <f t="shared" si="226"/>
        <v>10595.744615628013</v>
      </c>
      <c r="I427" s="117">
        <f t="shared" si="226"/>
        <v>10648.717465129035</v>
      </c>
      <c r="J427" s="117">
        <f t="shared" si="226"/>
        <v>10833.239137250492</v>
      </c>
      <c r="K427" s="117">
        <f t="shared" si="226"/>
        <v>10622.121530321632</v>
      </c>
      <c r="L427" s="117">
        <f t="shared" si="226"/>
        <v>13842.638036486511</v>
      </c>
      <c r="M427" s="117">
        <f t="shared" si="226"/>
        <v>12876.199005960185</v>
      </c>
      <c r="N427" s="117">
        <f t="shared" si="226"/>
        <v>8722.9234946340512</v>
      </c>
      <c r="O427" s="117">
        <f t="shared" si="226"/>
        <v>0</v>
      </c>
      <c r="P427" s="117">
        <f t="shared" si="226"/>
        <v>0</v>
      </c>
      <c r="Q427" s="117">
        <f t="shared" si="226"/>
        <v>8976.6744214662158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7879.2643654500207</v>
      </c>
      <c r="V427" s="117">
        <f t="shared" si="227"/>
        <v>4700.3725735366143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11834.355814974107</v>
      </c>
      <c r="D428" s="122">
        <f t="shared" si="229"/>
        <v>7874.5349573987496</v>
      </c>
      <c r="E428" s="122">
        <f t="shared" si="229"/>
        <v>7730.2821604736228</v>
      </c>
      <c r="F428" s="122">
        <f t="shared" si="229"/>
        <v>7968.9352969074089</v>
      </c>
      <c r="G428" s="122">
        <f t="shared" si="229"/>
        <v>9647.8427252655365</v>
      </c>
      <c r="H428" s="122">
        <f t="shared" si="229"/>
        <v>8451.2587218393055</v>
      </c>
      <c r="I428" s="122">
        <f t="shared" si="229"/>
        <v>8540.8946533499038</v>
      </c>
      <c r="J428" s="122">
        <f t="shared" si="229"/>
        <v>8373.126559793207</v>
      </c>
      <c r="K428" s="122">
        <f t="shared" si="229"/>
        <v>8472.8672298815109</v>
      </c>
      <c r="L428" s="122">
        <f t="shared" si="229"/>
        <v>11258.313097882579</v>
      </c>
      <c r="M428" s="122">
        <f t="shared" si="229"/>
        <v>10708.028080870306</v>
      </c>
      <c r="N428" s="122">
        <f t="shared" si="229"/>
        <v>6591.1377434324068</v>
      </c>
      <c r="O428" s="122">
        <f t="shared" si="229"/>
        <v>0</v>
      </c>
      <c r="P428" s="122">
        <f t="shared" si="229"/>
        <v>0</v>
      </c>
      <c r="Q428" s="122">
        <f t="shared" si="229"/>
        <v>6579.4428447085011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5798.4629164371245</v>
      </c>
      <c r="V428" s="122">
        <f t="shared" si="230"/>
        <v>3094.2866520745438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11727.976765528749</v>
      </c>
      <c r="D429" s="98">
        <v>7805.9444766722581</v>
      </c>
      <c r="E429" s="98">
        <v>7664.1590242459106</v>
      </c>
      <c r="F429" s="98">
        <v>7902.5595910942957</v>
      </c>
      <c r="G429" s="98">
        <v>9568.5480158445571</v>
      </c>
      <c r="H429" s="98">
        <v>8383.0870634487255</v>
      </c>
      <c r="I429" s="98">
        <v>8473.4346671041239</v>
      </c>
      <c r="J429" s="98">
        <v>8307.4601206527859</v>
      </c>
      <c r="K429" s="98">
        <v>8406.8159864136323</v>
      </c>
      <c r="L429" s="98">
        <v>11174.574630735633</v>
      </c>
      <c r="M429" s="98">
        <v>10627.748762780464</v>
      </c>
      <c r="N429" s="98">
        <v>6542.1266419659087</v>
      </c>
      <c r="O429" s="98">
        <v>0</v>
      </c>
      <c r="P429" s="98">
        <v>0</v>
      </c>
      <c r="Q429" s="98">
        <v>6531.9219605206272</v>
      </c>
      <c r="R429" s="98">
        <v>0</v>
      </c>
      <c r="S429" s="98">
        <v>0</v>
      </c>
      <c r="T429" s="98">
        <v>0</v>
      </c>
      <c r="U429" s="98">
        <v>5757.8282965053613</v>
      </c>
      <c r="V429" s="98">
        <v>3072.6148791278479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106.37904944535939</v>
      </c>
      <c r="D430" s="98">
        <v>68.590480726491492</v>
      </c>
      <c r="E430" s="98">
        <v>66.123136227712379</v>
      </c>
      <c r="F430" s="98">
        <v>66.375705813113242</v>
      </c>
      <c r="G430" s="98">
        <v>79.294709420979544</v>
      </c>
      <c r="H430" s="98">
        <v>68.171658390579822</v>
      </c>
      <c r="I430" s="98">
        <v>67.459986245780442</v>
      </c>
      <c r="J430" s="98">
        <v>65.66643914042028</v>
      </c>
      <c r="K430" s="98">
        <v>66.051243467878976</v>
      </c>
      <c r="L430" s="98">
        <v>83.738467146946022</v>
      </c>
      <c r="M430" s="98">
        <v>80.279318089842803</v>
      </c>
      <c r="N430" s="98">
        <v>49.011101466497863</v>
      </c>
      <c r="O430" s="98">
        <v>0</v>
      </c>
      <c r="P430" s="98">
        <v>0</v>
      </c>
      <c r="Q430" s="98">
        <v>47.520884187873577</v>
      </c>
      <c r="R430" s="98">
        <v>0</v>
      </c>
      <c r="S430" s="98">
        <v>0</v>
      </c>
      <c r="T430" s="98">
        <v>0</v>
      </c>
      <c r="U430" s="98">
        <v>40.63461993176319</v>
      </c>
      <c r="V430" s="98">
        <v>21.671772946695736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0.51956732294476748</v>
      </c>
      <c r="G431" s="122">
        <f t="shared" si="232"/>
        <v>0.44438038709842081</v>
      </c>
      <c r="H431" s="122">
        <f t="shared" si="232"/>
        <v>1.2784761073415927</v>
      </c>
      <c r="I431" s="122">
        <f t="shared" si="232"/>
        <v>1.9814433075280664</v>
      </c>
      <c r="J431" s="122">
        <f t="shared" si="232"/>
        <v>2.6811318904015056</v>
      </c>
      <c r="K431" s="122">
        <f t="shared" si="232"/>
        <v>2.5962616798343494</v>
      </c>
      <c r="L431" s="122">
        <f t="shared" si="232"/>
        <v>8.7358939626428889</v>
      </c>
      <c r="M431" s="122">
        <f t="shared" si="232"/>
        <v>5.0261149734948276</v>
      </c>
      <c r="N431" s="122">
        <f t="shared" si="232"/>
        <v>4.3789131566227262</v>
      </c>
      <c r="O431" s="122">
        <f t="shared" si="232"/>
        <v>0</v>
      </c>
      <c r="P431" s="122">
        <f t="shared" si="232"/>
        <v>0</v>
      </c>
      <c r="Q431" s="122">
        <f t="shared" si="232"/>
        <v>3.4538813001346229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0.51956732294476748</v>
      </c>
      <c r="G432" s="98">
        <f>RES_hhdet_in_tesh!G8</f>
        <v>0.44438038709842081</v>
      </c>
      <c r="H432" s="98">
        <f>RES_hhdet_in_tesh!H8</f>
        <v>1.2784761073415927</v>
      </c>
      <c r="I432" s="98">
        <f>RES_hhdet_in_tesh!I8</f>
        <v>1.9814433075280664</v>
      </c>
      <c r="J432" s="98">
        <f>RES_hhdet_in_tesh!J8</f>
        <v>2.6811318904015056</v>
      </c>
      <c r="K432" s="98">
        <f>RES_hhdet_in_tesh!K8</f>
        <v>2.5962616798343494</v>
      </c>
      <c r="L432" s="98">
        <f>RES_hhdet_in_tesh!L8</f>
        <v>8.7358939626428889</v>
      </c>
      <c r="M432" s="98">
        <f>RES_hhdet_in_tesh!M8</f>
        <v>5.0261149734948276</v>
      </c>
      <c r="N432" s="98">
        <f>RES_hhdet_in_tesh!N8</f>
        <v>4.3789131566227262</v>
      </c>
      <c r="O432" s="98">
        <f>RES_hhdet_in_tesh!O8</f>
        <v>0</v>
      </c>
      <c r="P432" s="98">
        <f>RES_hhdet_in_tesh!P8</f>
        <v>0</v>
      </c>
      <c r="Q432" s="98">
        <f>RES_hhdet_in_tesh!Q8</f>
        <v>3.4538813001346229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1716.2608539739692</v>
      </c>
      <c r="D433" s="122">
        <v>1377.1389276427685</v>
      </c>
      <c r="E433" s="122">
        <v>1394.2084834701179</v>
      </c>
      <c r="F433" s="122">
        <v>1349.6528784219593</v>
      </c>
      <c r="G433" s="122">
        <v>1459.1442485320408</v>
      </c>
      <c r="H433" s="122">
        <v>1549.9528478947282</v>
      </c>
      <c r="I433" s="122">
        <v>1570.3692532876989</v>
      </c>
      <c r="J433" s="122">
        <v>1806.7951766645872</v>
      </c>
      <c r="K433" s="122">
        <v>1578.0556993414036</v>
      </c>
      <c r="L433" s="122">
        <v>2018.7069092106046</v>
      </c>
      <c r="M433" s="122">
        <v>1609.2171712990591</v>
      </c>
      <c r="N433" s="122">
        <v>1571.3067644265891</v>
      </c>
      <c r="O433" s="122">
        <v>0</v>
      </c>
      <c r="P433" s="122">
        <v>0</v>
      </c>
      <c r="Q433" s="122">
        <v>1864.6693000625214</v>
      </c>
      <c r="R433" s="122">
        <v>0</v>
      </c>
      <c r="S433" s="122">
        <v>0</v>
      </c>
      <c r="T433" s="122">
        <v>0</v>
      </c>
      <c r="U433" s="122">
        <v>1684.2214783207569</v>
      </c>
      <c r="V433" s="122">
        <v>1126.2237523654635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2020.9306517532957</v>
      </c>
      <c r="D434" s="98">
        <v>1361.352576755067</v>
      </c>
      <c r="E434" s="98">
        <v>1280.5133014201222</v>
      </c>
      <c r="F434" s="98">
        <v>1356.0679980254879</v>
      </c>
      <c r="G434" s="98">
        <v>1639.5087031518949</v>
      </c>
      <c r="H434" s="98">
        <v>1477.3300225400985</v>
      </c>
      <c r="I434" s="98">
        <v>1560.7917129889338</v>
      </c>
      <c r="J434" s="98">
        <v>1606.3398068556269</v>
      </c>
      <c r="K434" s="98">
        <v>1563.9431751764389</v>
      </c>
      <c r="L434" s="98">
        <v>2209.0482481671952</v>
      </c>
      <c r="M434" s="98">
        <v>1784.4635419830336</v>
      </c>
      <c r="N434" s="98">
        <v>1463.4900942316772</v>
      </c>
      <c r="O434" s="98">
        <v>0</v>
      </c>
      <c r="P434" s="98">
        <v>0</v>
      </c>
      <c r="Q434" s="98">
        <v>1701.7140203151721</v>
      </c>
      <c r="R434" s="98">
        <v>0</v>
      </c>
      <c r="S434" s="98">
        <v>0</v>
      </c>
      <c r="T434" s="98">
        <v>0</v>
      </c>
      <c r="U434" s="98">
        <v>1684.2214783207569</v>
      </c>
      <c r="V434" s="98">
        <v>1126.2237523654635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1313.7318415699992</v>
      </c>
      <c r="D435" s="98">
        <v>1323.0128025491733</v>
      </c>
      <c r="E435" s="98">
        <v>1406.7262413799356</v>
      </c>
      <c r="F435" s="98">
        <v>1406.3702846307287</v>
      </c>
      <c r="G435" s="98">
        <v>1528.0145084637368</v>
      </c>
      <c r="H435" s="98">
        <v>1629.1005234909451</v>
      </c>
      <c r="I435" s="98">
        <v>1543.9651420818448</v>
      </c>
      <c r="J435" s="98">
        <v>1702.2965200421877</v>
      </c>
      <c r="K435" s="98">
        <v>0</v>
      </c>
      <c r="L435" s="98">
        <v>1334.9788397452958</v>
      </c>
      <c r="M435" s="98">
        <v>0</v>
      </c>
      <c r="N435" s="98">
        <v>1722.3864412704684</v>
      </c>
      <c r="O435" s="98">
        <v>0</v>
      </c>
      <c r="P435" s="98">
        <v>0</v>
      </c>
      <c r="Q435" s="98">
        <v>1558.6781512845801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1347.7285223910878</v>
      </c>
      <c r="D439" s="101">
        <v>1394.776600934573</v>
      </c>
      <c r="E439" s="101">
        <v>1510.7944490669763</v>
      </c>
      <c r="F439" s="101">
        <v>1341.2282445325263</v>
      </c>
      <c r="G439" s="101">
        <v>1386.669091192364</v>
      </c>
      <c r="H439" s="101">
        <v>1570.0108306270613</v>
      </c>
      <c r="I439" s="101">
        <v>1583.6796403288688</v>
      </c>
      <c r="J439" s="101">
        <v>2174.508374497977</v>
      </c>
      <c r="K439" s="101">
        <v>1904.8720484247935</v>
      </c>
      <c r="L439" s="101">
        <v>1821.5840670791554</v>
      </c>
      <c r="M439" s="101">
        <v>1537.8205017611438</v>
      </c>
      <c r="N439" s="101">
        <v>1595.6982613841608</v>
      </c>
      <c r="O439" s="101">
        <v>0</v>
      </c>
      <c r="P439" s="101">
        <v>0</v>
      </c>
      <c r="Q439" s="101">
        <v>1901.9055986052181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449.28126488459185</v>
      </c>
      <c r="D443" s="122">
        <v>495.24182172332627</v>
      </c>
      <c r="E443" s="122">
        <v>526.29325814913454</v>
      </c>
      <c r="F443" s="122">
        <v>543.56911817712933</v>
      </c>
      <c r="G443" s="122">
        <v>560.42555844365347</v>
      </c>
      <c r="H443" s="122">
        <v>593.25456978663715</v>
      </c>
      <c r="I443" s="122">
        <v>535.47211518390475</v>
      </c>
      <c r="J443" s="122">
        <v>650.63626890229523</v>
      </c>
      <c r="K443" s="122">
        <v>568.60233941888316</v>
      </c>
      <c r="L443" s="122">
        <v>556.88213543068389</v>
      </c>
      <c r="M443" s="122">
        <v>553.92763881732515</v>
      </c>
      <c r="N443" s="122">
        <v>556.10007361843282</v>
      </c>
      <c r="O443" s="122">
        <v>0</v>
      </c>
      <c r="P443" s="122">
        <v>0</v>
      </c>
      <c r="Q443" s="122">
        <v>529.10839539505776</v>
      </c>
      <c r="R443" s="122">
        <v>0</v>
      </c>
      <c r="S443" s="122">
        <v>0</v>
      </c>
      <c r="T443" s="122">
        <v>0</v>
      </c>
      <c r="U443" s="122">
        <v>396.57997069213872</v>
      </c>
      <c r="V443" s="122">
        <v>479.86216909660732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555.59047135888602</v>
      </c>
      <c r="K444" s="98">
        <v>576.11690919364742</v>
      </c>
      <c r="L444" s="98">
        <v>931.80736950241908</v>
      </c>
      <c r="M444" s="98">
        <v>850.32074658038357</v>
      </c>
      <c r="N444" s="98">
        <v>558.67929132906147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450.3580281228252</v>
      </c>
      <c r="D445" s="98">
        <v>487.39800947954387</v>
      </c>
      <c r="E445" s="98">
        <v>510.54992604510517</v>
      </c>
      <c r="F445" s="98">
        <v>550.53433105291685</v>
      </c>
      <c r="G445" s="98">
        <v>575.86282066862248</v>
      </c>
      <c r="H445" s="98">
        <v>600.40006938459749</v>
      </c>
      <c r="I445" s="98">
        <v>552.28921746877302</v>
      </c>
      <c r="J445" s="98">
        <v>572.88813903048947</v>
      </c>
      <c r="K445" s="98">
        <v>533.74072978897425</v>
      </c>
      <c r="L445" s="98">
        <v>537.25369370118744</v>
      </c>
      <c r="M445" s="98">
        <v>559.11879263006904</v>
      </c>
      <c r="N445" s="98">
        <v>563.31865563038809</v>
      </c>
      <c r="O445" s="98">
        <v>0</v>
      </c>
      <c r="P445" s="98">
        <v>0</v>
      </c>
      <c r="Q445" s="98">
        <v>478.42598581052312</v>
      </c>
      <c r="R445" s="98">
        <v>0</v>
      </c>
      <c r="S445" s="98">
        <v>0</v>
      </c>
      <c r="T445" s="98">
        <v>0</v>
      </c>
      <c r="U445" s="98">
        <v>0</v>
      </c>
      <c r="V445" s="98">
        <v>473.71767144985284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447.41570997183885</v>
      </c>
      <c r="D446" s="33">
        <v>505.76727917865833</v>
      </c>
      <c r="E446" s="33">
        <v>554.14684571780151</v>
      </c>
      <c r="F446" s="33">
        <v>526.52483255167272</v>
      </c>
      <c r="G446" s="33">
        <v>529.55103399371546</v>
      </c>
      <c r="H446" s="33">
        <v>583.9423703105856</v>
      </c>
      <c r="I446" s="33">
        <v>526.98980482092281</v>
      </c>
      <c r="J446" s="33">
        <v>679.33828334738234</v>
      </c>
      <c r="K446" s="33">
        <v>608.31597577366335</v>
      </c>
      <c r="L446" s="33">
        <v>724.75922463828476</v>
      </c>
      <c r="M446" s="33">
        <v>544.28297744733493</v>
      </c>
      <c r="N446" s="33">
        <v>543.99469446843864</v>
      </c>
      <c r="O446" s="33">
        <v>0</v>
      </c>
      <c r="P446" s="33">
        <v>0</v>
      </c>
      <c r="Q446" s="33">
        <v>556.27834692491149</v>
      </c>
      <c r="R446" s="33">
        <v>0</v>
      </c>
      <c r="S446" s="33">
        <v>0</v>
      </c>
      <c r="T446" s="33">
        <v>0</v>
      </c>
      <c r="U446" s="33">
        <v>396.57997069213872</v>
      </c>
      <c r="V446" s="33">
        <v>488.05483262561324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6933.3364630914657</v>
      </c>
      <c r="D448" s="117">
        <f t="shared" si="233"/>
        <v>4580.5769564927314</v>
      </c>
      <c r="E448" s="117">
        <f t="shared" si="233"/>
        <v>4590.0415190077865</v>
      </c>
      <c r="F448" s="117">
        <f t="shared" si="233"/>
        <v>4715.5913074158252</v>
      </c>
      <c r="G448" s="117">
        <f t="shared" si="233"/>
        <v>5452.6696353988564</v>
      </c>
      <c r="H448" s="117">
        <f t="shared" si="233"/>
        <v>4718.8183784183821</v>
      </c>
      <c r="I448" s="117">
        <f t="shared" si="233"/>
        <v>4946.3743047254611</v>
      </c>
      <c r="J448" s="117">
        <f t="shared" si="233"/>
        <v>4882.1547488577817</v>
      </c>
      <c r="K448" s="117">
        <f t="shared" si="233"/>
        <v>5179.411777708061</v>
      </c>
      <c r="L448" s="117">
        <f t="shared" si="233"/>
        <v>6492.9782250431499</v>
      </c>
      <c r="M448" s="117">
        <f t="shared" si="233"/>
        <v>5744.4447043527589</v>
      </c>
      <c r="N448" s="117">
        <f t="shared" si="233"/>
        <v>3563.3757505783219</v>
      </c>
      <c r="O448" s="117">
        <f t="shared" si="233"/>
        <v>0</v>
      </c>
      <c r="P448" s="117">
        <f t="shared" si="233"/>
        <v>0</v>
      </c>
      <c r="Q448" s="117">
        <f t="shared" si="233"/>
        <v>3458.4394646658925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3365.8027987528176</v>
      </c>
      <c r="V448" s="117">
        <f t="shared" si="234"/>
        <v>1965.4051455257058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6211.0513701745313</v>
      </c>
      <c r="D449" s="122">
        <f t="shared" si="236"/>
        <v>4104.9711643221535</v>
      </c>
      <c r="E449" s="122">
        <f t="shared" si="236"/>
        <v>4109.0028794946847</v>
      </c>
      <c r="F449" s="122">
        <f t="shared" si="236"/>
        <v>4205.0488041289145</v>
      </c>
      <c r="G449" s="122">
        <f t="shared" si="236"/>
        <v>5052.1514746326775</v>
      </c>
      <c r="H449" s="122">
        <f t="shared" si="236"/>
        <v>4391.0827249633503</v>
      </c>
      <c r="I449" s="122">
        <f t="shared" si="236"/>
        <v>4402.3138318198162</v>
      </c>
      <c r="J449" s="122">
        <f t="shared" si="236"/>
        <v>4280.1345148293603</v>
      </c>
      <c r="K449" s="122">
        <f t="shared" si="236"/>
        <v>4294.4859146164163</v>
      </c>
      <c r="L449" s="122">
        <f t="shared" si="236"/>
        <v>5672.2249937325241</v>
      </c>
      <c r="M449" s="122">
        <f t="shared" si="236"/>
        <v>5355.6990511152726</v>
      </c>
      <c r="N449" s="122">
        <f t="shared" si="236"/>
        <v>3256.4152176449957</v>
      </c>
      <c r="O449" s="122">
        <f t="shared" si="236"/>
        <v>0</v>
      </c>
      <c r="P449" s="122">
        <f t="shared" si="236"/>
        <v>0</v>
      </c>
      <c r="Q449" s="122">
        <f t="shared" si="236"/>
        <v>3243.0329935765499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2599.9640409105891</v>
      </c>
      <c r="V449" s="122">
        <f t="shared" si="237"/>
        <v>1362.5567730000696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6211.0513701745313</v>
      </c>
      <c r="D450" s="98">
        <v>4104.9711643221535</v>
      </c>
      <c r="E450" s="98">
        <v>4109.0028794946847</v>
      </c>
      <c r="F450" s="98">
        <v>4205.0488041289145</v>
      </c>
      <c r="G450" s="98">
        <v>5052.1514746326775</v>
      </c>
      <c r="H450" s="98">
        <v>4391.0827249633503</v>
      </c>
      <c r="I450" s="98">
        <v>4402.3138318198162</v>
      </c>
      <c r="J450" s="98">
        <v>4280.1345148293603</v>
      </c>
      <c r="K450" s="98">
        <v>4294.4859146164163</v>
      </c>
      <c r="L450" s="98">
        <v>5672.2249937325241</v>
      </c>
      <c r="M450" s="98">
        <v>5355.6990511152726</v>
      </c>
      <c r="N450" s="98">
        <v>3256.4152176449957</v>
      </c>
      <c r="O450" s="98">
        <v>0</v>
      </c>
      <c r="P450" s="98">
        <v>0</v>
      </c>
      <c r="Q450" s="98">
        <v>3243.0329935765499</v>
      </c>
      <c r="R450" s="98">
        <v>0</v>
      </c>
      <c r="S450" s="98">
        <v>0</v>
      </c>
      <c r="T450" s="98">
        <v>0</v>
      </c>
      <c r="U450" s="98">
        <v>2599.9640409105891</v>
      </c>
      <c r="V450" s="98">
        <v>1362.5567730000696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613.10235650535833</v>
      </c>
      <c r="D454" s="122">
        <v>368.92368094894778</v>
      </c>
      <c r="E454" s="122">
        <v>356.55573356328176</v>
      </c>
      <c r="F454" s="122">
        <v>361.5326847623607</v>
      </c>
      <c r="G454" s="122">
        <v>254.28126576654137</v>
      </c>
      <c r="H454" s="122">
        <v>198.44929413521231</v>
      </c>
      <c r="I454" s="122">
        <v>473.65521403416648</v>
      </c>
      <c r="J454" s="122">
        <v>543.2020700044593</v>
      </c>
      <c r="K454" s="122">
        <v>776.50283540480439</v>
      </c>
      <c r="L454" s="122">
        <v>636.2188388431108</v>
      </c>
      <c r="M454" s="122">
        <v>263.70725620245082</v>
      </c>
      <c r="N454" s="122">
        <v>172.2846105271644</v>
      </c>
      <c r="O454" s="122">
        <v>0</v>
      </c>
      <c r="P454" s="122">
        <v>0</v>
      </c>
      <c r="Q454" s="122">
        <v>152.11080940746729</v>
      </c>
      <c r="R454" s="122">
        <v>0</v>
      </c>
      <c r="S454" s="122">
        <v>0</v>
      </c>
      <c r="T454" s="122">
        <v>0</v>
      </c>
      <c r="U454" s="122">
        <v>765.83875784222857</v>
      </c>
      <c r="V454" s="122">
        <v>502.53991302604351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1088.6558256136555</v>
      </c>
      <c r="D455" s="98">
        <v>727.93271372784204</v>
      </c>
      <c r="E455" s="98">
        <v>697.79102910686493</v>
      </c>
      <c r="F455" s="98">
        <v>733.13569998480045</v>
      </c>
      <c r="G455" s="98">
        <v>879.16414558671363</v>
      </c>
      <c r="H455" s="98">
        <v>785.58686258965304</v>
      </c>
      <c r="I455" s="98">
        <v>822.87885806149609</v>
      </c>
      <c r="J455" s="98">
        <v>839.48633448566693</v>
      </c>
      <c r="K455" s="98">
        <v>810.03363966092093</v>
      </c>
      <c r="L455" s="98">
        <v>1136.4346372963998</v>
      </c>
      <c r="M455" s="98">
        <v>910.98870324483005</v>
      </c>
      <c r="N455" s="98">
        <v>737.67109639576665</v>
      </c>
      <c r="O455" s="98">
        <v>0</v>
      </c>
      <c r="P455" s="98">
        <v>0</v>
      </c>
      <c r="Q455" s="98">
        <v>854.40182016944959</v>
      </c>
      <c r="R455" s="98">
        <v>0</v>
      </c>
      <c r="S455" s="98">
        <v>0</v>
      </c>
      <c r="T455" s="98">
        <v>0</v>
      </c>
      <c r="U455" s="98">
        <v>765.83875784222857</v>
      </c>
      <c r="V455" s="98">
        <v>502.53991302604351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520.35032494252528</v>
      </c>
      <c r="D456" s="98">
        <v>521.5598782562937</v>
      </c>
      <c r="E456" s="98">
        <v>551.53576870915128</v>
      </c>
      <c r="F456" s="98">
        <v>548.34643958326728</v>
      </c>
      <c r="G456" s="98">
        <v>592.08074493055074</v>
      </c>
      <c r="H456" s="98">
        <v>626.96537903662056</v>
      </c>
      <c r="I456" s="98">
        <v>589.74111683293211</v>
      </c>
      <c r="J456" s="98">
        <v>644.50030992455504</v>
      </c>
      <c r="K456" s="98">
        <v>0</v>
      </c>
      <c r="L456" s="98">
        <v>493.92404699170834</v>
      </c>
      <c r="M456" s="98">
        <v>0</v>
      </c>
      <c r="N456" s="98">
        <v>595.94564637009114</v>
      </c>
      <c r="O456" s="98">
        <v>0</v>
      </c>
      <c r="P456" s="98">
        <v>0</v>
      </c>
      <c r="Q456" s="98">
        <v>450.06327730693727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109.18273641157649</v>
      </c>
      <c r="D464" s="122">
        <v>106.68211122163062</v>
      </c>
      <c r="E464" s="122">
        <v>124.48290594981985</v>
      </c>
      <c r="F464" s="122">
        <v>149.00981852455001</v>
      </c>
      <c r="G464" s="122">
        <v>146.2368949996368</v>
      </c>
      <c r="H464" s="122">
        <v>129.28635931981987</v>
      </c>
      <c r="I464" s="122">
        <v>70.40525887147858</v>
      </c>
      <c r="J464" s="122">
        <v>58.818164023961366</v>
      </c>
      <c r="K464" s="122">
        <v>108.42302768684058</v>
      </c>
      <c r="L464" s="122">
        <v>184.53439246751526</v>
      </c>
      <c r="M464" s="122">
        <v>125.03839703503539</v>
      </c>
      <c r="N464" s="122">
        <v>134.67592240616199</v>
      </c>
      <c r="O464" s="122">
        <v>0</v>
      </c>
      <c r="P464" s="122">
        <v>0</v>
      </c>
      <c r="Q464" s="122">
        <v>63.295661681875288</v>
      </c>
      <c r="R464" s="122">
        <v>0</v>
      </c>
      <c r="S464" s="122">
        <v>0</v>
      </c>
      <c r="T464" s="122">
        <v>0</v>
      </c>
      <c r="U464" s="122">
        <v>0</v>
      </c>
      <c r="V464" s="122">
        <v>100.30845949959273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322.92889810645528</v>
      </c>
      <c r="K465" s="98">
        <v>334.661483203508</v>
      </c>
      <c r="L465" s="98">
        <v>542.22803553051756</v>
      </c>
      <c r="M465" s="98">
        <v>495.41895054145527</v>
      </c>
      <c r="N465" s="98">
        <v>324.24958718468616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172.20096011221793</v>
      </c>
      <c r="D466" s="98">
        <v>186.18406671800503</v>
      </c>
      <c r="E466" s="98">
        <v>194.84280931276152</v>
      </c>
      <c r="F466" s="98">
        <v>209.90325397929399</v>
      </c>
      <c r="G466" s="98">
        <v>219.35534249945519</v>
      </c>
      <c r="H466" s="98">
        <v>228.49123899591928</v>
      </c>
      <c r="I466" s="98">
        <v>209.99133732971436</v>
      </c>
      <c r="J466" s="98">
        <v>217.63143654810398</v>
      </c>
      <c r="K466" s="98">
        <v>202.58814846334559</v>
      </c>
      <c r="L466" s="98">
        <v>203.7562410478441</v>
      </c>
      <c r="M466" s="98">
        <v>211.9562358650243</v>
      </c>
      <c r="N466" s="98">
        <v>213.54836112432562</v>
      </c>
      <c r="O466" s="98">
        <v>0</v>
      </c>
      <c r="P466" s="98">
        <v>0</v>
      </c>
      <c r="Q466" s="98">
        <v>181.36641520383498</v>
      </c>
      <c r="R466" s="98">
        <v>0</v>
      </c>
      <c r="S466" s="98">
        <v>0</v>
      </c>
      <c r="T466" s="98">
        <v>0</v>
      </c>
      <c r="U466" s="98">
        <v>0</v>
      </c>
      <c r="V466" s="98">
        <v>175.53980412428729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356.92212393781654</v>
      </c>
      <c r="D469" s="118">
        <f t="shared" si="240"/>
        <v>236.47975122605013</v>
      </c>
      <c r="E469" s="118">
        <f t="shared" si="240"/>
        <v>227.06779733396814</v>
      </c>
      <c r="F469" s="118">
        <f t="shared" si="240"/>
        <v>224.78415698320629</v>
      </c>
      <c r="G469" s="118">
        <f t="shared" si="240"/>
        <v>261.16463616818282</v>
      </c>
      <c r="H469" s="118">
        <f t="shared" si="240"/>
        <v>232.94086226570721</v>
      </c>
      <c r="I469" s="118">
        <f t="shared" si="240"/>
        <v>228.91892285482697</v>
      </c>
      <c r="J469" s="118">
        <f t="shared" si="240"/>
        <v>226.3485980467965</v>
      </c>
      <c r="K469" s="118">
        <f t="shared" si="240"/>
        <v>217.65953893104515</v>
      </c>
      <c r="L469" s="118">
        <f t="shared" si="240"/>
        <v>278.09186385543154</v>
      </c>
      <c r="M469" s="118">
        <f t="shared" si="240"/>
        <v>251.74082805823053</v>
      </c>
      <c r="N469" s="118">
        <f t="shared" si="240"/>
        <v>167.81989019660642</v>
      </c>
      <c r="O469" s="118">
        <f t="shared" si="240"/>
        <v>0</v>
      </c>
      <c r="P469" s="118">
        <f t="shared" si="240"/>
        <v>0</v>
      </c>
      <c r="Q469" s="118">
        <f t="shared" si="240"/>
        <v>159.01655149757835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121.46897075809873</v>
      </c>
      <c r="V469" s="118">
        <f t="shared" si="241"/>
        <v>71.718596627377181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301.75860596530254</v>
      </c>
      <c r="D470" s="123">
        <f t="shared" si="243"/>
        <v>191.44710879675904</v>
      </c>
      <c r="E470" s="123">
        <f t="shared" si="243"/>
        <v>182.08322696349813</v>
      </c>
      <c r="F470" s="123">
        <f t="shared" si="243"/>
        <v>181.45550347449247</v>
      </c>
      <c r="G470" s="123">
        <f t="shared" si="243"/>
        <v>215.85375388732902</v>
      </c>
      <c r="H470" s="123">
        <f t="shared" si="243"/>
        <v>185.88172759152278</v>
      </c>
      <c r="I470" s="123">
        <f t="shared" si="243"/>
        <v>183.91760968163877</v>
      </c>
      <c r="J470" s="123">
        <f t="shared" si="243"/>
        <v>175.49277098164436</v>
      </c>
      <c r="K470" s="123">
        <f t="shared" si="243"/>
        <v>173.3316128199514</v>
      </c>
      <c r="L470" s="123">
        <f t="shared" si="243"/>
        <v>224.96884473284862</v>
      </c>
      <c r="M470" s="123">
        <f t="shared" si="243"/>
        <v>208.83841811622892</v>
      </c>
      <c r="N470" s="123">
        <f t="shared" si="243"/>
        <v>126.29286343827312</v>
      </c>
      <c r="O470" s="123">
        <f t="shared" si="243"/>
        <v>0</v>
      </c>
      <c r="P470" s="123">
        <f t="shared" si="243"/>
        <v>0</v>
      </c>
      <c r="Q470" s="123">
        <f t="shared" si="243"/>
        <v>117.48537783324936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89.636379041537907</v>
      </c>
      <c r="V470" s="123">
        <f t="shared" si="244"/>
        <v>46.552942122441529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300.0626410974532</v>
      </c>
      <c r="D471" s="99">
        <v>190.39725611690167</v>
      </c>
      <c r="E471" s="99">
        <v>181.09556084831675</v>
      </c>
      <c r="F471" s="99">
        <v>180.48994965407979</v>
      </c>
      <c r="G471" s="99">
        <v>214.71164163024838</v>
      </c>
      <c r="H471" s="99">
        <v>184.9088119190335</v>
      </c>
      <c r="I471" s="99">
        <v>182.9673894088821</v>
      </c>
      <c r="J471" s="99">
        <v>174.5849957761956</v>
      </c>
      <c r="K471" s="99">
        <v>172.4327880818357</v>
      </c>
      <c r="L471" s="99">
        <v>223.84627468161744</v>
      </c>
      <c r="M471" s="99">
        <v>207.77880558007135</v>
      </c>
      <c r="N471" s="99">
        <v>125.65193547341811</v>
      </c>
      <c r="O471" s="99">
        <v>0</v>
      </c>
      <c r="P471" s="99">
        <v>0</v>
      </c>
      <c r="Q471" s="99">
        <v>116.88966101851251</v>
      </c>
      <c r="R471" s="99">
        <v>0</v>
      </c>
      <c r="S471" s="99">
        <v>0</v>
      </c>
      <c r="T471" s="99">
        <v>0</v>
      </c>
      <c r="U471" s="99">
        <v>89.151772295332805</v>
      </c>
      <c r="V471" s="99">
        <v>46.296834944420318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1.6959648678493644</v>
      </c>
      <c r="D472" s="99">
        <v>1.0498526798573744</v>
      </c>
      <c r="E472" s="99">
        <v>0.9876661151813787</v>
      </c>
      <c r="F472" s="99">
        <v>0.96555382041266657</v>
      </c>
      <c r="G472" s="99">
        <v>1.1421122570806412</v>
      </c>
      <c r="H472" s="99">
        <v>0.97291567248928879</v>
      </c>
      <c r="I472" s="99">
        <v>0.95022027275667531</v>
      </c>
      <c r="J472" s="99">
        <v>0.90777520544875623</v>
      </c>
      <c r="K472" s="99">
        <v>0.89882473811571173</v>
      </c>
      <c r="L472" s="99">
        <v>1.1225700512311902</v>
      </c>
      <c r="M472" s="99">
        <v>1.0596125361575757</v>
      </c>
      <c r="N472" s="99">
        <v>0.64092796485501458</v>
      </c>
      <c r="O472" s="99">
        <v>0</v>
      </c>
      <c r="P472" s="99">
        <v>0</v>
      </c>
      <c r="Q472" s="99">
        <v>0.59571681473684635</v>
      </c>
      <c r="R472" s="99">
        <v>0</v>
      </c>
      <c r="S472" s="99">
        <v>0</v>
      </c>
      <c r="T472" s="99">
        <v>0</v>
      </c>
      <c r="U472" s="99">
        <v>0.4846067462051083</v>
      </c>
      <c r="V472" s="99">
        <v>0.25610717802120919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2.5378720182409218E-3</v>
      </c>
      <c r="G473" s="123">
        <f t="shared" si="246"/>
        <v>2.0789772621261833E-3</v>
      </c>
      <c r="H473" s="123">
        <f t="shared" si="246"/>
        <v>5.7373782673677655E-3</v>
      </c>
      <c r="I473" s="123">
        <f t="shared" si="246"/>
        <v>8.5022342687793954E-3</v>
      </c>
      <c r="J473" s="123">
        <f t="shared" si="246"/>
        <v>1.0942914624585638E-2</v>
      </c>
      <c r="K473" s="123">
        <f t="shared" si="246"/>
        <v>1.0111617478041882E-2</v>
      </c>
      <c r="L473" s="123">
        <f t="shared" si="246"/>
        <v>3.2497278720309372E-2</v>
      </c>
      <c r="M473" s="123">
        <f t="shared" si="246"/>
        <v>1.7762966997087154E-2</v>
      </c>
      <c r="N473" s="123">
        <f t="shared" si="246"/>
        <v>1.4708763710925263E-2</v>
      </c>
      <c r="O473" s="123">
        <f t="shared" si="246"/>
        <v>0</v>
      </c>
      <c r="P473" s="123">
        <f t="shared" si="246"/>
        <v>0</v>
      </c>
      <c r="Q473" s="123">
        <f t="shared" si="246"/>
        <v>9.6994096262394986E-3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2.5378720182409218E-3</v>
      </c>
      <c r="G474" s="99">
        <f>RES_hhdet_in_fecs!G8</f>
        <v>2.0789772621261833E-3</v>
      </c>
      <c r="H474" s="99">
        <f>RES_hhdet_in_fecs!H8</f>
        <v>5.7373782673677655E-3</v>
      </c>
      <c r="I474" s="99">
        <f>RES_hhdet_in_fecs!I8</f>
        <v>8.5022342687793954E-3</v>
      </c>
      <c r="J474" s="99">
        <f>RES_hhdet_in_fecs!J8</f>
        <v>1.0942914624585638E-2</v>
      </c>
      <c r="K474" s="99">
        <f>RES_hhdet_in_fecs!K8</f>
        <v>1.0111617478041882E-2</v>
      </c>
      <c r="L474" s="99">
        <f>RES_hhdet_in_fecs!L8</f>
        <v>3.2497278720309372E-2</v>
      </c>
      <c r="M474" s="99">
        <f>RES_hhdet_in_fecs!M8</f>
        <v>1.7762966997087154E-2</v>
      </c>
      <c r="N474" s="99">
        <f>RES_hhdet_in_fecs!N8</f>
        <v>1.4708763710925263E-2</v>
      </c>
      <c r="O474" s="99">
        <f>RES_hhdet_in_fecs!O8</f>
        <v>0</v>
      </c>
      <c r="P474" s="99">
        <f>RES_hhdet_in_fecs!P8</f>
        <v>0</v>
      </c>
      <c r="Q474" s="99">
        <f>RES_hhdet_in_fecs!Q8</f>
        <v>9.6994096262394986E-3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44.039643612970146</v>
      </c>
      <c r="D475" s="123">
        <v>33.469627007866265</v>
      </c>
      <c r="E475" s="123">
        <v>32.851243706875074</v>
      </c>
      <c r="F475" s="123">
        <v>30.854681800648496</v>
      </c>
      <c r="G475" s="123">
        <v>32.691514684093242</v>
      </c>
      <c r="H475" s="123">
        <v>34.180276631603803</v>
      </c>
      <c r="I475" s="123">
        <v>34.162596115758525</v>
      </c>
      <c r="J475" s="123">
        <v>38.30820604296968</v>
      </c>
      <c r="K475" s="123">
        <v>32.804271673006149</v>
      </c>
      <c r="L475" s="123">
        <v>40.979664806757192</v>
      </c>
      <c r="M475" s="123">
        <v>31.791502999247829</v>
      </c>
      <c r="N475" s="123">
        <v>30.377282530093282</v>
      </c>
      <c r="O475" s="123">
        <v>0</v>
      </c>
      <c r="P475" s="123">
        <v>0</v>
      </c>
      <c r="Q475" s="123">
        <v>32.314686003224857</v>
      </c>
      <c r="R475" s="123">
        <v>0</v>
      </c>
      <c r="S475" s="123">
        <v>0</v>
      </c>
      <c r="T475" s="123">
        <v>0</v>
      </c>
      <c r="U475" s="123">
        <v>26.260318019697884</v>
      </c>
      <c r="V475" s="123">
        <v>17.075257242399609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52.594145952230704</v>
      </c>
      <c r="D476" s="99">
        <v>33.763060879965373</v>
      </c>
      <c r="E476" s="99">
        <v>30.753655199816286</v>
      </c>
      <c r="F476" s="99">
        <v>31.467797817218511</v>
      </c>
      <c r="G476" s="99">
        <v>37.363641590952589</v>
      </c>
      <c r="H476" s="99">
        <v>33.081119741798112</v>
      </c>
      <c r="I476" s="99">
        <v>34.200196126643682</v>
      </c>
      <c r="J476" s="99">
        <v>34.242315902119998</v>
      </c>
      <c r="K476" s="99">
        <v>32.524581918272652</v>
      </c>
      <c r="L476" s="99">
        <v>44.847773185837404</v>
      </c>
      <c r="M476" s="99">
        <v>35.342565527040264</v>
      </c>
      <c r="N476" s="99">
        <v>28.463753793645125</v>
      </c>
      <c r="O476" s="99">
        <v>0</v>
      </c>
      <c r="P476" s="99">
        <v>0</v>
      </c>
      <c r="Q476" s="99">
        <v>30.79547427701792</v>
      </c>
      <c r="R476" s="99">
        <v>0</v>
      </c>
      <c r="S476" s="99">
        <v>0</v>
      </c>
      <c r="T476" s="99">
        <v>0</v>
      </c>
      <c r="U476" s="99">
        <v>26.260318019697884</v>
      </c>
      <c r="V476" s="99">
        <v>17.075257242399609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36.519491040091644</v>
      </c>
      <c r="D477" s="99">
        <v>35.142837936368352</v>
      </c>
      <c r="E477" s="99">
        <v>36.265906137451772</v>
      </c>
      <c r="F477" s="99">
        <v>35.114824504690077</v>
      </c>
      <c r="G477" s="99">
        <v>37.541676067833883</v>
      </c>
      <c r="H477" s="99">
        <v>39.389733283632054</v>
      </c>
      <c r="I477" s="99">
        <v>36.568537464647768</v>
      </c>
      <c r="J477" s="99">
        <v>39.221673519347142</v>
      </c>
      <c r="K477" s="99">
        <v>0</v>
      </c>
      <c r="L477" s="99">
        <v>29.148536564741757</v>
      </c>
      <c r="M477" s="99">
        <v>0</v>
      </c>
      <c r="N477" s="99">
        <v>34.307537726742403</v>
      </c>
      <c r="O477" s="99">
        <v>0</v>
      </c>
      <c r="P477" s="99">
        <v>0</v>
      </c>
      <c r="Q477" s="99">
        <v>24.836881449410654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33.424595797268516</v>
      </c>
      <c r="D481" s="102">
        <v>33.121866930855155</v>
      </c>
      <c r="E481" s="102">
        <v>34.911201530404789</v>
      </c>
      <c r="F481" s="102">
        <v>30.096878409192371</v>
      </c>
      <c r="G481" s="102">
        <v>30.71562070403186</v>
      </c>
      <c r="H481" s="102">
        <v>34.347615922115565</v>
      </c>
      <c r="I481" s="102">
        <v>34.078585875542849</v>
      </c>
      <c r="J481" s="102">
        <v>45.749592101624856</v>
      </c>
      <c r="K481" s="102">
        <v>39.281297572097884</v>
      </c>
      <c r="L481" s="102">
        <v>36.826345606920867</v>
      </c>
      <c r="M481" s="102">
        <v>30.344773821258315</v>
      </c>
      <c r="N481" s="102">
        <v>30.764602354923831</v>
      </c>
      <c r="O481" s="102">
        <v>0</v>
      </c>
      <c r="P481" s="102">
        <v>0</v>
      </c>
      <c r="Q481" s="102">
        <v>32.699745916628082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11.12387435954383</v>
      </c>
      <c r="D485" s="123">
        <v>11.563015421424797</v>
      </c>
      <c r="E485" s="123">
        <v>12.133326663594946</v>
      </c>
      <c r="F485" s="123">
        <v>12.471433836047064</v>
      </c>
      <c r="G485" s="123">
        <v>12.617288619498437</v>
      </c>
      <c r="H485" s="123">
        <v>12.873120664313261</v>
      </c>
      <c r="I485" s="123">
        <v>10.830214823160894</v>
      </c>
      <c r="J485" s="123">
        <v>12.536678107557872</v>
      </c>
      <c r="K485" s="123">
        <v>11.513542820609551</v>
      </c>
      <c r="L485" s="123">
        <v>12.11085703710542</v>
      </c>
      <c r="M485" s="123">
        <v>11.093143975756707</v>
      </c>
      <c r="N485" s="123">
        <v>11.135035464529102</v>
      </c>
      <c r="O485" s="123">
        <v>0</v>
      </c>
      <c r="P485" s="123">
        <v>0</v>
      </c>
      <c r="Q485" s="123">
        <v>9.2067882514778834</v>
      </c>
      <c r="R485" s="123">
        <v>0</v>
      </c>
      <c r="S485" s="123">
        <v>0</v>
      </c>
      <c r="T485" s="123">
        <v>0</v>
      </c>
      <c r="U485" s="123">
        <v>5.5722736968629549</v>
      </c>
      <c r="V485" s="123">
        <v>8.0903972625360492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13.172142164362485</v>
      </c>
      <c r="K486" s="99">
        <v>13.437373823017341</v>
      </c>
      <c r="L486" s="99">
        <v>21.398256577542515</v>
      </c>
      <c r="M486" s="99">
        <v>19.220190832754181</v>
      </c>
      <c r="N486" s="99">
        <v>12.511484403293402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12.085495325880562</v>
      </c>
      <c r="D487" s="99">
        <v>12.545130014371246</v>
      </c>
      <c r="E487" s="99">
        <v>12.811772934749245</v>
      </c>
      <c r="F487" s="99">
        <v>13.44171384070242</v>
      </c>
      <c r="G487" s="99">
        <v>13.908520556312363</v>
      </c>
      <c r="H487" s="99">
        <v>14.35519290638565</v>
      </c>
      <c r="I487" s="99">
        <v>13.021096659550963</v>
      </c>
      <c r="J487" s="99">
        <v>13.244166093318796</v>
      </c>
      <c r="K487" s="99">
        <v>12.13601750380203</v>
      </c>
      <c r="L487" s="99">
        <v>12.024513239739315</v>
      </c>
      <c r="M487" s="99">
        <v>12.315661712485266</v>
      </c>
      <c r="N487" s="99">
        <v>12.293601774560257</v>
      </c>
      <c r="O487" s="99">
        <v>0</v>
      </c>
      <c r="P487" s="99">
        <v>0</v>
      </c>
      <c r="Q487" s="99">
        <v>10.008761835172296</v>
      </c>
      <c r="R487" s="99">
        <v>0</v>
      </c>
      <c r="S487" s="99">
        <v>0</v>
      </c>
      <c r="T487" s="99">
        <v>0</v>
      </c>
      <c r="U487" s="99">
        <v>0</v>
      </c>
      <c r="V487" s="99">
        <v>9.1321084041128096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9.4578101271697257</v>
      </c>
      <c r="D488" s="110">
        <v>10.245135155676145</v>
      </c>
      <c r="E488" s="110">
        <v>10.932998645398884</v>
      </c>
      <c r="F488" s="110">
        <v>10.097101589361015</v>
      </c>
      <c r="G488" s="110">
        <v>10.034824745870582</v>
      </c>
      <c r="H488" s="110">
        <v>10.941645871418922</v>
      </c>
      <c r="I488" s="110">
        <v>9.7251647741045026</v>
      </c>
      <c r="J488" s="110">
        <v>12.276118914781373</v>
      </c>
      <c r="K488" s="110">
        <v>10.794815466864817</v>
      </c>
      <c r="L488" s="110">
        <v>12.637163209279871</v>
      </c>
      <c r="M488" s="110">
        <v>9.3112972594237551</v>
      </c>
      <c r="N488" s="110">
        <v>9.1777835889730763</v>
      </c>
      <c r="O488" s="110">
        <v>0</v>
      </c>
      <c r="P488" s="110">
        <v>0</v>
      </c>
      <c r="Q488" s="110">
        <v>8.7768642684664435</v>
      </c>
      <c r="R488" s="110">
        <v>0</v>
      </c>
      <c r="S488" s="110">
        <v>0</v>
      </c>
      <c r="T488" s="110">
        <v>0</v>
      </c>
      <c r="U488" s="110">
        <v>5.5722736968629549</v>
      </c>
      <c r="V488" s="110">
        <v>6.7014490737670345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223.19559323993263</v>
      </c>
      <c r="D490" s="118">
        <f t="shared" si="247"/>
        <v>149.18725553032633</v>
      </c>
      <c r="E490" s="118">
        <f t="shared" si="247"/>
        <v>144.15154496317246</v>
      </c>
      <c r="F490" s="118">
        <f t="shared" si="247"/>
        <v>143.47034364172609</v>
      </c>
      <c r="G490" s="118">
        <f t="shared" si="247"/>
        <v>168.05663947928099</v>
      </c>
      <c r="H490" s="118">
        <f t="shared" si="247"/>
        <v>151.21776764144241</v>
      </c>
      <c r="I490" s="118">
        <f t="shared" si="247"/>
        <v>149.99450455501085</v>
      </c>
      <c r="J490" s="118">
        <f t="shared" si="247"/>
        <v>149.75908564896991</v>
      </c>
      <c r="K490" s="118">
        <f t="shared" si="247"/>
        <v>144.5457360294445</v>
      </c>
      <c r="L490" s="118">
        <f t="shared" si="247"/>
        <v>185.56980345155756</v>
      </c>
      <c r="M490" s="118">
        <f t="shared" si="247"/>
        <v>169.95388363296749</v>
      </c>
      <c r="N490" s="118">
        <f t="shared" si="247"/>
        <v>114.07141312307438</v>
      </c>
      <c r="O490" s="118">
        <f t="shared" si="247"/>
        <v>0</v>
      </c>
      <c r="P490" s="118">
        <f t="shared" si="247"/>
        <v>0</v>
      </c>
      <c r="Q490" s="118">
        <f t="shared" si="247"/>
        <v>112.5306480440061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93.967771152840911</v>
      </c>
      <c r="V490" s="118">
        <f t="shared" si="248"/>
        <v>55.546870042318915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188.67109454793564</v>
      </c>
      <c r="D491" s="123">
        <f t="shared" si="250"/>
        <v>120.52841064959436</v>
      </c>
      <c r="E491" s="123">
        <f t="shared" si="250"/>
        <v>115.46545106992484</v>
      </c>
      <c r="F491" s="123">
        <f t="shared" si="250"/>
        <v>115.92247233068483</v>
      </c>
      <c r="G491" s="123">
        <f t="shared" si="250"/>
        <v>138.96159669886774</v>
      </c>
      <c r="H491" s="123">
        <f t="shared" si="250"/>
        <v>120.61261610551412</v>
      </c>
      <c r="I491" s="123">
        <f t="shared" si="250"/>
        <v>120.30437150585406</v>
      </c>
      <c r="J491" s="123">
        <f t="shared" si="250"/>
        <v>115.75040130942705</v>
      </c>
      <c r="K491" s="123">
        <f t="shared" si="250"/>
        <v>115.29870247924943</v>
      </c>
      <c r="L491" s="123">
        <f t="shared" si="250"/>
        <v>150.92520249850008</v>
      </c>
      <c r="M491" s="123">
        <f t="shared" si="250"/>
        <v>141.33603849648421</v>
      </c>
      <c r="N491" s="123">
        <f t="shared" si="250"/>
        <v>86.193624986471193</v>
      </c>
      <c r="O491" s="123">
        <f t="shared" si="250"/>
        <v>0</v>
      </c>
      <c r="P491" s="123">
        <f t="shared" si="250"/>
        <v>0</v>
      </c>
      <c r="Q491" s="123">
        <f t="shared" si="250"/>
        <v>82.479204694450132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69.152221717449422</v>
      </c>
      <c r="V491" s="123">
        <f t="shared" si="251"/>
        <v>36.566875465181226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186.97512968008627</v>
      </c>
      <c r="D492" s="99">
        <v>119.47855796973698</v>
      </c>
      <c r="E492" s="99">
        <v>114.47778495474346</v>
      </c>
      <c r="F492" s="99">
        <v>114.95691851027216</v>
      </c>
      <c r="G492" s="99">
        <v>137.8194844417871</v>
      </c>
      <c r="H492" s="99">
        <v>119.63970043302483</v>
      </c>
      <c r="I492" s="99">
        <v>119.35415123309738</v>
      </c>
      <c r="J492" s="99">
        <v>114.84262610397829</v>
      </c>
      <c r="K492" s="99">
        <v>114.39987774113372</v>
      </c>
      <c r="L492" s="99">
        <v>149.80263244726891</v>
      </c>
      <c r="M492" s="99">
        <v>140.27642596032663</v>
      </c>
      <c r="N492" s="99">
        <v>85.552697021616183</v>
      </c>
      <c r="O492" s="99">
        <v>0</v>
      </c>
      <c r="P492" s="99">
        <v>0</v>
      </c>
      <c r="Q492" s="99">
        <v>81.883487879713286</v>
      </c>
      <c r="R492" s="99">
        <v>0</v>
      </c>
      <c r="S492" s="99">
        <v>0</v>
      </c>
      <c r="T492" s="99">
        <v>0</v>
      </c>
      <c r="U492" s="99">
        <v>68.667614971244319</v>
      </c>
      <c r="V492" s="99">
        <v>36.310768287160016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1.6959648678493644</v>
      </c>
      <c r="D493" s="99">
        <v>1.0498526798573744</v>
      </c>
      <c r="E493" s="99">
        <v>0.9876661151813787</v>
      </c>
      <c r="F493" s="99">
        <v>0.96555382041266657</v>
      </c>
      <c r="G493" s="99">
        <v>1.1421122570806412</v>
      </c>
      <c r="H493" s="99">
        <v>0.97291567248928879</v>
      </c>
      <c r="I493" s="99">
        <v>0.95022027275667531</v>
      </c>
      <c r="J493" s="99">
        <v>0.90777520544875623</v>
      </c>
      <c r="K493" s="99">
        <v>0.89882473811571173</v>
      </c>
      <c r="L493" s="99">
        <v>1.1225700512311902</v>
      </c>
      <c r="M493" s="99">
        <v>1.0596125361575757</v>
      </c>
      <c r="N493" s="99">
        <v>0.64092796485501458</v>
      </c>
      <c r="O493" s="99">
        <v>0</v>
      </c>
      <c r="P493" s="99">
        <v>0</v>
      </c>
      <c r="Q493" s="99">
        <v>0.59571681473684635</v>
      </c>
      <c r="R493" s="99">
        <v>0</v>
      </c>
      <c r="S493" s="99">
        <v>0</v>
      </c>
      <c r="T493" s="99">
        <v>0</v>
      </c>
      <c r="U493" s="99">
        <v>0.4846067462051083</v>
      </c>
      <c r="V493" s="99">
        <v>0.25610717802120919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7.5580396093022275E-3</v>
      </c>
      <c r="G494" s="123">
        <f t="shared" si="253"/>
        <v>6.400581963379579E-3</v>
      </c>
      <c r="H494" s="123">
        <f t="shared" si="253"/>
        <v>1.8245843963620119E-2</v>
      </c>
      <c r="I494" s="123">
        <f t="shared" si="253"/>
        <v>2.7909990868831166E-2</v>
      </c>
      <c r="J494" s="123">
        <f t="shared" si="253"/>
        <v>3.7064063233882574E-2</v>
      </c>
      <c r="K494" s="123">
        <f t="shared" si="253"/>
        <v>3.5329906023522477E-2</v>
      </c>
      <c r="L494" s="123">
        <f t="shared" si="253"/>
        <v>0.11711049016439903</v>
      </c>
      <c r="M494" s="123">
        <f t="shared" si="253"/>
        <v>6.6340055705558496E-2</v>
      </c>
      <c r="N494" s="123">
        <f t="shared" si="253"/>
        <v>5.7263922127306514E-2</v>
      </c>
      <c r="O494" s="123">
        <f t="shared" si="253"/>
        <v>0</v>
      </c>
      <c r="P494" s="123">
        <f t="shared" si="253"/>
        <v>0</v>
      </c>
      <c r="Q494" s="123">
        <f t="shared" si="253"/>
        <v>4.3297493339158007E-2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7.5580396093022275E-3</v>
      </c>
      <c r="G495" s="99">
        <f>RES_hhdet_in_tess!G8</f>
        <v>6.400581963379579E-3</v>
      </c>
      <c r="H495" s="99">
        <f>RES_hhdet_in_tess!H8</f>
        <v>1.8245843963620119E-2</v>
      </c>
      <c r="I495" s="99">
        <f>RES_hhdet_in_tess!I8</f>
        <v>2.7909990868831166E-2</v>
      </c>
      <c r="J495" s="99">
        <f>RES_hhdet_in_tess!J8</f>
        <v>3.7064063233882574E-2</v>
      </c>
      <c r="K495" s="99">
        <f>RES_hhdet_in_tess!K8</f>
        <v>3.5329906023522477E-2</v>
      </c>
      <c r="L495" s="99">
        <f>RES_hhdet_in_tess!L8</f>
        <v>0.11711049016439903</v>
      </c>
      <c r="M495" s="99">
        <f>RES_hhdet_in_tess!M8</f>
        <v>6.6340055705558496E-2</v>
      </c>
      <c r="N495" s="99">
        <f>RES_hhdet_in_tess!N8</f>
        <v>5.7263922127306514E-2</v>
      </c>
      <c r="O495" s="99">
        <f>RES_hhdet_in_tess!O8</f>
        <v>0</v>
      </c>
      <c r="P495" s="99">
        <f>RES_hhdet_in_tess!P8</f>
        <v>0</v>
      </c>
      <c r="Q495" s="99">
        <f>RES_hhdet_in_tess!Q8</f>
        <v>4.3297493339158007E-2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27.361760869089771</v>
      </c>
      <c r="D496" s="123">
        <v>21.078624590587935</v>
      </c>
      <c r="E496" s="123">
        <v>20.824972243901875</v>
      </c>
      <c r="F496" s="123">
        <v>19.633124454607625</v>
      </c>
      <c r="G496" s="123">
        <v>21.016616912606356</v>
      </c>
      <c r="H496" s="123">
        <v>22.120239597172016</v>
      </c>
      <c r="I496" s="123">
        <v>22.119730276124528</v>
      </c>
      <c r="J496" s="123">
        <v>24.977201203086583</v>
      </c>
      <c r="K496" s="123">
        <v>21.474168028075287</v>
      </c>
      <c r="L496" s="123">
        <v>27.06211369401635</v>
      </c>
      <c r="M496" s="123">
        <v>21.240174040843737</v>
      </c>
      <c r="N496" s="123">
        <v>20.548292459316862</v>
      </c>
      <c r="O496" s="123">
        <v>0</v>
      </c>
      <c r="P496" s="123">
        <v>0</v>
      </c>
      <c r="Q496" s="123">
        <v>23.375298565136735</v>
      </c>
      <c r="R496" s="123">
        <v>0</v>
      </c>
      <c r="S496" s="123">
        <v>0</v>
      </c>
      <c r="T496" s="123">
        <v>0</v>
      </c>
      <c r="U496" s="123">
        <v>20.08595359987077</v>
      </c>
      <c r="V496" s="123">
        <v>13.30920122447818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32.219007441817524</v>
      </c>
      <c r="D497" s="99">
        <v>20.836997143031336</v>
      </c>
      <c r="E497" s="99">
        <v>19.126733394742498</v>
      </c>
      <c r="F497" s="99">
        <v>19.72644388776034</v>
      </c>
      <c r="G497" s="99">
        <v>23.614475658381625</v>
      </c>
      <c r="H497" s="99">
        <v>21.083798843990412</v>
      </c>
      <c r="I497" s="99">
        <v>21.984824038197448</v>
      </c>
      <c r="J497" s="99">
        <v>22.20609899481066</v>
      </c>
      <c r="K497" s="99">
        <v>21.282124923801337</v>
      </c>
      <c r="L497" s="99">
        <v>29.613766403982464</v>
      </c>
      <c r="M497" s="99">
        <v>23.553263585090267</v>
      </c>
      <c r="N497" s="99">
        <v>19.138352324576058</v>
      </c>
      <c r="O497" s="99">
        <v>0</v>
      </c>
      <c r="P497" s="99">
        <v>0</v>
      </c>
      <c r="Q497" s="99">
        <v>21.332508287669327</v>
      </c>
      <c r="R497" s="99">
        <v>0</v>
      </c>
      <c r="S497" s="99">
        <v>0</v>
      </c>
      <c r="T497" s="99">
        <v>0</v>
      </c>
      <c r="U497" s="99">
        <v>20.08595359987077</v>
      </c>
      <c r="V497" s="99">
        <v>13.30920122447818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20.944378246415706</v>
      </c>
      <c r="D498" s="99">
        <v>20.250164768205334</v>
      </c>
      <c r="E498" s="99">
        <v>21.011947121847683</v>
      </c>
      <c r="F498" s="99">
        <v>20.458180965538997</v>
      </c>
      <c r="G498" s="99">
        <v>22.008581806490042</v>
      </c>
      <c r="H498" s="99">
        <v>23.249800119045695</v>
      </c>
      <c r="I498" s="99">
        <v>21.747810221760542</v>
      </c>
      <c r="J498" s="99">
        <v>23.532608033024971</v>
      </c>
      <c r="K498" s="99">
        <v>0</v>
      </c>
      <c r="L498" s="99">
        <v>17.896282504140469</v>
      </c>
      <c r="M498" s="99">
        <v>0</v>
      </c>
      <c r="N498" s="99">
        <v>22.523991574683425</v>
      </c>
      <c r="O498" s="99">
        <v>0</v>
      </c>
      <c r="P498" s="99">
        <v>0</v>
      </c>
      <c r="Q498" s="99">
        <v>19.539425651514073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21.486375722391177</v>
      </c>
      <c r="D502" s="102">
        <v>21.348588561910535</v>
      </c>
      <c r="E502" s="102">
        <v>22.56639006366736</v>
      </c>
      <c r="F502" s="102">
        <v>19.510573028029604</v>
      </c>
      <c r="G502" s="102">
        <v>19.972729292159482</v>
      </c>
      <c r="H502" s="102">
        <v>22.406498230444505</v>
      </c>
      <c r="I502" s="102">
        <v>22.307216226072352</v>
      </c>
      <c r="J502" s="102">
        <v>30.060481613581036</v>
      </c>
      <c r="K502" s="102">
        <v>25.92148202178781</v>
      </c>
      <c r="L502" s="102">
        <v>24.41955040703828</v>
      </c>
      <c r="M502" s="102">
        <v>20.297804226521077</v>
      </c>
      <c r="N502" s="102">
        <v>20.867264937735246</v>
      </c>
      <c r="O502" s="102">
        <v>0</v>
      </c>
      <c r="P502" s="102">
        <v>0</v>
      </c>
      <c r="Q502" s="102">
        <v>23.842088894052921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7.1627378229072116</v>
      </c>
      <c r="D506" s="123">
        <v>7.5802202901440054</v>
      </c>
      <c r="E506" s="123">
        <v>7.8611216493457219</v>
      </c>
      <c r="F506" s="123">
        <v>7.907188816824342</v>
      </c>
      <c r="G506" s="123">
        <v>8.0720252858435035</v>
      </c>
      <c r="H506" s="123">
        <v>8.4666660947926609</v>
      </c>
      <c r="I506" s="123">
        <v>7.5424927821634382</v>
      </c>
      <c r="J506" s="123">
        <v>8.994419073222387</v>
      </c>
      <c r="K506" s="123">
        <v>7.7375356160962552</v>
      </c>
      <c r="L506" s="123">
        <v>7.4653767688767223</v>
      </c>
      <c r="M506" s="123">
        <v>7.311331039934009</v>
      </c>
      <c r="N506" s="123">
        <v>7.272231755159007</v>
      </c>
      <c r="O506" s="123">
        <v>0</v>
      </c>
      <c r="P506" s="123">
        <v>0</v>
      </c>
      <c r="Q506" s="123">
        <v>6.6328472910800844</v>
      </c>
      <c r="R506" s="123">
        <v>0</v>
      </c>
      <c r="S506" s="123">
        <v>0</v>
      </c>
      <c r="T506" s="123">
        <v>0</v>
      </c>
      <c r="U506" s="123">
        <v>4.7295958355207235</v>
      </c>
      <c r="V506" s="123">
        <v>5.6707933526595111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7.6805025654685757</v>
      </c>
      <c r="K507" s="99">
        <v>7.8397938152645921</v>
      </c>
      <c r="L507" s="99">
        <v>12.491499810766239</v>
      </c>
      <c r="M507" s="99">
        <v>11.223445144652297</v>
      </c>
      <c r="N507" s="99">
        <v>7.3059607004127924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7.1799042916109341</v>
      </c>
      <c r="D508" s="99">
        <v>7.46016212438672</v>
      </c>
      <c r="E508" s="99">
        <v>7.625967109705476</v>
      </c>
      <c r="F508" s="99">
        <v>8.0085103443292969</v>
      </c>
      <c r="G508" s="99">
        <v>8.2943741226278185</v>
      </c>
      <c r="H508" s="99">
        <v>8.5686434958233235</v>
      </c>
      <c r="I508" s="99">
        <v>7.7793732265484081</v>
      </c>
      <c r="J508" s="99">
        <v>7.9196261425944243</v>
      </c>
      <c r="K508" s="99">
        <v>7.2631391399552241</v>
      </c>
      <c r="L508" s="99">
        <v>7.2022444046407852</v>
      </c>
      <c r="M508" s="99">
        <v>7.3798494552368119</v>
      </c>
      <c r="N508" s="99">
        <v>7.3666305941898758</v>
      </c>
      <c r="O508" s="99">
        <v>0</v>
      </c>
      <c r="P508" s="99">
        <v>0</v>
      </c>
      <c r="Q508" s="99">
        <v>5.9974979259141961</v>
      </c>
      <c r="R508" s="99">
        <v>0</v>
      </c>
      <c r="S508" s="99">
        <v>0</v>
      </c>
      <c r="T508" s="99">
        <v>0</v>
      </c>
      <c r="U508" s="99">
        <v>0</v>
      </c>
      <c r="V508" s="99">
        <v>5.5981804678466798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7.1329959178275093</v>
      </c>
      <c r="D509" s="110">
        <v>7.7413239826559215</v>
      </c>
      <c r="E509" s="110">
        <v>8.2771642964015353</v>
      </c>
      <c r="F509" s="110">
        <v>7.6592490789298626</v>
      </c>
      <c r="G509" s="110">
        <v>7.6273276122748728</v>
      </c>
      <c r="H509" s="110">
        <v>8.333766514094636</v>
      </c>
      <c r="I509" s="110">
        <v>7.4230136106534736</v>
      </c>
      <c r="J509" s="110">
        <v>9.39119674840539</v>
      </c>
      <c r="K509" s="110">
        <v>8.2779584290833697</v>
      </c>
      <c r="L509" s="110">
        <v>9.7158812150784541</v>
      </c>
      <c r="M509" s="110">
        <v>7.1840304557013521</v>
      </c>
      <c r="N509" s="110">
        <v>7.1139272937155598</v>
      </c>
      <c r="O509" s="110">
        <v>0</v>
      </c>
      <c r="P509" s="110">
        <v>0</v>
      </c>
      <c r="Q509" s="110">
        <v>6.973446950756645</v>
      </c>
      <c r="R509" s="110">
        <v>0</v>
      </c>
      <c r="S509" s="110">
        <v>0</v>
      </c>
      <c r="T509" s="110">
        <v>0</v>
      </c>
      <c r="U509" s="110">
        <v>4.7295958355207235</v>
      </c>
      <c r="V509" s="110">
        <v>5.767610532409952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110.5358162127764</v>
      </c>
      <c r="D511" s="118">
        <f t="shared" si="254"/>
        <v>70.11076379888226</v>
      </c>
      <c r="E511" s="118">
        <f t="shared" si="254"/>
        <v>68.560397074748593</v>
      </c>
      <c r="F511" s="118">
        <f t="shared" si="254"/>
        <v>68.596742537095338</v>
      </c>
      <c r="G511" s="118">
        <f t="shared" si="254"/>
        <v>78.53690201874673</v>
      </c>
      <c r="H511" s="118">
        <f t="shared" si="254"/>
        <v>67.344882967202935</v>
      </c>
      <c r="I511" s="118">
        <f t="shared" si="254"/>
        <v>69.673081815767901</v>
      </c>
      <c r="J511" s="118">
        <f t="shared" si="254"/>
        <v>67.491082022886545</v>
      </c>
      <c r="K511" s="118">
        <f t="shared" si="254"/>
        <v>70.481389755452767</v>
      </c>
      <c r="L511" s="118">
        <f t="shared" si="254"/>
        <v>87.042707456527864</v>
      </c>
      <c r="M511" s="118">
        <f t="shared" si="254"/>
        <v>75.821341870196008</v>
      </c>
      <c r="N511" s="118">
        <f t="shared" si="254"/>
        <v>46.598976548058999</v>
      </c>
      <c r="O511" s="118">
        <f t="shared" si="254"/>
        <v>0</v>
      </c>
      <c r="P511" s="118">
        <f t="shared" si="254"/>
        <v>0</v>
      </c>
      <c r="Q511" s="118">
        <f t="shared" si="254"/>
        <v>43.354634011138756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40.140420789235982</v>
      </c>
      <c r="V511" s="118">
        <f t="shared" si="255"/>
        <v>23.226266107854283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99.020671562159549</v>
      </c>
      <c r="D512" s="123">
        <f t="shared" si="257"/>
        <v>62.831094518577565</v>
      </c>
      <c r="E512" s="123">
        <f t="shared" si="257"/>
        <v>61.375233281187896</v>
      </c>
      <c r="F512" s="123">
        <f t="shared" si="257"/>
        <v>61.169985134022511</v>
      </c>
      <c r="G512" s="123">
        <f t="shared" si="257"/>
        <v>72.768084604133449</v>
      </c>
      <c r="H512" s="123">
        <f t="shared" si="257"/>
        <v>62.667585081136245</v>
      </c>
      <c r="I512" s="123">
        <f t="shared" si="257"/>
        <v>62.009616112158092</v>
      </c>
      <c r="J512" s="123">
        <f t="shared" si="257"/>
        <v>59.168732756150291</v>
      </c>
      <c r="K512" s="123">
        <f t="shared" si="257"/>
        <v>58.439326421217856</v>
      </c>
      <c r="L512" s="123">
        <f t="shared" si="257"/>
        <v>76.039962501766212</v>
      </c>
      <c r="M512" s="123">
        <f t="shared" si="257"/>
        <v>70.690259826297535</v>
      </c>
      <c r="N512" s="123">
        <f t="shared" si="257"/>
        <v>42.584792337197072</v>
      </c>
      <c r="O512" s="123">
        <f t="shared" si="257"/>
        <v>0</v>
      </c>
      <c r="P512" s="123">
        <f t="shared" si="257"/>
        <v>0</v>
      </c>
      <c r="Q512" s="123">
        <f t="shared" si="257"/>
        <v>40.654321106106721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31.00706038919002</v>
      </c>
      <c r="V512" s="123">
        <f t="shared" si="258"/>
        <v>16.102077614279299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99.020671562159549</v>
      </c>
      <c r="D513" s="99">
        <v>62.831094518577565</v>
      </c>
      <c r="E513" s="99">
        <v>61.375233281187896</v>
      </c>
      <c r="F513" s="99">
        <v>61.169985134022511</v>
      </c>
      <c r="G513" s="99">
        <v>72.768084604133449</v>
      </c>
      <c r="H513" s="99">
        <v>62.667585081136245</v>
      </c>
      <c r="I513" s="99">
        <v>62.009616112158092</v>
      </c>
      <c r="J513" s="99">
        <v>59.168732756150291</v>
      </c>
      <c r="K513" s="99">
        <v>58.439326421217856</v>
      </c>
      <c r="L513" s="99">
        <v>76.039962501766212</v>
      </c>
      <c r="M513" s="99">
        <v>70.690259826297535</v>
      </c>
      <c r="N513" s="99">
        <v>42.584792337197072</v>
      </c>
      <c r="O513" s="99">
        <v>0</v>
      </c>
      <c r="P513" s="99">
        <v>0</v>
      </c>
      <c r="Q513" s="99">
        <v>40.654321106106721</v>
      </c>
      <c r="R513" s="99">
        <v>0</v>
      </c>
      <c r="S513" s="99">
        <v>0</v>
      </c>
      <c r="T513" s="99">
        <v>0</v>
      </c>
      <c r="U513" s="99">
        <v>31.00706038919002</v>
      </c>
      <c r="V513" s="99">
        <v>16.102077614279299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9.7744815586346032</v>
      </c>
      <c r="D517" s="123">
        <v>5.6467823377932405</v>
      </c>
      <c r="E517" s="123">
        <v>5.3257911875405402</v>
      </c>
      <c r="F517" s="123">
        <v>5.2591420415055117</v>
      </c>
      <c r="G517" s="123">
        <v>3.6625110615653398</v>
      </c>
      <c r="H517" s="123">
        <v>2.8321803080158658</v>
      </c>
      <c r="I517" s="123">
        <v>6.6717592415803217</v>
      </c>
      <c r="J517" s="123">
        <v>7.5092448616566134</v>
      </c>
      <c r="K517" s="123">
        <v>10.566643730458191</v>
      </c>
      <c r="L517" s="123">
        <v>8.5289382388749218</v>
      </c>
      <c r="M517" s="123">
        <v>3.4806911816953834</v>
      </c>
      <c r="N517" s="123">
        <v>2.2530002692654159</v>
      </c>
      <c r="O517" s="123">
        <v>0</v>
      </c>
      <c r="P517" s="123">
        <v>0</v>
      </c>
      <c r="Q517" s="123">
        <v>1.9068451358988634</v>
      </c>
      <c r="R517" s="123">
        <v>0</v>
      </c>
      <c r="S517" s="123">
        <v>0</v>
      </c>
      <c r="T517" s="123">
        <v>0</v>
      </c>
      <c r="U517" s="123">
        <v>9.1333604000459623</v>
      </c>
      <c r="V517" s="123">
        <v>5.938788639244545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17.356068164236138</v>
      </c>
      <c r="D518" s="99">
        <v>11.141810090388574</v>
      </c>
      <c r="E518" s="99">
        <v>10.422744507353761</v>
      </c>
      <c r="F518" s="99">
        <v>10.664775121101444</v>
      </c>
      <c r="G518" s="99">
        <v>12.662939986696669</v>
      </c>
      <c r="H518" s="99">
        <v>11.21154727285874</v>
      </c>
      <c r="I518" s="99">
        <v>11.590814295515877</v>
      </c>
      <c r="J518" s="99">
        <v>11.605089140429248</v>
      </c>
      <c r="K518" s="99">
        <v>11.022930618818885</v>
      </c>
      <c r="L518" s="99">
        <v>15.234664933286219</v>
      </c>
      <c r="M518" s="99">
        <v>12.024205900402233</v>
      </c>
      <c r="N518" s="99">
        <v>9.6466722925721253</v>
      </c>
      <c r="O518" s="99">
        <v>0</v>
      </c>
      <c r="P518" s="99">
        <v>0</v>
      </c>
      <c r="Q518" s="99">
        <v>10.710691509957021</v>
      </c>
      <c r="R518" s="99">
        <v>0</v>
      </c>
      <c r="S518" s="99">
        <v>0</v>
      </c>
      <c r="T518" s="99">
        <v>0</v>
      </c>
      <c r="U518" s="99">
        <v>9.1333604000459623</v>
      </c>
      <c r="V518" s="99">
        <v>5.938788639244545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8.2957675846672192</v>
      </c>
      <c r="D519" s="99">
        <v>7.9830470656254358</v>
      </c>
      <c r="E519" s="99">
        <v>8.2381632381835477</v>
      </c>
      <c r="F519" s="99">
        <v>7.9766835344853995</v>
      </c>
      <c r="G519" s="99">
        <v>8.5279671355691473</v>
      </c>
      <c r="H519" s="99">
        <v>8.9477718127098562</v>
      </c>
      <c r="I519" s="99">
        <v>8.3069089704693884</v>
      </c>
      <c r="J519" s="99">
        <v>8.9095953566548989</v>
      </c>
      <c r="K519" s="99">
        <v>0</v>
      </c>
      <c r="L519" s="99">
        <v>6.6213815660467388</v>
      </c>
      <c r="M519" s="99">
        <v>0</v>
      </c>
      <c r="N519" s="99">
        <v>7.7933002700068057</v>
      </c>
      <c r="O519" s="99">
        <v>0</v>
      </c>
      <c r="P519" s="99">
        <v>0</v>
      </c>
      <c r="Q519" s="99">
        <v>5.641945990048125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1.7406630919822443</v>
      </c>
      <c r="D527" s="123">
        <v>1.6328869425114523</v>
      </c>
      <c r="E527" s="123">
        <v>1.8593726060201583</v>
      </c>
      <c r="F527" s="123">
        <v>2.1676153615673184</v>
      </c>
      <c r="G527" s="123">
        <v>2.1063063530479447</v>
      </c>
      <c r="H527" s="123">
        <v>1.845117578050818</v>
      </c>
      <c r="I527" s="123">
        <v>0.99170646202948598</v>
      </c>
      <c r="J527" s="123">
        <v>0.81310440507964532</v>
      </c>
      <c r="K527" s="123">
        <v>1.4754196037767107</v>
      </c>
      <c r="L527" s="123">
        <v>2.4738067158867278</v>
      </c>
      <c r="M527" s="123">
        <v>1.6503908622030896</v>
      </c>
      <c r="N527" s="123">
        <v>1.7611839415965114</v>
      </c>
      <c r="O527" s="123">
        <v>0</v>
      </c>
      <c r="P527" s="123">
        <v>0</v>
      </c>
      <c r="Q527" s="123">
        <v>0.79346776913317052</v>
      </c>
      <c r="R527" s="123">
        <v>0</v>
      </c>
      <c r="S527" s="123">
        <v>0</v>
      </c>
      <c r="T527" s="123">
        <v>0</v>
      </c>
      <c r="U527" s="123">
        <v>0</v>
      </c>
      <c r="V527" s="123">
        <v>1.1853998543304378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4.4641806478506689</v>
      </c>
      <c r="K528" s="99">
        <v>4.5540705095747382</v>
      </c>
      <c r="L528" s="99">
        <v>7.2689287774558924</v>
      </c>
      <c r="M528" s="99">
        <v>6.5390706240960785</v>
      </c>
      <c r="N528" s="99">
        <v>4.2402766271518679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2.7453411182270293</v>
      </c>
      <c r="D529" s="99">
        <v>2.8497517340645726</v>
      </c>
      <c r="E529" s="99">
        <v>2.9103223398576392</v>
      </c>
      <c r="F529" s="99">
        <v>3.0534197160539622</v>
      </c>
      <c r="G529" s="99">
        <v>3.159459529571917</v>
      </c>
      <c r="H529" s="99">
        <v>3.2609256206145649</v>
      </c>
      <c r="I529" s="99">
        <v>2.9578723171835972</v>
      </c>
      <c r="J529" s="99">
        <v>3.0085447697582981</v>
      </c>
      <c r="K529" s="99">
        <v>2.7568177361636703</v>
      </c>
      <c r="L529" s="99">
        <v>2.7314884275391829</v>
      </c>
      <c r="M529" s="99">
        <v>2.7976257146081531</v>
      </c>
      <c r="N529" s="99">
        <v>2.7926145791091086</v>
      </c>
      <c r="O529" s="99">
        <v>0</v>
      </c>
      <c r="P529" s="99">
        <v>0</v>
      </c>
      <c r="Q529" s="99">
        <v>2.2735903384777392</v>
      </c>
      <c r="R529" s="99">
        <v>0</v>
      </c>
      <c r="S529" s="99">
        <v>0</v>
      </c>
      <c r="T529" s="99">
        <v>0</v>
      </c>
      <c r="U529" s="99">
        <v>0</v>
      </c>
      <c r="V529" s="99">
        <v>2.0744497450782662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2003</v>
      </c>
      <c r="C5" s="120">
        <v>1982</v>
      </c>
      <c r="D5" s="120">
        <v>1995</v>
      </c>
      <c r="E5" s="120">
        <v>1981</v>
      </c>
      <c r="F5" s="120">
        <v>1980</v>
      </c>
      <c r="G5" s="120">
        <v>1995</v>
      </c>
      <c r="H5" s="120">
        <v>1944</v>
      </c>
      <c r="I5" s="120">
        <v>1870</v>
      </c>
      <c r="J5" s="120">
        <v>1738</v>
      </c>
      <c r="K5" s="120">
        <v>1563</v>
      </c>
      <c r="L5" s="120">
        <v>1452</v>
      </c>
      <c r="M5" s="120">
        <v>1429</v>
      </c>
      <c r="N5" s="120">
        <v>1459</v>
      </c>
      <c r="O5" s="120">
        <v>1485</v>
      </c>
      <c r="P5" s="120">
        <v>1488</v>
      </c>
      <c r="Q5" s="120">
        <v>1486</v>
      </c>
      <c r="R5" s="120">
        <v>1456</v>
      </c>
      <c r="S5" s="120">
        <v>1356</v>
      </c>
      <c r="T5" s="120">
        <v>1256</v>
      </c>
      <c r="U5" s="120">
        <v>1213</v>
      </c>
      <c r="V5" s="120">
        <v>1240</v>
      </c>
      <c r="W5" s="120">
        <v>1262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2003</v>
      </c>
      <c r="C7" s="52">
        <v>1982</v>
      </c>
      <c r="D7" s="52">
        <v>1995</v>
      </c>
      <c r="E7" s="52">
        <v>1981</v>
      </c>
      <c r="F7" s="52">
        <v>1980</v>
      </c>
      <c r="G7" s="52">
        <v>1995</v>
      </c>
      <c r="H7" s="52">
        <v>1944</v>
      </c>
      <c r="I7" s="52">
        <v>1870</v>
      </c>
      <c r="J7" s="52">
        <v>1738</v>
      </c>
      <c r="K7" s="52">
        <v>1563</v>
      </c>
      <c r="L7" s="52">
        <v>1452</v>
      </c>
      <c r="M7" s="52">
        <v>1429</v>
      </c>
      <c r="N7" s="52">
        <v>1459</v>
      </c>
      <c r="O7" s="52">
        <v>1485</v>
      </c>
      <c r="P7" s="52">
        <v>1488</v>
      </c>
      <c r="Q7" s="52">
        <v>1486</v>
      </c>
      <c r="R7" s="52">
        <v>1456</v>
      </c>
      <c r="S7" s="52">
        <v>1356</v>
      </c>
      <c r="T7" s="52">
        <v>1256</v>
      </c>
      <c r="U7" s="52">
        <v>1213</v>
      </c>
      <c r="V7" s="52">
        <v>1240</v>
      </c>
      <c r="W7" s="52">
        <v>1262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1</v>
      </c>
      <c r="J9" s="52">
        <v>1</v>
      </c>
      <c r="K9" s="52">
        <v>1</v>
      </c>
      <c r="L9" s="52">
        <v>1</v>
      </c>
      <c r="M9" s="52">
        <v>2</v>
      </c>
      <c r="N9" s="52">
        <v>4</v>
      </c>
      <c r="O9" s="52">
        <v>7</v>
      </c>
      <c r="P9" s="52">
        <v>9</v>
      </c>
      <c r="Q9" s="52">
        <v>12</v>
      </c>
      <c r="R9" s="52">
        <v>16</v>
      </c>
      <c r="S9" s="52">
        <v>19</v>
      </c>
      <c r="T9" s="52">
        <v>19</v>
      </c>
      <c r="U9" s="52">
        <v>18</v>
      </c>
      <c r="V9" s="52">
        <v>19</v>
      </c>
      <c r="W9" s="52">
        <v>20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243</v>
      </c>
      <c r="C11" s="52">
        <v>224</v>
      </c>
      <c r="D11" s="52">
        <v>194</v>
      </c>
      <c r="E11" s="52">
        <v>166</v>
      </c>
      <c r="F11" s="52">
        <v>140</v>
      </c>
      <c r="G11" s="52">
        <v>113</v>
      </c>
      <c r="H11" s="52">
        <v>82</v>
      </c>
      <c r="I11" s="52">
        <v>62</v>
      </c>
      <c r="J11" s="52">
        <v>54</v>
      </c>
      <c r="K11" s="52">
        <v>40</v>
      </c>
      <c r="L11" s="52">
        <v>43</v>
      </c>
      <c r="M11" s="52">
        <v>31</v>
      </c>
      <c r="N11" s="52">
        <v>32</v>
      </c>
      <c r="O11" s="52">
        <v>35</v>
      </c>
      <c r="P11" s="52">
        <v>34</v>
      </c>
      <c r="Q11" s="52">
        <v>33</v>
      </c>
      <c r="R11" s="52">
        <v>31</v>
      </c>
      <c r="S11" s="52">
        <v>24</v>
      </c>
      <c r="T11" s="52">
        <v>36</v>
      </c>
      <c r="U11" s="52">
        <v>35</v>
      </c>
      <c r="V11" s="52">
        <v>31</v>
      </c>
      <c r="W11" s="52">
        <v>29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1760</v>
      </c>
      <c r="C13" s="52">
        <v>1758</v>
      </c>
      <c r="D13" s="52">
        <v>1801</v>
      </c>
      <c r="E13" s="52">
        <v>1815</v>
      </c>
      <c r="F13" s="52">
        <v>1840</v>
      </c>
      <c r="G13" s="52">
        <v>1882</v>
      </c>
      <c r="H13" s="52">
        <v>1862</v>
      </c>
      <c r="I13" s="52">
        <v>1808</v>
      </c>
      <c r="J13" s="52">
        <v>1684</v>
      </c>
      <c r="K13" s="52">
        <v>1523</v>
      </c>
      <c r="L13" s="52">
        <v>1409</v>
      </c>
      <c r="M13" s="52">
        <v>1398</v>
      </c>
      <c r="N13" s="52">
        <v>1427</v>
      </c>
      <c r="O13" s="52">
        <v>1450</v>
      </c>
      <c r="P13" s="52">
        <v>1454</v>
      </c>
      <c r="Q13" s="52">
        <v>1453</v>
      </c>
      <c r="R13" s="52">
        <v>1425</v>
      </c>
      <c r="S13" s="52">
        <v>1332</v>
      </c>
      <c r="T13" s="52">
        <v>1220</v>
      </c>
      <c r="U13" s="52">
        <v>1178</v>
      </c>
      <c r="V13" s="52">
        <v>1209</v>
      </c>
      <c r="W13" s="52">
        <v>1233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1619</v>
      </c>
      <c r="C16" s="52">
        <v>1551</v>
      </c>
      <c r="D16" s="52">
        <v>1484</v>
      </c>
      <c r="E16" s="52">
        <v>1424</v>
      </c>
      <c r="F16" s="52">
        <v>1393</v>
      </c>
      <c r="G16" s="52">
        <v>1359</v>
      </c>
      <c r="H16" s="52">
        <v>1251</v>
      </c>
      <c r="I16" s="52">
        <v>1127</v>
      </c>
      <c r="J16" s="52">
        <v>1001</v>
      </c>
      <c r="K16" s="52">
        <v>878</v>
      </c>
      <c r="L16" s="52">
        <v>870</v>
      </c>
      <c r="M16" s="52">
        <v>840</v>
      </c>
      <c r="N16" s="52">
        <v>867</v>
      </c>
      <c r="O16" s="52">
        <v>883</v>
      </c>
      <c r="P16" s="52">
        <v>875</v>
      </c>
      <c r="Q16" s="52">
        <v>852</v>
      </c>
      <c r="R16" s="52">
        <v>809</v>
      </c>
      <c r="S16" s="52">
        <v>714</v>
      </c>
      <c r="T16" s="52">
        <v>653</v>
      </c>
      <c r="U16" s="52">
        <v>584</v>
      </c>
      <c r="V16" s="52">
        <v>627</v>
      </c>
      <c r="W16" s="52">
        <v>615</v>
      </c>
      <c r="DA16" s="63" t="s">
        <v>1074</v>
      </c>
    </row>
    <row r="17" spans="1:105" ht="12" customHeight="1" x14ac:dyDescent="0.25">
      <c r="A17" s="109" t="s">
        <v>120</v>
      </c>
      <c r="B17" s="36">
        <v>384</v>
      </c>
      <c r="C17" s="36">
        <v>431</v>
      </c>
      <c r="D17" s="36">
        <v>511</v>
      </c>
      <c r="E17" s="36">
        <v>557</v>
      </c>
      <c r="F17" s="36">
        <v>587</v>
      </c>
      <c r="G17" s="36">
        <v>636</v>
      </c>
      <c r="H17" s="36">
        <v>693</v>
      </c>
      <c r="I17" s="36">
        <v>743</v>
      </c>
      <c r="J17" s="36">
        <v>737</v>
      </c>
      <c r="K17" s="36">
        <v>685</v>
      </c>
      <c r="L17" s="36">
        <v>582</v>
      </c>
      <c r="M17" s="36">
        <v>589</v>
      </c>
      <c r="N17" s="36">
        <v>592</v>
      </c>
      <c r="O17" s="36">
        <v>602</v>
      </c>
      <c r="P17" s="36">
        <v>613</v>
      </c>
      <c r="Q17" s="36">
        <v>634</v>
      </c>
      <c r="R17" s="36">
        <v>647</v>
      </c>
      <c r="S17" s="36">
        <v>642</v>
      </c>
      <c r="T17" s="36">
        <v>603</v>
      </c>
      <c r="U17" s="36">
        <v>629</v>
      </c>
      <c r="V17" s="36">
        <v>613</v>
      </c>
      <c r="W17" s="36">
        <v>647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156</v>
      </c>
      <c r="D21" s="52">
        <v>157</v>
      </c>
      <c r="E21" s="52">
        <v>156</v>
      </c>
      <c r="F21" s="52">
        <v>158</v>
      </c>
      <c r="G21" s="52">
        <v>158</v>
      </c>
      <c r="H21" s="52">
        <v>162</v>
      </c>
      <c r="I21" s="52">
        <v>164</v>
      </c>
      <c r="J21" s="52">
        <v>169</v>
      </c>
      <c r="K21" s="52">
        <v>175</v>
      </c>
      <c r="L21" s="52">
        <v>184</v>
      </c>
      <c r="M21" s="52">
        <v>189</v>
      </c>
      <c r="N21" s="52">
        <v>202</v>
      </c>
      <c r="O21" s="52">
        <v>184</v>
      </c>
      <c r="P21" s="52">
        <v>72</v>
      </c>
      <c r="Q21" s="52">
        <v>104</v>
      </c>
      <c r="R21" s="52">
        <v>98</v>
      </c>
      <c r="S21" s="52">
        <v>131</v>
      </c>
      <c r="T21" s="52">
        <v>129</v>
      </c>
      <c r="U21" s="52">
        <v>121</v>
      </c>
      <c r="V21" s="52">
        <v>112</v>
      </c>
      <c r="W21" s="52">
        <v>110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1</v>
      </c>
      <c r="Q23" s="52">
        <v>0</v>
      </c>
      <c r="R23" s="52">
        <v>0</v>
      </c>
      <c r="S23" s="52">
        <v>0</v>
      </c>
      <c r="T23" s="52">
        <v>1</v>
      </c>
      <c r="U23" s="52">
        <v>2</v>
      </c>
      <c r="V23" s="52">
        <v>3</v>
      </c>
      <c r="W23" s="52">
        <v>3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38</v>
      </c>
      <c r="D25" s="52">
        <v>38</v>
      </c>
      <c r="E25" s="52">
        <v>38</v>
      </c>
      <c r="F25" s="52">
        <v>39</v>
      </c>
      <c r="G25" s="52">
        <v>39</v>
      </c>
      <c r="H25" s="52">
        <v>40</v>
      </c>
      <c r="I25" s="52">
        <v>22</v>
      </c>
      <c r="J25" s="52">
        <v>8</v>
      </c>
      <c r="K25" s="52">
        <v>14</v>
      </c>
      <c r="L25" s="52">
        <v>9</v>
      </c>
      <c r="M25" s="52">
        <v>12</v>
      </c>
      <c r="N25" s="52">
        <v>10</v>
      </c>
      <c r="O25" s="52">
        <v>7</v>
      </c>
      <c r="P25" s="52">
        <v>2</v>
      </c>
      <c r="Q25" s="52">
        <v>1</v>
      </c>
      <c r="R25" s="52">
        <v>2</v>
      </c>
      <c r="S25" s="52">
        <v>9</v>
      </c>
      <c r="T25" s="52">
        <v>5</v>
      </c>
      <c r="U25" s="52">
        <v>6</v>
      </c>
      <c r="V25" s="52">
        <v>7</v>
      </c>
      <c r="W25" s="52">
        <v>5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275</v>
      </c>
      <c r="D27" s="52">
        <v>275</v>
      </c>
      <c r="E27" s="52">
        <v>279</v>
      </c>
      <c r="F27" s="52">
        <v>291</v>
      </c>
      <c r="G27" s="52">
        <v>310</v>
      </c>
      <c r="H27" s="52">
        <v>346</v>
      </c>
      <c r="I27" s="52">
        <v>235</v>
      </c>
      <c r="J27" s="52">
        <v>249</v>
      </c>
      <c r="K27" s="52">
        <v>292</v>
      </c>
      <c r="L27" s="52">
        <v>307</v>
      </c>
      <c r="M27" s="52">
        <v>308</v>
      </c>
      <c r="N27" s="52">
        <v>307</v>
      </c>
      <c r="O27" s="52">
        <v>283</v>
      </c>
      <c r="P27" s="52">
        <v>147</v>
      </c>
      <c r="Q27" s="52">
        <v>165</v>
      </c>
      <c r="R27" s="52">
        <v>175</v>
      </c>
      <c r="S27" s="52">
        <v>226</v>
      </c>
      <c r="T27" s="52">
        <v>258</v>
      </c>
      <c r="U27" s="52">
        <v>282</v>
      </c>
      <c r="V27" s="52">
        <v>262</v>
      </c>
      <c r="W27" s="52">
        <v>221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253</v>
      </c>
      <c r="D30" s="52">
        <v>253</v>
      </c>
      <c r="E30" s="52">
        <v>256</v>
      </c>
      <c r="F30" s="52">
        <v>261</v>
      </c>
      <c r="G30" s="52">
        <v>278</v>
      </c>
      <c r="H30" s="52">
        <v>299</v>
      </c>
      <c r="I30" s="52">
        <v>184</v>
      </c>
      <c r="J30" s="52">
        <v>158</v>
      </c>
      <c r="K30" s="52">
        <v>194</v>
      </c>
      <c r="L30" s="52">
        <v>195</v>
      </c>
      <c r="M30" s="52">
        <v>199</v>
      </c>
      <c r="N30" s="52">
        <v>194</v>
      </c>
      <c r="O30" s="52">
        <v>163</v>
      </c>
      <c r="P30" s="52">
        <v>77</v>
      </c>
      <c r="Q30" s="52">
        <v>79</v>
      </c>
      <c r="R30" s="52">
        <v>104</v>
      </c>
      <c r="S30" s="52">
        <v>144</v>
      </c>
      <c r="T30" s="52">
        <v>173</v>
      </c>
      <c r="U30" s="52">
        <v>163</v>
      </c>
      <c r="V30" s="52">
        <v>147</v>
      </c>
      <c r="W30" s="52">
        <v>116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60</v>
      </c>
      <c r="D31" s="36">
        <v>60</v>
      </c>
      <c r="E31" s="36">
        <v>62</v>
      </c>
      <c r="F31" s="36">
        <v>66</v>
      </c>
      <c r="G31" s="36">
        <v>75</v>
      </c>
      <c r="H31" s="36">
        <v>88</v>
      </c>
      <c r="I31" s="36">
        <v>71</v>
      </c>
      <c r="J31" s="36">
        <v>96</v>
      </c>
      <c r="K31" s="36">
        <v>115</v>
      </c>
      <c r="L31" s="36">
        <v>121</v>
      </c>
      <c r="M31" s="36">
        <v>114</v>
      </c>
      <c r="N31" s="36">
        <v>125</v>
      </c>
      <c r="O31" s="36">
        <v>125</v>
      </c>
      <c r="P31" s="36">
        <v>75</v>
      </c>
      <c r="Q31" s="36">
        <v>83</v>
      </c>
      <c r="R31" s="36">
        <v>76</v>
      </c>
      <c r="S31" s="36">
        <v>85</v>
      </c>
      <c r="T31" s="36">
        <v>93</v>
      </c>
      <c r="U31" s="36">
        <v>120</v>
      </c>
      <c r="V31" s="36">
        <v>119</v>
      </c>
      <c r="W31" s="36">
        <v>109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135</v>
      </c>
      <c r="D35" s="52">
        <v>170</v>
      </c>
      <c r="E35" s="52">
        <v>142</v>
      </c>
      <c r="F35" s="52">
        <v>157</v>
      </c>
      <c r="G35" s="52">
        <v>173</v>
      </c>
      <c r="H35" s="52">
        <v>111</v>
      </c>
      <c r="I35" s="52">
        <v>90</v>
      </c>
      <c r="J35" s="52">
        <v>37</v>
      </c>
      <c r="K35" s="52">
        <v>0</v>
      </c>
      <c r="L35" s="52">
        <v>73</v>
      </c>
      <c r="M35" s="52">
        <v>166</v>
      </c>
      <c r="N35" s="52">
        <v>232</v>
      </c>
      <c r="O35" s="52">
        <v>210</v>
      </c>
      <c r="P35" s="52">
        <v>75</v>
      </c>
      <c r="Q35" s="52">
        <v>102</v>
      </c>
      <c r="R35" s="52">
        <v>68</v>
      </c>
      <c r="S35" s="52">
        <v>31</v>
      </c>
      <c r="T35" s="52">
        <v>29</v>
      </c>
      <c r="U35" s="52">
        <v>78</v>
      </c>
      <c r="V35" s="52">
        <v>139</v>
      </c>
      <c r="W35" s="52">
        <v>132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1</v>
      </c>
      <c r="J37" s="52">
        <v>0</v>
      </c>
      <c r="K37" s="52">
        <v>0</v>
      </c>
      <c r="L37" s="52">
        <v>0</v>
      </c>
      <c r="M37" s="52">
        <v>1</v>
      </c>
      <c r="N37" s="52">
        <v>2</v>
      </c>
      <c r="O37" s="52">
        <v>3</v>
      </c>
      <c r="P37" s="52">
        <v>3</v>
      </c>
      <c r="Q37" s="52">
        <v>3</v>
      </c>
      <c r="R37" s="52">
        <v>4</v>
      </c>
      <c r="S37" s="52">
        <v>3</v>
      </c>
      <c r="T37" s="52">
        <v>1</v>
      </c>
      <c r="U37" s="52">
        <v>1</v>
      </c>
      <c r="V37" s="52">
        <v>4</v>
      </c>
      <c r="W37" s="52">
        <v>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19</v>
      </c>
      <c r="D39" s="52">
        <v>8</v>
      </c>
      <c r="E39" s="52">
        <v>10</v>
      </c>
      <c r="F39" s="52">
        <v>13</v>
      </c>
      <c r="G39" s="52">
        <v>12</v>
      </c>
      <c r="H39" s="52">
        <v>9</v>
      </c>
      <c r="I39" s="52">
        <v>2</v>
      </c>
      <c r="J39" s="52">
        <v>0</v>
      </c>
      <c r="K39" s="52">
        <v>0</v>
      </c>
      <c r="L39" s="52">
        <v>12</v>
      </c>
      <c r="M39" s="52">
        <v>0</v>
      </c>
      <c r="N39" s="52">
        <v>11</v>
      </c>
      <c r="O39" s="52">
        <v>10</v>
      </c>
      <c r="P39" s="52">
        <v>1</v>
      </c>
      <c r="Q39" s="52">
        <v>0</v>
      </c>
      <c r="R39" s="52">
        <v>0</v>
      </c>
      <c r="S39" s="52">
        <v>2</v>
      </c>
      <c r="T39" s="52">
        <v>17</v>
      </c>
      <c r="U39" s="52">
        <v>5</v>
      </c>
      <c r="V39" s="52">
        <v>3</v>
      </c>
      <c r="W39" s="52">
        <v>3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273</v>
      </c>
      <c r="D41" s="52">
        <v>318</v>
      </c>
      <c r="E41" s="52">
        <v>293</v>
      </c>
      <c r="F41" s="52">
        <v>316</v>
      </c>
      <c r="G41" s="52">
        <v>352</v>
      </c>
      <c r="H41" s="52">
        <v>326</v>
      </c>
      <c r="I41" s="52">
        <v>181</v>
      </c>
      <c r="J41" s="52">
        <v>125</v>
      </c>
      <c r="K41" s="52">
        <v>131</v>
      </c>
      <c r="L41" s="52">
        <v>193</v>
      </c>
      <c r="M41" s="52">
        <v>297</v>
      </c>
      <c r="N41" s="52">
        <v>336</v>
      </c>
      <c r="O41" s="52">
        <v>306</v>
      </c>
      <c r="P41" s="52">
        <v>151</v>
      </c>
      <c r="Q41" s="52">
        <v>164</v>
      </c>
      <c r="R41" s="52">
        <v>147</v>
      </c>
      <c r="S41" s="52">
        <v>133</v>
      </c>
      <c r="T41" s="52">
        <v>146</v>
      </c>
      <c r="U41" s="52">
        <v>240</v>
      </c>
      <c r="V41" s="52">
        <v>293</v>
      </c>
      <c r="W41" s="52">
        <v>245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185</v>
      </c>
      <c r="D44" s="52">
        <v>186</v>
      </c>
      <c r="E44" s="52">
        <v>196</v>
      </c>
      <c r="F44" s="52">
        <v>230</v>
      </c>
      <c r="G44" s="52">
        <v>244</v>
      </c>
      <c r="H44" s="52">
        <v>191</v>
      </c>
      <c r="I44" s="52">
        <v>60</v>
      </c>
      <c r="J44" s="52">
        <v>32</v>
      </c>
      <c r="K44" s="52">
        <v>71</v>
      </c>
      <c r="L44" s="52">
        <v>187</v>
      </c>
      <c r="M44" s="52">
        <v>169</v>
      </c>
      <c r="N44" s="52">
        <v>221</v>
      </c>
      <c r="O44" s="52">
        <v>179</v>
      </c>
      <c r="P44" s="52">
        <v>69</v>
      </c>
      <c r="Q44" s="52">
        <v>56</v>
      </c>
      <c r="R44" s="52">
        <v>61</v>
      </c>
      <c r="S44" s="52">
        <v>49</v>
      </c>
      <c r="T44" s="52">
        <v>112</v>
      </c>
      <c r="U44" s="52">
        <v>94</v>
      </c>
      <c r="V44" s="52">
        <v>190</v>
      </c>
      <c r="W44" s="52">
        <v>104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107</v>
      </c>
      <c r="D45" s="36">
        <v>140</v>
      </c>
      <c r="E45" s="36">
        <v>108</v>
      </c>
      <c r="F45" s="36">
        <v>96</v>
      </c>
      <c r="G45" s="36">
        <v>124</v>
      </c>
      <c r="H45" s="36">
        <v>145</v>
      </c>
      <c r="I45" s="36">
        <v>121</v>
      </c>
      <c r="J45" s="36">
        <v>90</v>
      </c>
      <c r="K45" s="36">
        <v>63</v>
      </c>
      <c r="L45" s="36">
        <v>18</v>
      </c>
      <c r="M45" s="36">
        <v>121</v>
      </c>
      <c r="N45" s="36">
        <v>128</v>
      </c>
      <c r="O45" s="36">
        <v>135</v>
      </c>
      <c r="P45" s="36">
        <v>86</v>
      </c>
      <c r="Q45" s="36">
        <v>104</v>
      </c>
      <c r="R45" s="36">
        <v>89</v>
      </c>
      <c r="S45" s="36">
        <v>80</v>
      </c>
      <c r="T45" s="36">
        <v>54</v>
      </c>
      <c r="U45" s="36">
        <v>146</v>
      </c>
      <c r="V45" s="36">
        <v>103</v>
      </c>
      <c r="W45" s="36">
        <v>143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40</v>
      </c>
      <c r="D49" s="52">
        <v>51</v>
      </c>
      <c r="E49" s="52">
        <v>46</v>
      </c>
      <c r="F49" s="52">
        <v>50</v>
      </c>
      <c r="G49" s="52">
        <v>53</v>
      </c>
      <c r="H49" s="52">
        <v>41</v>
      </c>
      <c r="I49" s="52">
        <v>27</v>
      </c>
      <c r="J49" s="52">
        <v>11</v>
      </c>
      <c r="K49" s="52">
        <v>0</v>
      </c>
      <c r="L49" s="52">
        <v>21</v>
      </c>
      <c r="M49" s="52">
        <v>39</v>
      </c>
      <c r="N49" s="52">
        <v>54</v>
      </c>
      <c r="O49" s="52">
        <v>52</v>
      </c>
      <c r="P49" s="52">
        <v>40</v>
      </c>
      <c r="Q49" s="52">
        <v>58</v>
      </c>
      <c r="R49" s="52">
        <v>27</v>
      </c>
      <c r="S49" s="52">
        <v>12</v>
      </c>
      <c r="T49" s="52">
        <v>10</v>
      </c>
      <c r="U49" s="52">
        <v>25</v>
      </c>
      <c r="V49" s="52">
        <v>53</v>
      </c>
      <c r="W49" s="52">
        <v>37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1</v>
      </c>
      <c r="N51" s="52">
        <v>1</v>
      </c>
      <c r="O51" s="52">
        <v>1</v>
      </c>
      <c r="P51" s="52">
        <v>1</v>
      </c>
      <c r="Q51" s="52">
        <v>1</v>
      </c>
      <c r="R51" s="52">
        <v>1</v>
      </c>
      <c r="S51" s="52">
        <v>0</v>
      </c>
      <c r="T51" s="52">
        <v>0</v>
      </c>
      <c r="U51" s="52">
        <v>1</v>
      </c>
      <c r="V51" s="52">
        <v>3</v>
      </c>
      <c r="W51" s="52">
        <v>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3</v>
      </c>
      <c r="D53" s="52">
        <v>1</v>
      </c>
      <c r="E53" s="52">
        <v>2</v>
      </c>
      <c r="F53" s="52">
        <v>2</v>
      </c>
      <c r="G53" s="52">
        <v>2</v>
      </c>
      <c r="H53" s="52">
        <v>1</v>
      </c>
      <c r="I53" s="52">
        <v>0</v>
      </c>
      <c r="J53" s="52">
        <v>0</v>
      </c>
      <c r="K53" s="52">
        <v>0</v>
      </c>
      <c r="L53" s="52">
        <v>1</v>
      </c>
      <c r="M53" s="52">
        <v>0</v>
      </c>
      <c r="N53" s="52">
        <v>2</v>
      </c>
      <c r="O53" s="52">
        <v>2</v>
      </c>
      <c r="P53" s="52">
        <v>1</v>
      </c>
      <c r="Q53" s="52">
        <v>0</v>
      </c>
      <c r="R53" s="52">
        <v>0</v>
      </c>
      <c r="S53" s="52">
        <v>0</v>
      </c>
      <c r="T53" s="52">
        <v>1</v>
      </c>
      <c r="U53" s="52">
        <v>1</v>
      </c>
      <c r="V53" s="52">
        <v>1</v>
      </c>
      <c r="W53" s="52">
        <v>1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37</v>
      </c>
      <c r="D55" s="52">
        <v>50</v>
      </c>
      <c r="E55" s="52">
        <v>44</v>
      </c>
      <c r="F55" s="52">
        <v>48</v>
      </c>
      <c r="G55" s="52">
        <v>51</v>
      </c>
      <c r="H55" s="52">
        <v>40</v>
      </c>
      <c r="I55" s="52">
        <v>27</v>
      </c>
      <c r="J55" s="52">
        <v>11</v>
      </c>
      <c r="K55" s="52">
        <v>0</v>
      </c>
      <c r="L55" s="52">
        <v>20</v>
      </c>
      <c r="M55" s="52">
        <v>39</v>
      </c>
      <c r="N55" s="52">
        <v>52</v>
      </c>
      <c r="O55" s="52">
        <v>50</v>
      </c>
      <c r="P55" s="52">
        <v>39</v>
      </c>
      <c r="Q55" s="52">
        <v>58</v>
      </c>
      <c r="R55" s="52">
        <v>27</v>
      </c>
      <c r="S55" s="52">
        <v>12</v>
      </c>
      <c r="T55" s="52">
        <v>9</v>
      </c>
      <c r="U55" s="52">
        <v>24</v>
      </c>
      <c r="V55" s="52">
        <v>52</v>
      </c>
      <c r="W55" s="52">
        <v>36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25</v>
      </c>
      <c r="D58" s="52">
        <v>29</v>
      </c>
      <c r="E58" s="52">
        <v>30</v>
      </c>
      <c r="F58" s="52">
        <v>35</v>
      </c>
      <c r="G58" s="52">
        <v>35</v>
      </c>
      <c r="H58" s="52">
        <v>23</v>
      </c>
      <c r="I58" s="52">
        <v>9</v>
      </c>
      <c r="J58" s="52">
        <v>3</v>
      </c>
      <c r="K58" s="52">
        <v>0</v>
      </c>
      <c r="L58" s="52">
        <v>19</v>
      </c>
      <c r="M58" s="52">
        <v>23</v>
      </c>
      <c r="N58" s="52">
        <v>34</v>
      </c>
      <c r="O58" s="52">
        <v>29</v>
      </c>
      <c r="P58" s="52">
        <v>19</v>
      </c>
      <c r="Q58" s="52">
        <v>20</v>
      </c>
      <c r="R58" s="52">
        <v>11</v>
      </c>
      <c r="S58" s="52">
        <v>5</v>
      </c>
      <c r="T58" s="52">
        <v>7</v>
      </c>
      <c r="U58" s="52">
        <v>10</v>
      </c>
      <c r="V58" s="52">
        <v>33</v>
      </c>
      <c r="W58" s="52">
        <v>17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15</v>
      </c>
      <c r="D59" s="36">
        <v>22</v>
      </c>
      <c r="E59" s="36">
        <v>16</v>
      </c>
      <c r="F59" s="36">
        <v>15</v>
      </c>
      <c r="G59" s="36">
        <v>18</v>
      </c>
      <c r="H59" s="36">
        <v>18</v>
      </c>
      <c r="I59" s="36">
        <v>18</v>
      </c>
      <c r="J59" s="36">
        <v>8</v>
      </c>
      <c r="K59" s="36">
        <v>0</v>
      </c>
      <c r="L59" s="36">
        <v>2</v>
      </c>
      <c r="M59" s="36">
        <v>16</v>
      </c>
      <c r="N59" s="36">
        <v>20</v>
      </c>
      <c r="O59" s="36">
        <v>23</v>
      </c>
      <c r="P59" s="36">
        <v>21</v>
      </c>
      <c r="Q59" s="36">
        <v>38</v>
      </c>
      <c r="R59" s="36">
        <v>16</v>
      </c>
      <c r="S59" s="36">
        <v>7</v>
      </c>
      <c r="T59" s="36">
        <v>3</v>
      </c>
      <c r="U59" s="36">
        <v>15</v>
      </c>
      <c r="V59" s="36">
        <v>20</v>
      </c>
      <c r="W59" s="36">
        <v>20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95</v>
      </c>
      <c r="D63" s="52">
        <v>119</v>
      </c>
      <c r="E63" s="52">
        <v>96</v>
      </c>
      <c r="F63" s="52">
        <v>107</v>
      </c>
      <c r="G63" s="52">
        <v>120</v>
      </c>
      <c r="H63" s="52">
        <v>70</v>
      </c>
      <c r="I63" s="52">
        <v>63</v>
      </c>
      <c r="J63" s="52">
        <v>26</v>
      </c>
      <c r="K63" s="52">
        <v>0</v>
      </c>
      <c r="L63" s="52">
        <v>52</v>
      </c>
      <c r="M63" s="52">
        <v>127</v>
      </c>
      <c r="N63" s="52">
        <v>178</v>
      </c>
      <c r="O63" s="52">
        <v>158</v>
      </c>
      <c r="P63" s="52">
        <v>35</v>
      </c>
      <c r="Q63" s="52">
        <v>44</v>
      </c>
      <c r="R63" s="52">
        <v>41</v>
      </c>
      <c r="S63" s="52">
        <v>19</v>
      </c>
      <c r="T63" s="52">
        <v>19</v>
      </c>
      <c r="U63" s="52">
        <v>53</v>
      </c>
      <c r="V63" s="52">
        <v>86</v>
      </c>
      <c r="W63" s="52">
        <v>95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</v>
      </c>
      <c r="J65" s="52">
        <v>0</v>
      </c>
      <c r="K65" s="52">
        <v>0</v>
      </c>
      <c r="L65" s="52">
        <v>0</v>
      </c>
      <c r="M65" s="52">
        <v>0</v>
      </c>
      <c r="N65" s="52">
        <v>1</v>
      </c>
      <c r="O65" s="52">
        <v>2</v>
      </c>
      <c r="P65" s="52">
        <v>2</v>
      </c>
      <c r="Q65" s="52">
        <v>2</v>
      </c>
      <c r="R65" s="52">
        <v>3</v>
      </c>
      <c r="S65" s="52">
        <v>3</v>
      </c>
      <c r="T65" s="52">
        <v>1</v>
      </c>
      <c r="U65" s="52">
        <v>0</v>
      </c>
      <c r="V65" s="52">
        <v>1</v>
      </c>
      <c r="W65" s="52">
        <v>3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16</v>
      </c>
      <c r="D67" s="52">
        <f t="shared" si="0"/>
        <v>7</v>
      </c>
      <c r="E67" s="52">
        <f t="shared" si="0"/>
        <v>8</v>
      </c>
      <c r="F67" s="52">
        <f t="shared" si="0"/>
        <v>11</v>
      </c>
      <c r="G67" s="52">
        <f t="shared" si="0"/>
        <v>10</v>
      </c>
      <c r="H67" s="52">
        <f t="shared" si="0"/>
        <v>8</v>
      </c>
      <c r="I67" s="52">
        <f t="shared" si="0"/>
        <v>2</v>
      </c>
      <c r="J67" s="52">
        <f t="shared" si="0"/>
        <v>0</v>
      </c>
      <c r="K67" s="52">
        <f t="shared" si="0"/>
        <v>0</v>
      </c>
      <c r="L67" s="52">
        <f t="shared" si="0"/>
        <v>11</v>
      </c>
      <c r="M67" s="52">
        <f t="shared" si="0"/>
        <v>0</v>
      </c>
      <c r="N67" s="52">
        <f t="shared" si="0"/>
        <v>9</v>
      </c>
      <c r="O67" s="52">
        <f t="shared" si="0"/>
        <v>8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2</v>
      </c>
      <c r="T67" s="52">
        <f t="shared" si="1"/>
        <v>16</v>
      </c>
      <c r="U67" s="52">
        <f t="shared" si="1"/>
        <v>4</v>
      </c>
      <c r="V67" s="52">
        <f t="shared" si="1"/>
        <v>2</v>
      </c>
      <c r="W67" s="52">
        <f t="shared" ref="W67" si="2">W39-W53</f>
        <v>2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236</v>
      </c>
      <c r="D69" s="52">
        <f t="shared" si="6"/>
        <v>268</v>
      </c>
      <c r="E69" s="52">
        <f t="shared" si="6"/>
        <v>249</v>
      </c>
      <c r="F69" s="52">
        <f t="shared" si="6"/>
        <v>268</v>
      </c>
      <c r="G69" s="52">
        <f t="shared" si="6"/>
        <v>301</v>
      </c>
      <c r="H69" s="52">
        <f t="shared" si="6"/>
        <v>286</v>
      </c>
      <c r="I69" s="52">
        <f t="shared" si="6"/>
        <v>154</v>
      </c>
      <c r="J69" s="52">
        <f t="shared" si="6"/>
        <v>114</v>
      </c>
      <c r="K69" s="52">
        <f t="shared" si="6"/>
        <v>131</v>
      </c>
      <c r="L69" s="52">
        <f t="shared" si="6"/>
        <v>173</v>
      </c>
      <c r="M69" s="52">
        <f t="shared" si="6"/>
        <v>258</v>
      </c>
      <c r="N69" s="52">
        <f t="shared" si="6"/>
        <v>284</v>
      </c>
      <c r="O69" s="52">
        <f t="shared" si="6"/>
        <v>256</v>
      </c>
      <c r="P69" s="52">
        <f t="shared" si="6"/>
        <v>112</v>
      </c>
      <c r="Q69" s="52">
        <f t="shared" si="6"/>
        <v>106</v>
      </c>
      <c r="R69" s="52">
        <f t="shared" ref="R69:V69" si="7">R41-R55</f>
        <v>120</v>
      </c>
      <c r="S69" s="52">
        <f t="shared" si="7"/>
        <v>121</v>
      </c>
      <c r="T69" s="52">
        <f t="shared" si="7"/>
        <v>137</v>
      </c>
      <c r="U69" s="52">
        <f t="shared" si="7"/>
        <v>216</v>
      </c>
      <c r="V69" s="52">
        <f t="shared" si="7"/>
        <v>241</v>
      </c>
      <c r="W69" s="52">
        <f t="shared" ref="W69" si="8">W41-W55</f>
        <v>209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160</v>
      </c>
      <c r="D72" s="52">
        <v>157</v>
      </c>
      <c r="E72" s="52">
        <v>166</v>
      </c>
      <c r="F72" s="52">
        <v>195</v>
      </c>
      <c r="G72" s="52">
        <v>209</v>
      </c>
      <c r="H72" s="52">
        <v>168</v>
      </c>
      <c r="I72" s="52">
        <v>51</v>
      </c>
      <c r="J72" s="52">
        <v>29</v>
      </c>
      <c r="K72" s="52">
        <v>71</v>
      </c>
      <c r="L72" s="52">
        <v>168</v>
      </c>
      <c r="M72" s="52">
        <v>146</v>
      </c>
      <c r="N72" s="52">
        <v>187</v>
      </c>
      <c r="O72" s="52">
        <v>150</v>
      </c>
      <c r="P72" s="52">
        <v>50</v>
      </c>
      <c r="Q72" s="52">
        <v>36</v>
      </c>
      <c r="R72" s="52">
        <v>50</v>
      </c>
      <c r="S72" s="52">
        <v>44</v>
      </c>
      <c r="T72" s="52">
        <v>105</v>
      </c>
      <c r="U72" s="52">
        <v>84</v>
      </c>
      <c r="V72" s="52">
        <v>157</v>
      </c>
      <c r="W72" s="52">
        <v>87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92</v>
      </c>
      <c r="D73" s="36">
        <v>118</v>
      </c>
      <c r="E73" s="36">
        <v>92</v>
      </c>
      <c r="F73" s="36">
        <v>81</v>
      </c>
      <c r="G73" s="36">
        <v>106</v>
      </c>
      <c r="H73" s="36">
        <v>127</v>
      </c>
      <c r="I73" s="36">
        <v>103</v>
      </c>
      <c r="J73" s="36">
        <v>82</v>
      </c>
      <c r="K73" s="36">
        <v>63</v>
      </c>
      <c r="L73" s="36">
        <v>16</v>
      </c>
      <c r="M73" s="36">
        <v>105</v>
      </c>
      <c r="N73" s="36">
        <v>108</v>
      </c>
      <c r="O73" s="36">
        <v>112</v>
      </c>
      <c r="P73" s="36">
        <v>65</v>
      </c>
      <c r="Q73" s="36">
        <v>66</v>
      </c>
      <c r="R73" s="36">
        <v>73</v>
      </c>
      <c r="S73" s="36">
        <v>73</v>
      </c>
      <c r="T73" s="36">
        <v>51</v>
      </c>
      <c r="U73" s="36">
        <v>131</v>
      </c>
      <c r="V73" s="36">
        <v>83</v>
      </c>
      <c r="W73" s="36">
        <v>123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19</v>
      </c>
      <c r="I79" s="52">
        <f>RES_hhdet_numvin!I26</f>
        <v>30</v>
      </c>
      <c r="J79" s="52">
        <f>RES_hhdet_numvin!J26</f>
        <v>17</v>
      </c>
      <c r="K79" s="52">
        <f>RES_hhdet_numvin!K26</f>
        <v>0</v>
      </c>
      <c r="L79" s="52">
        <f>RES_hhdet_numvin!L26</f>
        <v>49</v>
      </c>
      <c r="M79" s="52">
        <f>RES_hhdet_numvin!M26</f>
        <v>127</v>
      </c>
      <c r="N79" s="52">
        <f>RES_hhdet_numvin!N26</f>
        <v>190</v>
      </c>
      <c r="O79" s="52">
        <f>RES_hhdet_numvin!O26</f>
        <v>186</v>
      </c>
      <c r="P79" s="52">
        <f>RES_hhdet_numvin!P26</f>
        <v>71</v>
      </c>
      <c r="Q79" s="52">
        <f>RES_hhdet_numvin!Q26</f>
        <v>98</v>
      </c>
      <c r="R79" s="52">
        <f>RES_hhdet_numvin!R26</f>
        <v>66</v>
      </c>
      <c r="S79" s="52">
        <f>RES_hhdet_numvin!S26</f>
        <v>31</v>
      </c>
      <c r="T79" s="52">
        <f>RES_hhdet_numvin!T26</f>
        <v>29</v>
      </c>
      <c r="U79" s="52">
        <f>RES_hhdet_numvin!U26</f>
        <v>78</v>
      </c>
      <c r="V79" s="52">
        <f>RES_hhdet_numvin!V26</f>
        <v>139</v>
      </c>
      <c r="W79" s="52">
        <f>RES_hhdet_numvin!W26</f>
        <v>132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3</v>
      </c>
      <c r="R82" s="138">
        <f>RES_hhdet_numvin!R29</f>
        <v>4</v>
      </c>
      <c r="S82" s="138">
        <f>RES_hhdet_numvin!S29</f>
        <v>3</v>
      </c>
      <c r="T82" s="138">
        <f>RES_hhdet_numvin!T29</f>
        <v>1</v>
      </c>
      <c r="U82" s="138">
        <f>RES_hhdet_numvin!U29</f>
        <v>1</v>
      </c>
      <c r="V82" s="138">
        <f>RES_hhdet_numvin!V29</f>
        <v>4</v>
      </c>
      <c r="W82" s="138">
        <f>RES_hhdet_numvin!W29</f>
        <v>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2</v>
      </c>
      <c r="T84" s="138">
        <f>RES_hhdet_numvin!T31</f>
        <v>16</v>
      </c>
      <c r="U84" s="138">
        <f>RES_hhdet_numvin!U31</f>
        <v>5</v>
      </c>
      <c r="V84" s="138">
        <f>RES_hhdet_numvin!V31</f>
        <v>3</v>
      </c>
      <c r="W84" s="138">
        <f>RES_hhdet_numvin!W31</f>
        <v>3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44</v>
      </c>
      <c r="Q88" s="138">
        <f>RES_hhdet_numvin!Q35</f>
        <v>88</v>
      </c>
      <c r="R88" s="138">
        <f>RES_hhdet_numvin!R35</f>
        <v>105</v>
      </c>
      <c r="S88" s="138">
        <f>RES_hhdet_numvin!S35</f>
        <v>103</v>
      </c>
      <c r="T88" s="138">
        <f>RES_hhdet_numvin!T35</f>
        <v>130</v>
      </c>
      <c r="U88" s="138">
        <f>RES_hhdet_numvin!U35</f>
        <v>229</v>
      </c>
      <c r="V88" s="138">
        <f>RES_hhdet_numvin!V35</f>
        <v>289</v>
      </c>
      <c r="W88" s="138">
        <f>RES_hhdet_numvin!W35</f>
        <v>245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19</v>
      </c>
      <c r="Q93" s="138">
        <f>RES_hhdet_numvin!Q40</f>
        <v>36</v>
      </c>
      <c r="R93" s="138">
        <f>RES_hhdet_numvin!R40</f>
        <v>47</v>
      </c>
      <c r="S93" s="138">
        <f>RES_hhdet_numvin!S40</f>
        <v>39</v>
      </c>
      <c r="T93" s="138">
        <f>RES_hhdet_numvin!T40</f>
        <v>93</v>
      </c>
      <c r="U93" s="138">
        <f>RES_hhdet_numvin!U40</f>
        <v>90</v>
      </c>
      <c r="V93" s="138">
        <f>RES_hhdet_numvin!V40</f>
        <v>187</v>
      </c>
      <c r="W93" s="138">
        <f>RES_hhdet_numvin!W40</f>
        <v>104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25</v>
      </c>
      <c r="Q94" s="39">
        <f>RES_hhdet_numvin!Q41</f>
        <v>58</v>
      </c>
      <c r="R94" s="39">
        <f>RES_hhdet_numvin!R41</f>
        <v>63</v>
      </c>
      <c r="S94" s="39">
        <f>RES_hhdet_numvin!S41</f>
        <v>67</v>
      </c>
      <c r="T94" s="39">
        <f>RES_hhdet_numvin!T41</f>
        <v>50</v>
      </c>
      <c r="U94" s="39">
        <f>RES_hhdet_numvin!U41</f>
        <v>139</v>
      </c>
      <c r="V94" s="39">
        <f>RES_hhdet_numvin!V41</f>
        <v>102</v>
      </c>
      <c r="W94" s="39">
        <f>RES_hhdet_numvin!W41</f>
        <v>143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3.3677172620842017</v>
      </c>
      <c r="C98" s="117">
        <f t="shared" si="12"/>
        <v>3.3790759580422831</v>
      </c>
      <c r="D98" s="117">
        <f t="shared" si="12"/>
        <v>3.1457522748561915</v>
      </c>
      <c r="E98" s="117">
        <f t="shared" si="12"/>
        <v>3.328707813017338</v>
      </c>
      <c r="F98" s="117">
        <f t="shared" si="12"/>
        <v>3.259395606497332</v>
      </c>
      <c r="G98" s="117">
        <f t="shared" si="12"/>
        <v>3.6070719177045647</v>
      </c>
      <c r="H98" s="117">
        <f t="shared" si="12"/>
        <v>3.6853196909073751</v>
      </c>
      <c r="I98" s="117">
        <f t="shared" si="12"/>
        <v>3.1784404425219392</v>
      </c>
      <c r="J98" s="117">
        <f t="shared" si="12"/>
        <v>3.2386985224101301</v>
      </c>
      <c r="K98" s="117">
        <f t="shared" si="12"/>
        <v>2.8080826424092491</v>
      </c>
      <c r="L98" s="117">
        <f t="shared" si="12"/>
        <v>2.33510896378445</v>
      </c>
      <c r="M98" s="117">
        <f t="shared" si="12"/>
        <v>2.2665740950681719</v>
      </c>
      <c r="N98" s="117">
        <f t="shared" si="12"/>
        <v>2.285627590527008</v>
      </c>
      <c r="O98" s="117">
        <f t="shared" si="12"/>
        <v>2.3283708835670218</v>
      </c>
      <c r="P98" s="117">
        <f t="shared" si="12"/>
        <v>2.4688964278882759</v>
      </c>
      <c r="Q98" s="117">
        <f t="shared" si="12"/>
        <v>2.0558751363270322</v>
      </c>
      <c r="R98" s="117">
        <f t="shared" ref="R98:V98" si="13">R99+R102+R104+R113</f>
        <v>2.0866356694545587</v>
      </c>
      <c r="S98" s="117">
        <f t="shared" si="13"/>
        <v>1.9879325556475065</v>
      </c>
      <c r="T98" s="117">
        <f t="shared" si="13"/>
        <v>1.7322063450074474</v>
      </c>
      <c r="U98" s="117">
        <f t="shared" si="13"/>
        <v>1.5764755689459218</v>
      </c>
      <c r="V98" s="117">
        <f t="shared" si="13"/>
        <v>1.6972266290891631</v>
      </c>
      <c r="W98" s="117">
        <f t="shared" ref="W98" si="14">W99+W102+W104+W113</f>
        <v>1.775658229776776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2.8561770011519334</v>
      </c>
      <c r="C99" s="122">
        <f t="shared" si="15"/>
        <v>2.8816450552535504</v>
      </c>
      <c r="D99" s="122">
        <f t="shared" si="15"/>
        <v>2.6250864465011627</v>
      </c>
      <c r="E99" s="122">
        <f t="shared" si="15"/>
        <v>2.7755736072970021</v>
      </c>
      <c r="F99" s="122">
        <f t="shared" si="15"/>
        <v>2.7456337013853562</v>
      </c>
      <c r="G99" s="122">
        <f t="shared" si="15"/>
        <v>3.0745781135109032</v>
      </c>
      <c r="H99" s="122">
        <f t="shared" si="15"/>
        <v>3.1157002348003164</v>
      </c>
      <c r="I99" s="122">
        <f t="shared" si="15"/>
        <v>2.6432940316576721</v>
      </c>
      <c r="J99" s="122">
        <f t="shared" si="15"/>
        <v>2.5899522108118078</v>
      </c>
      <c r="K99" s="122">
        <f t="shared" si="15"/>
        <v>2.2900862778810573</v>
      </c>
      <c r="L99" s="122">
        <f t="shared" si="15"/>
        <v>1.8635242425755909</v>
      </c>
      <c r="M99" s="122">
        <f t="shared" si="15"/>
        <v>1.8642197811056802</v>
      </c>
      <c r="N99" s="122">
        <f t="shared" si="15"/>
        <v>1.8648174024526156</v>
      </c>
      <c r="O99" s="122">
        <f t="shared" si="15"/>
        <v>1.8654009405032799</v>
      </c>
      <c r="P99" s="122">
        <f t="shared" si="15"/>
        <v>2.0512539915874912</v>
      </c>
      <c r="Q99" s="122">
        <f t="shared" si="15"/>
        <v>1.5850105349218733</v>
      </c>
      <c r="R99" s="122">
        <f t="shared" ref="R99:V99" si="16">SUM(R100:R101)</f>
        <v>1.5850671891650898</v>
      </c>
      <c r="S99" s="122">
        <f t="shared" si="16"/>
        <v>1.6257923935307812</v>
      </c>
      <c r="T99" s="122">
        <f t="shared" si="16"/>
        <v>1.3905251528262343</v>
      </c>
      <c r="U99" s="122">
        <f t="shared" si="16"/>
        <v>1.2719369916606369</v>
      </c>
      <c r="V99" s="122">
        <f t="shared" si="16"/>
        <v>1.3438571520322014</v>
      </c>
      <c r="W99" s="122">
        <f t="shared" ref="W99" si="17">SUM(W100:W101)</f>
        <v>1.4101762039785859</v>
      </c>
      <c r="DA99" s="130" t="s">
        <v>1592</v>
      </c>
    </row>
    <row r="100" spans="1:105" ht="12" customHeight="1" x14ac:dyDescent="0.25">
      <c r="A100" s="97" t="s">
        <v>74</v>
      </c>
      <c r="B100" s="98">
        <v>2.8246446725376515</v>
      </c>
      <c r="C100" s="98">
        <v>2.8501012729020694</v>
      </c>
      <c r="D100" s="98">
        <v>2.5969238216207948</v>
      </c>
      <c r="E100" s="98">
        <v>2.7460220623787173</v>
      </c>
      <c r="F100" s="98">
        <v>2.7168130688405512</v>
      </c>
      <c r="G100" s="98">
        <v>3.0422792613825291</v>
      </c>
      <c r="H100" s="98">
        <v>3.0832056527007987</v>
      </c>
      <c r="I100" s="98">
        <v>2.6159886378671331</v>
      </c>
      <c r="J100" s="98">
        <v>2.5631290068200312</v>
      </c>
      <c r="K100" s="98">
        <v>2.2663016512153402</v>
      </c>
      <c r="L100" s="98">
        <v>1.8447463456577824</v>
      </c>
      <c r="M100" s="98">
        <v>1.8447463456577817</v>
      </c>
      <c r="N100" s="98">
        <v>1.8447463456577817</v>
      </c>
      <c r="O100" s="98">
        <v>1.8447463456577817</v>
      </c>
      <c r="P100" s="98">
        <v>2.0285683576956117</v>
      </c>
      <c r="Q100" s="98">
        <v>1.5673817712811697</v>
      </c>
      <c r="R100" s="98">
        <v>1.5673817712811684</v>
      </c>
      <c r="S100" s="98">
        <v>1.6076440240756609</v>
      </c>
      <c r="T100" s="98">
        <v>1.3748710232158241</v>
      </c>
      <c r="U100" s="98">
        <v>1.2573645743766093</v>
      </c>
      <c r="V100" s="98">
        <v>1.3280954428202845</v>
      </c>
      <c r="W100" s="98">
        <v>1.3933662940670708</v>
      </c>
      <c r="DA100" s="63" t="s">
        <v>1593</v>
      </c>
    </row>
    <row r="101" spans="1:105" ht="12" customHeight="1" x14ac:dyDescent="0.25">
      <c r="A101" s="97" t="s">
        <v>53</v>
      </c>
      <c r="B101" s="98">
        <v>3.1532328614281992E-2</v>
      </c>
      <c r="C101" s="98">
        <v>3.1543782351481052E-2</v>
      </c>
      <c r="D101" s="98">
        <v>2.8162624880367786E-2</v>
      </c>
      <c r="E101" s="98">
        <v>2.9551544918285041E-2</v>
      </c>
      <c r="F101" s="98">
        <v>2.8820632544805106E-2</v>
      </c>
      <c r="G101" s="98">
        <v>3.2298852128373842E-2</v>
      </c>
      <c r="H101" s="98">
        <v>3.2494582099517576E-2</v>
      </c>
      <c r="I101" s="98">
        <v>2.7305393790539093E-2</v>
      </c>
      <c r="J101" s="98">
        <v>2.6823203991776491E-2</v>
      </c>
      <c r="K101" s="98">
        <v>2.3784626665717071E-2</v>
      </c>
      <c r="L101" s="98">
        <v>1.8777896917808512E-2</v>
      </c>
      <c r="M101" s="98">
        <v>1.9473435447898504E-2</v>
      </c>
      <c r="N101" s="98">
        <v>2.0071056794833841E-2</v>
      </c>
      <c r="O101" s="98">
        <v>2.0654594845498111E-2</v>
      </c>
      <c r="P101" s="98">
        <v>2.2685633891879525E-2</v>
      </c>
      <c r="Q101" s="98">
        <v>1.7628763640703461E-2</v>
      </c>
      <c r="R101" s="98">
        <v>1.768541788392132E-2</v>
      </c>
      <c r="S101" s="98">
        <v>1.8148369455120307E-2</v>
      </c>
      <c r="T101" s="98">
        <v>1.5654129610410236E-2</v>
      </c>
      <c r="U101" s="98">
        <v>1.4572417284027651E-2</v>
      </c>
      <c r="V101" s="98">
        <v>1.5761709211916792E-2</v>
      </c>
      <c r="W101" s="98">
        <v>1.680990991151516E-2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4.5089901146236126E-6</v>
      </c>
      <c r="J102" s="122">
        <f t="shared" si="18"/>
        <v>4.5052168790700229E-6</v>
      </c>
      <c r="K102" s="122">
        <f t="shared" si="18"/>
        <v>4.564711909056384E-6</v>
      </c>
      <c r="L102" s="122">
        <f t="shared" si="18"/>
        <v>1.0763893240683836E-5</v>
      </c>
      <c r="M102" s="122">
        <f t="shared" si="18"/>
        <v>9.6302596227695322E-6</v>
      </c>
      <c r="N102" s="122">
        <f t="shared" si="18"/>
        <v>1.8915899575501293E-5</v>
      </c>
      <c r="O102" s="122">
        <f t="shared" si="18"/>
        <v>2.7850410985062517E-5</v>
      </c>
      <c r="P102" s="122">
        <f t="shared" si="18"/>
        <v>4.628558882316939E-5</v>
      </c>
      <c r="Q102" s="122">
        <f t="shared" si="18"/>
        <v>4.4977945194006877E-5</v>
      </c>
      <c r="R102" s="122">
        <f t="shared" si="18"/>
        <v>6.062240172557791E-5</v>
      </c>
      <c r="S102" s="122">
        <f t="shared" si="18"/>
        <v>7.2225057609799141E-5</v>
      </c>
      <c r="T102" s="122">
        <f t="shared" si="18"/>
        <v>9.8997170041411291E-5</v>
      </c>
      <c r="U102" s="122">
        <f t="shared" si="18"/>
        <v>6.8831241578365268E-5</v>
      </c>
      <c r="V102" s="122">
        <f t="shared" si="18"/>
        <v>6.8780021661208514E-5</v>
      </c>
      <c r="W102" s="122">
        <f t="shared" si="18"/>
        <v>1.2317143693955934E-4</v>
      </c>
      <c r="DA102" s="130" t="s">
        <v>1595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4.5089901146236126E-6</v>
      </c>
      <c r="J103" s="98">
        <v>4.5052168790700229E-6</v>
      </c>
      <c r="K103" s="98">
        <v>4.564711909056384E-6</v>
      </c>
      <c r="L103" s="98">
        <v>1.0763893240683836E-5</v>
      </c>
      <c r="M103" s="98">
        <v>9.6302596227695322E-6</v>
      </c>
      <c r="N103" s="98">
        <v>1.8915899575501293E-5</v>
      </c>
      <c r="O103" s="98">
        <v>2.7850410985062517E-5</v>
      </c>
      <c r="P103" s="98">
        <v>4.628558882316939E-5</v>
      </c>
      <c r="Q103" s="98">
        <v>4.4977945194006877E-5</v>
      </c>
      <c r="R103" s="98">
        <v>6.062240172557791E-5</v>
      </c>
      <c r="S103" s="98">
        <v>7.2225057609799141E-5</v>
      </c>
      <c r="T103" s="98">
        <v>9.8997170041411291E-5</v>
      </c>
      <c r="U103" s="98">
        <v>6.8831241578365268E-5</v>
      </c>
      <c r="V103" s="98">
        <v>6.8780021661208514E-5</v>
      </c>
      <c r="W103" s="98">
        <v>1.2317143693955934E-4</v>
      </c>
      <c r="DA103" s="63" t="s">
        <v>1596</v>
      </c>
    </row>
    <row r="104" spans="1:105" ht="12" customHeight="1" x14ac:dyDescent="0.25">
      <c r="A104" s="121" t="s">
        <v>55</v>
      </c>
      <c r="B104" s="122">
        <v>0.38590957695417466</v>
      </c>
      <c r="C104" s="122">
        <v>0.37304497011729632</v>
      </c>
      <c r="D104" s="122">
        <v>0.38538075586716319</v>
      </c>
      <c r="E104" s="122">
        <v>0.41185190180071013</v>
      </c>
      <c r="F104" s="122">
        <v>0.36699830878264678</v>
      </c>
      <c r="G104" s="122">
        <v>0.38071194125489805</v>
      </c>
      <c r="H104" s="122">
        <v>0.41514207054064983</v>
      </c>
      <c r="I104" s="122">
        <v>0.40096776078973273</v>
      </c>
      <c r="J104" s="122">
        <v>0.50938010314765048</v>
      </c>
      <c r="K104" s="122">
        <v>0.40337584000770554</v>
      </c>
      <c r="L104" s="122">
        <v>0.35670207640610813</v>
      </c>
      <c r="M104" s="122">
        <v>0.29875800012532366</v>
      </c>
      <c r="N104" s="122">
        <v>0.31456688318038095</v>
      </c>
      <c r="O104" s="122">
        <v>0.35463268697246758</v>
      </c>
      <c r="P104" s="122">
        <v>0.30927074258011844</v>
      </c>
      <c r="Q104" s="122">
        <v>0.37339341487572608</v>
      </c>
      <c r="R104" s="122">
        <v>0.40163168665718652</v>
      </c>
      <c r="S104" s="122">
        <v>0.27562112217221918</v>
      </c>
      <c r="T104" s="122">
        <v>0.26854746372169513</v>
      </c>
      <c r="U104" s="122">
        <v>0.24040947230841445</v>
      </c>
      <c r="V104" s="122">
        <v>0.27997003086508054</v>
      </c>
      <c r="W104" s="122">
        <v>0.29012605220880627</v>
      </c>
      <c r="DA104" s="130" t="s">
        <v>1597</v>
      </c>
    </row>
    <row r="105" spans="1:105" ht="12" customHeight="1" x14ac:dyDescent="0.25">
      <c r="A105" s="97" t="s">
        <v>141</v>
      </c>
      <c r="B105" s="98">
        <v>5.6905996741374545E-2</v>
      </c>
      <c r="C105" s="98">
        <v>4.56704055785154E-2</v>
      </c>
      <c r="D105" s="98">
        <v>3.9839280387511097E-2</v>
      </c>
      <c r="E105" s="98">
        <v>3.6206113034896119E-2</v>
      </c>
      <c r="F105" s="98">
        <v>3.0424532868557261E-2</v>
      </c>
      <c r="G105" s="98">
        <v>2.6509736085502947E-2</v>
      </c>
      <c r="H105" s="98">
        <v>2.0257688433135704E-2</v>
      </c>
      <c r="I105" s="98">
        <v>1.440820490006537E-2</v>
      </c>
      <c r="J105" s="98">
        <v>1.3868368556145903E-2</v>
      </c>
      <c r="K105" s="98">
        <v>1.0092674155086159E-2</v>
      </c>
      <c r="L105" s="98">
        <v>8.5767267083677965E-3</v>
      </c>
      <c r="M105" s="98">
        <v>7.7712857351326719E-3</v>
      </c>
      <c r="N105" s="98">
        <v>7.9400969808347561E-3</v>
      </c>
      <c r="O105" s="98">
        <v>8.3489192573539938E-3</v>
      </c>
      <c r="P105" s="98">
        <v>8.8847438433707245E-3</v>
      </c>
      <c r="Q105" s="98">
        <v>7.1390182712836262E-3</v>
      </c>
      <c r="R105" s="98">
        <v>7.1593308251121099E-3</v>
      </c>
      <c r="S105" s="98">
        <v>5.849916355657586E-3</v>
      </c>
      <c r="T105" s="98">
        <v>7.3026580873395384E-3</v>
      </c>
      <c r="U105" s="98">
        <v>6.5541052071839585E-3</v>
      </c>
      <c r="V105" s="98">
        <v>6.1242852080362143E-3</v>
      </c>
      <c r="W105" s="98">
        <v>5.9804821517923266E-3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0.32900358021280013</v>
      </c>
      <c r="C109" s="101">
        <v>0.32737456453878089</v>
      </c>
      <c r="D109" s="101">
        <v>0.34554147547965208</v>
      </c>
      <c r="E109" s="101">
        <v>0.375645788765814</v>
      </c>
      <c r="F109" s="101">
        <v>0.33657377591408949</v>
      </c>
      <c r="G109" s="101">
        <v>0.3542022051693951</v>
      </c>
      <c r="H109" s="101">
        <v>0.39488438210751414</v>
      </c>
      <c r="I109" s="101">
        <v>0.38655955588966734</v>
      </c>
      <c r="J109" s="101">
        <v>0.49551173459150455</v>
      </c>
      <c r="K109" s="101">
        <v>0.39328316585261941</v>
      </c>
      <c r="L109" s="101">
        <v>0.34812534969774034</v>
      </c>
      <c r="M109" s="101">
        <v>0.29098671439019097</v>
      </c>
      <c r="N109" s="101">
        <v>0.3066267861995462</v>
      </c>
      <c r="O109" s="101">
        <v>0.3462837677151136</v>
      </c>
      <c r="P109" s="101">
        <v>0.30038599873674771</v>
      </c>
      <c r="Q109" s="101">
        <v>0.36625439660444248</v>
      </c>
      <c r="R109" s="101">
        <v>0.39447235583207441</v>
      </c>
      <c r="S109" s="101">
        <v>0.26977120581656161</v>
      </c>
      <c r="T109" s="101">
        <v>0.26124480563435559</v>
      </c>
      <c r="U109" s="101">
        <v>0.23385536710123048</v>
      </c>
      <c r="V109" s="101">
        <v>0.27384574565704434</v>
      </c>
      <c r="W109" s="101">
        <v>0.28414557005701396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0.12563068397809368</v>
      </c>
      <c r="C113" s="122">
        <v>0.12438593267143619</v>
      </c>
      <c r="D113" s="122">
        <v>0.13528507248786539</v>
      </c>
      <c r="E113" s="122">
        <v>0.14128230391962565</v>
      </c>
      <c r="F113" s="122">
        <v>0.14676359632932906</v>
      </c>
      <c r="G113" s="122">
        <v>0.15178186293876314</v>
      </c>
      <c r="H113" s="122">
        <v>0.15447738556640886</v>
      </c>
      <c r="I113" s="122">
        <v>0.13417414108441988</v>
      </c>
      <c r="J113" s="122">
        <v>0.13936170323379277</v>
      </c>
      <c r="K113" s="122">
        <v>0.11461595980857733</v>
      </c>
      <c r="L113" s="122">
        <v>0.11487188090951023</v>
      </c>
      <c r="M113" s="122">
        <v>0.1035866835775453</v>
      </c>
      <c r="N113" s="122">
        <v>0.10622438899443606</v>
      </c>
      <c r="O113" s="122">
        <v>0.10830940568028971</v>
      </c>
      <c r="P113" s="122">
        <v>0.1083254081318431</v>
      </c>
      <c r="Q113" s="122">
        <v>9.7426208584238685E-2</v>
      </c>
      <c r="R113" s="122">
        <v>9.9876171230556796E-2</v>
      </c>
      <c r="S113" s="122">
        <v>8.6446814886896525E-2</v>
      </c>
      <c r="T113" s="122">
        <v>7.3034731289476573E-2</v>
      </c>
      <c r="U113" s="122">
        <v>6.4060273735291898E-2</v>
      </c>
      <c r="V113" s="122">
        <v>7.3330666170219883E-2</v>
      </c>
      <c r="W113" s="122">
        <v>7.5232802152444225E-2</v>
      </c>
      <c r="DA113" s="130" t="s">
        <v>1606</v>
      </c>
    </row>
    <row r="114" spans="1:105" ht="12" customHeight="1" x14ac:dyDescent="0.25">
      <c r="A114" s="97" t="s">
        <v>50</v>
      </c>
      <c r="B114" s="98">
        <v>0.10701207807417228</v>
      </c>
      <c r="C114" s="98">
        <v>0.10208267037587299</v>
      </c>
      <c r="D114" s="98">
        <v>0.10554184967970173</v>
      </c>
      <c r="E114" s="98">
        <v>0.10588682655124407</v>
      </c>
      <c r="F114" s="98">
        <v>0.11143389347932951</v>
      </c>
      <c r="G114" s="98">
        <v>0.1134174631847413</v>
      </c>
      <c r="H114" s="98">
        <v>0.10854673298291528</v>
      </c>
      <c r="I114" s="98">
        <v>8.982767555323963E-2</v>
      </c>
      <c r="J114" s="98">
        <v>8.273465878089209E-2</v>
      </c>
      <c r="K114" s="98">
        <v>6.7562680452209575E-2</v>
      </c>
      <c r="L114" s="98">
        <v>6.7302779829492426E-2</v>
      </c>
      <c r="M114" s="98">
        <v>6.7547730970181727E-2</v>
      </c>
      <c r="N114" s="98">
        <v>7.0163799511509958E-2</v>
      </c>
      <c r="O114" s="98">
        <v>6.9788066728301346E-2</v>
      </c>
      <c r="P114" s="98">
        <v>7.5003283756504918E-2</v>
      </c>
      <c r="Q114" s="98">
        <v>5.8499903674910363E-2</v>
      </c>
      <c r="R114" s="98">
        <v>5.7767694293878541E-2</v>
      </c>
      <c r="S114" s="98">
        <v>5.8123186600805267E-2</v>
      </c>
      <c r="T114" s="98">
        <v>4.5000257929510672E-2</v>
      </c>
      <c r="U114" s="98">
        <v>3.7590715846723528E-2</v>
      </c>
      <c r="V114" s="98">
        <v>4.2094881145860637E-2</v>
      </c>
      <c r="W114" s="98">
        <v>4.2752335116478191E-2</v>
      </c>
      <c r="DA114" s="63" t="s">
        <v>1607</v>
      </c>
    </row>
    <row r="115" spans="1:105" ht="12" customHeight="1" x14ac:dyDescent="0.25">
      <c r="A115" s="109" t="s">
        <v>120</v>
      </c>
      <c r="B115" s="33">
        <v>1.8618605903921392E-2</v>
      </c>
      <c r="C115" s="33">
        <v>2.2303262295563207E-2</v>
      </c>
      <c r="D115" s="33">
        <v>2.9743222808163668E-2</v>
      </c>
      <c r="E115" s="33">
        <v>3.5395477368381598E-2</v>
      </c>
      <c r="F115" s="33">
        <v>3.5329702849999554E-2</v>
      </c>
      <c r="G115" s="33">
        <v>3.8364399754021838E-2</v>
      </c>
      <c r="H115" s="33">
        <v>4.5930652583493582E-2</v>
      </c>
      <c r="I115" s="33">
        <v>4.4346465531180247E-2</v>
      </c>
      <c r="J115" s="33">
        <v>5.662704445290067E-2</v>
      </c>
      <c r="K115" s="33">
        <v>4.7053279356367758E-2</v>
      </c>
      <c r="L115" s="33">
        <v>4.7569101080017794E-2</v>
      </c>
      <c r="M115" s="33">
        <v>3.6038952607363575E-2</v>
      </c>
      <c r="N115" s="33">
        <v>3.6060589482926106E-2</v>
      </c>
      <c r="O115" s="33">
        <v>3.8521338951988358E-2</v>
      </c>
      <c r="P115" s="33">
        <v>3.3322124375338186E-2</v>
      </c>
      <c r="Q115" s="33">
        <v>3.8926304909328323E-2</v>
      </c>
      <c r="R115" s="33">
        <v>4.2108476936678255E-2</v>
      </c>
      <c r="S115" s="33">
        <v>2.8323628286091258E-2</v>
      </c>
      <c r="T115" s="33">
        <v>2.8034473359965902E-2</v>
      </c>
      <c r="U115" s="33">
        <v>2.6469557888568373E-2</v>
      </c>
      <c r="V115" s="33">
        <v>3.1235785024359253E-2</v>
      </c>
      <c r="W115" s="33">
        <v>3.2480467035966035E-2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1.7108251209313261</v>
      </c>
      <c r="C117" s="117">
        <f t="shared" si="19"/>
        <v>1.728705564109754</v>
      </c>
      <c r="D117" s="117">
        <f t="shared" si="19"/>
        <v>1.6336423305012733</v>
      </c>
      <c r="E117" s="117">
        <f t="shared" si="19"/>
        <v>1.7462282354311627</v>
      </c>
      <c r="F117" s="117">
        <f t="shared" si="19"/>
        <v>1.7250907470278691</v>
      </c>
      <c r="G117" s="117">
        <f t="shared" si="19"/>
        <v>1.9296668532254577</v>
      </c>
      <c r="H117" s="117">
        <f t="shared" si="19"/>
        <v>1.997042673722595</v>
      </c>
      <c r="I117" s="117">
        <f t="shared" si="19"/>
        <v>1.7455736584375015</v>
      </c>
      <c r="J117" s="117">
        <f t="shared" si="19"/>
        <v>1.8066139022023111</v>
      </c>
      <c r="K117" s="117">
        <f t="shared" si="19"/>
        <v>1.5729119445976858</v>
      </c>
      <c r="L117" s="117">
        <f t="shared" si="19"/>
        <v>1.3303271155464591</v>
      </c>
      <c r="M117" s="117">
        <f t="shared" si="19"/>
        <v>1.3147700526293138</v>
      </c>
      <c r="N117" s="117">
        <f t="shared" si="19"/>
        <v>1.370075126578868</v>
      </c>
      <c r="O117" s="117">
        <f t="shared" si="19"/>
        <v>1.4435893891786313</v>
      </c>
      <c r="P117" s="117">
        <f t="shared" si="19"/>
        <v>1.5390543042401785</v>
      </c>
      <c r="Q117" s="117">
        <f t="shared" si="19"/>
        <v>1.3079037437988106</v>
      </c>
      <c r="R117" s="117">
        <f t="shared" ref="R117:V117" si="20">R118+R121+R123+R132</f>
        <v>1.3459678698280972</v>
      </c>
      <c r="S117" s="117">
        <f t="shared" si="20"/>
        <v>1.2902367818609417</v>
      </c>
      <c r="T117" s="117">
        <f t="shared" si="20"/>
        <v>1.1433419504302669</v>
      </c>
      <c r="U117" s="117">
        <f t="shared" si="20"/>
        <v>1.061993131563145</v>
      </c>
      <c r="V117" s="117">
        <f t="shared" si="20"/>
        <v>1.1734661173814025</v>
      </c>
      <c r="W117" s="117">
        <f t="shared" ref="W117" si="21">W118+W121+W123+W132</f>
        <v>1.2540037588373363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1.3986603501225054</v>
      </c>
      <c r="C118" s="122">
        <f t="shared" si="22"/>
        <v>1.4225874077415888</v>
      </c>
      <c r="D118" s="122">
        <f t="shared" si="22"/>
        <v>1.3101824259084893</v>
      </c>
      <c r="E118" s="122">
        <f t="shared" si="22"/>
        <v>1.3996483224571645</v>
      </c>
      <c r="F118" s="122">
        <f t="shared" si="22"/>
        <v>1.401351520756366</v>
      </c>
      <c r="G118" s="122">
        <f t="shared" si="22"/>
        <v>1.5913088779106992</v>
      </c>
      <c r="H118" s="122">
        <f t="shared" si="22"/>
        <v>1.6308415624234116</v>
      </c>
      <c r="I118" s="122">
        <f t="shared" si="22"/>
        <v>1.3992029183510672</v>
      </c>
      <c r="J118" s="122">
        <f t="shared" si="22"/>
        <v>1.3841844398785901</v>
      </c>
      <c r="K118" s="122">
        <f t="shared" si="22"/>
        <v>1.2346807078664792</v>
      </c>
      <c r="L118" s="122">
        <f t="shared" si="22"/>
        <v>1.0211129893340039</v>
      </c>
      <c r="M118" s="122">
        <f t="shared" si="22"/>
        <v>1.0506669453722122</v>
      </c>
      <c r="N118" s="122">
        <f t="shared" si="22"/>
        <v>1.0917253674383125</v>
      </c>
      <c r="O118" s="122">
        <f t="shared" si="22"/>
        <v>1.1337729765351652</v>
      </c>
      <c r="P118" s="122">
        <f t="shared" si="22"/>
        <v>1.2587976230780098</v>
      </c>
      <c r="Q118" s="122">
        <f t="shared" si="22"/>
        <v>0.98688436845053573</v>
      </c>
      <c r="R118" s="122">
        <f t="shared" ref="R118:V118" si="23">SUM(R119:R120)</f>
        <v>1.0002121082906097</v>
      </c>
      <c r="S118" s="122">
        <f t="shared" si="23"/>
        <v>1.0394112895123548</v>
      </c>
      <c r="T118" s="122">
        <f t="shared" si="23"/>
        <v>0.90131719704349178</v>
      </c>
      <c r="U118" s="122">
        <f t="shared" si="23"/>
        <v>0.84052306456320758</v>
      </c>
      <c r="V118" s="122">
        <f t="shared" si="23"/>
        <v>0.90963711782090151</v>
      </c>
      <c r="W118" s="122">
        <f t="shared" ref="W118" si="24">SUM(W119:W120)</f>
        <v>0.97549974063013278</v>
      </c>
      <c r="DA118" s="130" t="s">
        <v>1760</v>
      </c>
    </row>
    <row r="119" spans="1:105" ht="12" customHeight="1" x14ac:dyDescent="0.25">
      <c r="A119" s="97" t="s">
        <v>74</v>
      </c>
      <c r="B119" s="98">
        <v>1.3671280215082235</v>
      </c>
      <c r="C119" s="98">
        <v>1.3910436253901077</v>
      </c>
      <c r="D119" s="98">
        <v>1.2820198010281216</v>
      </c>
      <c r="E119" s="98">
        <v>1.3700967775388795</v>
      </c>
      <c r="F119" s="98">
        <v>1.372530888211561</v>
      </c>
      <c r="G119" s="98">
        <v>1.5590100257823254</v>
      </c>
      <c r="H119" s="98">
        <v>1.5983469803238941</v>
      </c>
      <c r="I119" s="98">
        <v>1.371897524560528</v>
      </c>
      <c r="J119" s="98">
        <v>1.3573612358868137</v>
      </c>
      <c r="K119" s="98">
        <v>1.2108960812007621</v>
      </c>
      <c r="L119" s="98">
        <v>1.0023350924161953</v>
      </c>
      <c r="M119" s="98">
        <v>1.0311935099243137</v>
      </c>
      <c r="N119" s="98">
        <v>1.0716543106434786</v>
      </c>
      <c r="O119" s="98">
        <v>1.113118381689667</v>
      </c>
      <c r="P119" s="98">
        <v>1.2361119891861303</v>
      </c>
      <c r="Q119" s="98">
        <v>0.96925560480983231</v>
      </c>
      <c r="R119" s="98">
        <v>0.98252669040668827</v>
      </c>
      <c r="S119" s="98">
        <v>1.0212629200572345</v>
      </c>
      <c r="T119" s="98">
        <v>0.88566306743308154</v>
      </c>
      <c r="U119" s="98">
        <v>0.82595064727917988</v>
      </c>
      <c r="V119" s="98">
        <v>0.89387540860898473</v>
      </c>
      <c r="W119" s="98">
        <v>0.95868983071861757</v>
      </c>
      <c r="DA119" s="63" t="s">
        <v>1761</v>
      </c>
    </row>
    <row r="120" spans="1:105" ht="12" customHeight="1" x14ac:dyDescent="0.25">
      <c r="A120" s="97" t="s">
        <v>53</v>
      </c>
      <c r="B120" s="98">
        <v>3.1532328614281992E-2</v>
      </c>
      <c r="C120" s="98">
        <v>3.1543782351481052E-2</v>
      </c>
      <c r="D120" s="98">
        <v>2.8162624880367786E-2</v>
      </c>
      <c r="E120" s="98">
        <v>2.9551544918285041E-2</v>
      </c>
      <c r="F120" s="98">
        <v>2.8820632544805106E-2</v>
      </c>
      <c r="G120" s="98">
        <v>3.2298852128373842E-2</v>
      </c>
      <c r="H120" s="98">
        <v>3.2494582099517576E-2</v>
      </c>
      <c r="I120" s="98">
        <v>2.7305393790539093E-2</v>
      </c>
      <c r="J120" s="98">
        <v>2.6823203991776491E-2</v>
      </c>
      <c r="K120" s="98">
        <v>2.3784626665717071E-2</v>
      </c>
      <c r="L120" s="98">
        <v>1.8777896917808512E-2</v>
      </c>
      <c r="M120" s="98">
        <v>1.9473435447898504E-2</v>
      </c>
      <c r="N120" s="98">
        <v>2.0071056794833841E-2</v>
      </c>
      <c r="O120" s="98">
        <v>2.0654594845498111E-2</v>
      </c>
      <c r="P120" s="98">
        <v>2.2685633891879525E-2</v>
      </c>
      <c r="Q120" s="98">
        <v>1.7628763640703461E-2</v>
      </c>
      <c r="R120" s="98">
        <v>1.768541788392132E-2</v>
      </c>
      <c r="S120" s="98">
        <v>1.8148369455120307E-2</v>
      </c>
      <c r="T120" s="98">
        <v>1.5654129610410236E-2</v>
      </c>
      <c r="U120" s="98">
        <v>1.4572417284027651E-2</v>
      </c>
      <c r="V120" s="98">
        <v>1.5761709211916792E-2</v>
      </c>
      <c r="W120" s="98">
        <v>1.680990991151516E-2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1.4801506162786761E-5</v>
      </c>
      <c r="J121" s="122">
        <f t="shared" si="25"/>
        <v>1.4789119892717335E-5</v>
      </c>
      <c r="K121" s="122">
        <f t="shared" si="25"/>
        <v>1.4984422173408144E-5</v>
      </c>
      <c r="L121" s="122">
        <f t="shared" si="25"/>
        <v>3.5334260685302017E-5</v>
      </c>
      <c r="M121" s="122">
        <f t="shared" si="25"/>
        <v>3.3600779863964283E-5</v>
      </c>
      <c r="N121" s="122">
        <f t="shared" si="25"/>
        <v>6.95504633058166E-5</v>
      </c>
      <c r="O121" s="122">
        <f t="shared" si="25"/>
        <v>1.0688704289940669E-4</v>
      </c>
      <c r="P121" s="122">
        <f t="shared" si="25"/>
        <v>1.8786597241592158E-4</v>
      </c>
      <c r="Q121" s="122">
        <f t="shared" si="25"/>
        <v>1.8667194646849512E-4</v>
      </c>
      <c r="R121" s="122">
        <f t="shared" si="25"/>
        <v>2.5732814901023202E-4</v>
      </c>
      <c r="S121" s="122">
        <f t="shared" si="25"/>
        <v>3.1079620245644539E-4</v>
      </c>
      <c r="T121" s="122">
        <f t="shared" si="25"/>
        <v>4.3162693315994439E-4</v>
      </c>
      <c r="U121" s="122">
        <f t="shared" si="25"/>
        <v>3.0576849727669952E-4</v>
      </c>
      <c r="V121" s="122">
        <f t="shared" si="25"/>
        <v>3.1540039394501921E-4</v>
      </c>
      <c r="W121" s="122">
        <f t="shared" si="25"/>
        <v>5.7891048471340133E-4</v>
      </c>
      <c r="DA121" s="130" t="s">
        <v>1763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1.4801506162786761E-5</v>
      </c>
      <c r="J122" s="98">
        <v>1.4789119892717335E-5</v>
      </c>
      <c r="K122" s="98">
        <v>1.4984422173408144E-5</v>
      </c>
      <c r="L122" s="98">
        <v>3.5334260685302017E-5</v>
      </c>
      <c r="M122" s="98">
        <v>3.3600779863964283E-5</v>
      </c>
      <c r="N122" s="98">
        <v>6.95504633058166E-5</v>
      </c>
      <c r="O122" s="98">
        <v>1.0688704289940669E-4</v>
      </c>
      <c r="P122" s="98">
        <v>1.8786597241592158E-4</v>
      </c>
      <c r="Q122" s="98">
        <v>1.8667194646849512E-4</v>
      </c>
      <c r="R122" s="98">
        <v>2.5732814901023202E-4</v>
      </c>
      <c r="S122" s="98">
        <v>3.1079620245644539E-4</v>
      </c>
      <c r="T122" s="98">
        <v>4.3162693315994439E-4</v>
      </c>
      <c r="U122" s="98">
        <v>3.0576849727669952E-4</v>
      </c>
      <c r="V122" s="98">
        <v>3.1540039394501921E-4</v>
      </c>
      <c r="W122" s="98">
        <v>5.7891048471340133E-4</v>
      </c>
      <c r="DA122" s="63" t="s">
        <v>1764</v>
      </c>
    </row>
    <row r="123" spans="1:105" ht="12" customHeight="1" x14ac:dyDescent="0.25">
      <c r="A123" s="121" t="s">
        <v>55</v>
      </c>
      <c r="B123" s="122">
        <v>0.23550944080050901</v>
      </c>
      <c r="C123" s="122">
        <v>0.22947658520596703</v>
      </c>
      <c r="D123" s="122">
        <v>0.23904496686897156</v>
      </c>
      <c r="E123" s="122">
        <v>0.25752721411303114</v>
      </c>
      <c r="F123" s="122">
        <v>0.23122294081453448</v>
      </c>
      <c r="G123" s="122">
        <v>0.24210758572673952</v>
      </c>
      <c r="H123" s="122">
        <v>0.26682256018780176</v>
      </c>
      <c r="I123" s="122">
        <v>0.25916906213407609</v>
      </c>
      <c r="J123" s="122">
        <v>0.3300558303838334</v>
      </c>
      <c r="K123" s="122">
        <v>0.26209236545093528</v>
      </c>
      <c r="L123" s="122">
        <v>0.23271958453478667</v>
      </c>
      <c r="M123" s="122">
        <v>0.19612088570976219</v>
      </c>
      <c r="N123" s="122">
        <v>0.20859472857777742</v>
      </c>
      <c r="O123" s="122">
        <v>0.23817969388392593</v>
      </c>
      <c r="P123" s="122">
        <v>0.20932113394557203</v>
      </c>
      <c r="Q123" s="122">
        <v>0.25545872129854236</v>
      </c>
      <c r="R123" s="122">
        <v>0.27787511643491419</v>
      </c>
      <c r="S123" s="122">
        <v>0.19330434481661843</v>
      </c>
      <c r="T123" s="122">
        <v>0.19225930618286466</v>
      </c>
      <c r="U123" s="122">
        <v>0.17705436951212875</v>
      </c>
      <c r="V123" s="122">
        <v>0.21224974771354127</v>
      </c>
      <c r="W123" s="122">
        <v>0.22463372473206755</v>
      </c>
      <c r="DA123" s="130" t="s">
        <v>1765</v>
      </c>
    </row>
    <row r="124" spans="1:105" ht="12" customHeight="1" x14ac:dyDescent="0.25">
      <c r="A124" s="97" t="s">
        <v>141</v>
      </c>
      <c r="B124" s="98">
        <v>3.1496948479863993E-2</v>
      </c>
      <c r="C124" s="98">
        <v>2.5353204269297876E-2</v>
      </c>
      <c r="D124" s="98">
        <v>2.2162471026559903E-2</v>
      </c>
      <c r="E124" s="98">
        <v>2.0213278826542811E-2</v>
      </c>
      <c r="F124" s="98">
        <v>1.708862466882631E-2</v>
      </c>
      <c r="G124" s="98">
        <v>1.5028585536054986E-2</v>
      </c>
      <c r="H124" s="98">
        <v>1.1662702482965194E-2</v>
      </c>
      <c r="I124" s="98">
        <v>8.3862776441903999E-3</v>
      </c>
      <c r="J124" s="98">
        <v>8.0852827419485903E-3</v>
      </c>
      <c r="K124" s="98">
        <v>5.905154322240278E-3</v>
      </c>
      <c r="L124" s="98">
        <v>5.0911147760577761E-3</v>
      </c>
      <c r="M124" s="98">
        <v>4.6445952427362838E-3</v>
      </c>
      <c r="N124" s="98">
        <v>4.9277362497421439E-3</v>
      </c>
      <c r="O124" s="98">
        <v>5.4054100122702892E-3</v>
      </c>
      <c r="P124" s="98">
        <v>5.8053052941252547E-3</v>
      </c>
      <c r="Q124" s="98">
        <v>4.6738306615732271E-3</v>
      </c>
      <c r="R124" s="98">
        <v>4.6968520227292955E-3</v>
      </c>
      <c r="S124" s="98">
        <v>3.994885308403022E-3</v>
      </c>
      <c r="T124" s="98">
        <v>5.6089299199750271E-3</v>
      </c>
      <c r="U124" s="98">
        <v>5.2719708152749846E-3</v>
      </c>
      <c r="V124" s="98">
        <v>5.202077692561864E-3</v>
      </c>
      <c r="W124" s="98">
        <v>5.2585151725306496E-3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0.204012492320645</v>
      </c>
      <c r="C128" s="101">
        <v>0.20412338093666915</v>
      </c>
      <c r="D128" s="101">
        <v>0.21688249584241165</v>
      </c>
      <c r="E128" s="101">
        <v>0.23731393528648834</v>
      </c>
      <c r="F128" s="101">
        <v>0.21413431614570819</v>
      </c>
      <c r="G128" s="101">
        <v>0.22707900019068453</v>
      </c>
      <c r="H128" s="101">
        <v>0.25515985770483657</v>
      </c>
      <c r="I128" s="101">
        <v>0.25078278448988567</v>
      </c>
      <c r="J128" s="101">
        <v>0.32197054764188482</v>
      </c>
      <c r="K128" s="101">
        <v>0.25618721112869502</v>
      </c>
      <c r="L128" s="101">
        <v>0.22762846975872889</v>
      </c>
      <c r="M128" s="101">
        <v>0.19147629046702591</v>
      </c>
      <c r="N128" s="101">
        <v>0.20366699232803528</v>
      </c>
      <c r="O128" s="101">
        <v>0.23277428387165564</v>
      </c>
      <c r="P128" s="101">
        <v>0.20351582865144677</v>
      </c>
      <c r="Q128" s="101">
        <v>0.25078489063696913</v>
      </c>
      <c r="R128" s="101">
        <v>0.2731782644121849</v>
      </c>
      <c r="S128" s="101">
        <v>0.1893094595082154</v>
      </c>
      <c r="T128" s="101">
        <v>0.18665037626288963</v>
      </c>
      <c r="U128" s="101">
        <v>0.17178239869685377</v>
      </c>
      <c r="V128" s="101">
        <v>0.2070476700209794</v>
      </c>
      <c r="W128" s="101">
        <v>0.2193752095595369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7.6655330008311817E-2</v>
      </c>
      <c r="C132" s="122">
        <v>7.6641571162198135E-2</v>
      </c>
      <c r="D132" s="122">
        <v>8.4414937723812339E-2</v>
      </c>
      <c r="E132" s="122">
        <v>8.9052698860966908E-2</v>
      </c>
      <c r="F132" s="122">
        <v>9.2516285456968606E-2</v>
      </c>
      <c r="G132" s="122">
        <v>9.6250389588019E-2</v>
      </c>
      <c r="H132" s="122">
        <v>9.9378551111381497E-2</v>
      </c>
      <c r="I132" s="122">
        <v>8.7186876446195383E-2</v>
      </c>
      <c r="J132" s="122">
        <v>9.2358842819994832E-2</v>
      </c>
      <c r="K132" s="122">
        <v>7.6123886858097844E-2</v>
      </c>
      <c r="L132" s="122">
        <v>7.6459207416983227E-2</v>
      </c>
      <c r="M132" s="122">
        <v>6.794862076747539E-2</v>
      </c>
      <c r="N132" s="122">
        <v>6.9685480099472202E-2</v>
      </c>
      <c r="O132" s="122">
        <v>7.1529831716640582E-2</v>
      </c>
      <c r="P132" s="122">
        <v>7.074768124418071E-2</v>
      </c>
      <c r="Q132" s="122">
        <v>6.537398210326395E-2</v>
      </c>
      <c r="R132" s="122">
        <v>6.7623316953563217E-2</v>
      </c>
      <c r="S132" s="122">
        <v>5.7210351329511869E-2</v>
      </c>
      <c r="T132" s="122">
        <v>4.9333820270750561E-2</v>
      </c>
      <c r="U132" s="122">
        <v>4.4109928990531899E-2</v>
      </c>
      <c r="V132" s="122">
        <v>5.1263851453014528E-2</v>
      </c>
      <c r="W132" s="122">
        <v>5.3291382990422562E-2</v>
      </c>
      <c r="DA132" s="130" t="s">
        <v>1774</v>
      </c>
    </row>
    <row r="133" spans="1:105" ht="12" customHeight="1" x14ac:dyDescent="0.25">
      <c r="A133" s="97" t="s">
        <v>50</v>
      </c>
      <c r="B133" s="98">
        <v>6.2878603772658026E-2</v>
      </c>
      <c r="C133" s="98">
        <v>6.0060645023086993E-2</v>
      </c>
      <c r="D133" s="98">
        <v>6.2192488913812828E-2</v>
      </c>
      <c r="E133" s="98">
        <v>6.2512733851094557E-2</v>
      </c>
      <c r="F133" s="98">
        <v>6.594104240384463E-2</v>
      </c>
      <c r="G133" s="98">
        <v>6.7291278872627508E-2</v>
      </c>
      <c r="H133" s="98">
        <v>6.4583016921765379E-2</v>
      </c>
      <c r="I133" s="98">
        <v>5.3519342053938671E-2</v>
      </c>
      <c r="J133" s="98">
        <v>4.93087727574823E-2</v>
      </c>
      <c r="K133" s="98">
        <v>4.0294442025341229E-2</v>
      </c>
      <c r="L133" s="98">
        <v>4.0190087147036362E-2</v>
      </c>
      <c r="M133" s="98">
        <v>4.0383472554536427E-2</v>
      </c>
      <c r="N133" s="98">
        <v>4.1994606571930014E-2</v>
      </c>
      <c r="O133" s="98">
        <v>4.1799697909902317E-2</v>
      </c>
      <c r="P133" s="98">
        <v>4.49322221984318E-2</v>
      </c>
      <c r="Q133" s="98">
        <v>3.5048920026703824E-2</v>
      </c>
      <c r="R133" s="98">
        <v>3.461984772306953E-2</v>
      </c>
      <c r="S133" s="98">
        <v>3.4852815655598696E-2</v>
      </c>
      <c r="T133" s="98">
        <v>2.7043821567224416E-2</v>
      </c>
      <c r="U133" s="98">
        <v>2.2661192828420496E-2</v>
      </c>
      <c r="V133" s="98">
        <v>2.5539207222618893E-2</v>
      </c>
      <c r="W133" s="98">
        <v>2.6048621280096218E-2</v>
      </c>
      <c r="DA133" s="63" t="s">
        <v>1775</v>
      </c>
    </row>
    <row r="134" spans="1:105" ht="12" customHeight="1" x14ac:dyDescent="0.25">
      <c r="A134" s="109" t="s">
        <v>120</v>
      </c>
      <c r="B134" s="33">
        <v>1.3776726235653789E-2</v>
      </c>
      <c r="C134" s="33">
        <v>1.6580926139111139E-2</v>
      </c>
      <c r="D134" s="33">
        <v>2.2222448809999518E-2</v>
      </c>
      <c r="E134" s="33">
        <v>2.6539965009872355E-2</v>
      </c>
      <c r="F134" s="33">
        <v>2.6575243053123983E-2</v>
      </c>
      <c r="G134" s="33">
        <v>2.8959110715391492E-2</v>
      </c>
      <c r="H134" s="33">
        <v>3.4795534189616117E-2</v>
      </c>
      <c r="I134" s="33">
        <v>3.3667534392256712E-2</v>
      </c>
      <c r="J134" s="33">
        <v>4.3050070062512533E-2</v>
      </c>
      <c r="K134" s="33">
        <v>3.5829444832756616E-2</v>
      </c>
      <c r="L134" s="33">
        <v>3.6269120269946858E-2</v>
      </c>
      <c r="M134" s="33">
        <v>2.7565148212938959E-2</v>
      </c>
      <c r="N134" s="33">
        <v>2.7690873527542185E-2</v>
      </c>
      <c r="O134" s="33">
        <v>2.9730133806738262E-2</v>
      </c>
      <c r="P134" s="33">
        <v>2.5815459045748907E-2</v>
      </c>
      <c r="Q134" s="33">
        <v>3.0325062076560126E-2</v>
      </c>
      <c r="R134" s="33">
        <v>3.3003469230493694E-2</v>
      </c>
      <c r="S134" s="33">
        <v>2.2357535673913173E-2</v>
      </c>
      <c r="T134" s="33">
        <v>2.2289998703526145E-2</v>
      </c>
      <c r="U134" s="33">
        <v>2.14487361621114E-2</v>
      </c>
      <c r="V134" s="33">
        <v>2.5724644230395631E-2</v>
      </c>
      <c r="W134" s="33">
        <v>2.724276171032634E-2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0.50800734972404904</v>
      </c>
      <c r="C136" s="119">
        <f t="shared" si="26"/>
        <v>0.51159121179131606</v>
      </c>
      <c r="D136" s="119">
        <f t="shared" si="26"/>
        <v>0.51931690348247639</v>
      </c>
      <c r="E136" s="119">
        <f t="shared" si="26"/>
        <v>0.52459643006283507</v>
      </c>
      <c r="F136" s="119">
        <f t="shared" si="26"/>
        <v>0.52926706521572442</v>
      </c>
      <c r="G136" s="119">
        <f t="shared" si="26"/>
        <v>0.53496766830572129</v>
      </c>
      <c r="H136" s="119">
        <f t="shared" si="26"/>
        <v>0.54189129877926445</v>
      </c>
      <c r="I136" s="119">
        <f t="shared" si="26"/>
        <v>0.54919187255636381</v>
      </c>
      <c r="J136" s="119">
        <f t="shared" si="26"/>
        <v>0.55782095483771366</v>
      </c>
      <c r="K136" s="119">
        <f t="shared" si="26"/>
        <v>0.5601373409894288</v>
      </c>
      <c r="L136" s="119">
        <f t="shared" si="26"/>
        <v>0.56970665445540181</v>
      </c>
      <c r="M136" s="119">
        <f t="shared" si="26"/>
        <v>0.5800693017228582</v>
      </c>
      <c r="N136" s="119">
        <f t="shared" si="26"/>
        <v>0.59943060376820323</v>
      </c>
      <c r="O136" s="119">
        <f t="shared" si="26"/>
        <v>0.61999976007562796</v>
      </c>
      <c r="P136" s="119">
        <f t="shared" si="26"/>
        <v>0.6233774276050047</v>
      </c>
      <c r="Q136" s="119">
        <f t="shared" si="26"/>
        <v>0.63617858919947545</v>
      </c>
      <c r="R136" s="119">
        <f t="shared" ref="R136:V136" si="27">IF(R117=0,"",R117/R98)</f>
        <v>0.6450421075088445</v>
      </c>
      <c r="S136" s="119">
        <f t="shared" si="27"/>
        <v>0.64903448469391745</v>
      </c>
      <c r="T136" s="119">
        <f t="shared" si="27"/>
        <v>0.66004951068652917</v>
      </c>
      <c r="U136" s="119">
        <f t="shared" si="27"/>
        <v>0.67365023123905754</v>
      </c>
      <c r="V136" s="119">
        <f t="shared" si="27"/>
        <v>0.6914021364437094</v>
      </c>
      <c r="W136" s="119">
        <f t="shared" ref="W136" si="28">IF(W117=0,"",W117/W98)</f>
        <v>0.70621910106821706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0.48969666430281017</v>
      </c>
      <c r="C137" s="124">
        <f t="shared" si="29"/>
        <v>0.49367197571680738</v>
      </c>
      <c r="D137" s="124">
        <f t="shared" si="29"/>
        <v>0.49910067824804832</v>
      </c>
      <c r="E137" s="124">
        <f t="shared" si="29"/>
        <v>0.50427353782925433</v>
      </c>
      <c r="F137" s="124">
        <f t="shared" si="29"/>
        <v>0.51039274468742513</v>
      </c>
      <c r="G137" s="124">
        <f t="shared" si="29"/>
        <v>0.51756983207480189</v>
      </c>
      <c r="H137" s="124">
        <f t="shared" si="29"/>
        <v>0.5234269793377383</v>
      </c>
      <c r="I137" s="124">
        <f t="shared" si="29"/>
        <v>0.52934062635233736</v>
      </c>
      <c r="J137" s="124">
        <f t="shared" si="29"/>
        <v>0.53444400792427138</v>
      </c>
      <c r="K137" s="124">
        <f t="shared" si="29"/>
        <v>0.53914156850408679</v>
      </c>
      <c r="L137" s="124">
        <f t="shared" si="29"/>
        <v>0.54794725284749501</v>
      </c>
      <c r="M137" s="124">
        <f t="shared" si="29"/>
        <v>0.56359607167619219</v>
      </c>
      <c r="N137" s="124">
        <f t="shared" si="29"/>
        <v>0.58543285042410631</v>
      </c>
      <c r="O137" s="124">
        <f t="shared" si="29"/>
        <v>0.60779050332700935</v>
      </c>
      <c r="P137" s="124">
        <f t="shared" si="29"/>
        <v>0.61367223573508345</v>
      </c>
      <c r="Q137" s="124">
        <f t="shared" si="29"/>
        <v>0.62263584165967722</v>
      </c>
      <c r="R137" s="124">
        <f t="shared" ref="R137:V137" si="30">IF(R118=0,"",R118/R99)</f>
        <v>0.63102189934134989</v>
      </c>
      <c r="S137" s="124">
        <f t="shared" si="30"/>
        <v>0.63932596415649035</v>
      </c>
      <c r="T137" s="124">
        <f t="shared" si="30"/>
        <v>0.64818474891415645</v>
      </c>
      <c r="U137" s="124">
        <f t="shared" si="30"/>
        <v>0.66082130645938941</v>
      </c>
      <c r="V137" s="124">
        <f t="shared" si="30"/>
        <v>0.67688527493069806</v>
      </c>
      <c r="W137" s="124">
        <f t="shared" ref="W137" si="31">IF(W118=0,"",W118/W99)</f>
        <v>0.69175734059184713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0.4840000000000001</v>
      </c>
      <c r="C138" s="111">
        <f t="shared" si="32"/>
        <v>0.48806813940814814</v>
      </c>
      <c r="D138" s="111">
        <f t="shared" si="32"/>
        <v>0.49366862067905637</v>
      </c>
      <c r="E138" s="111">
        <f t="shared" si="32"/>
        <v>0.498938736257656</v>
      </c>
      <c r="F138" s="111">
        <f t="shared" si="32"/>
        <v>0.5051988684658798</v>
      </c>
      <c r="G138" s="111">
        <f t="shared" si="32"/>
        <v>0.51244803380536841</v>
      </c>
      <c r="H138" s="111">
        <f t="shared" si="32"/>
        <v>0.51840427151649404</v>
      </c>
      <c r="I138" s="111">
        <f t="shared" si="32"/>
        <v>0.52442793699557622</v>
      </c>
      <c r="J138" s="111">
        <f t="shared" si="32"/>
        <v>0.5295719537624195</v>
      </c>
      <c r="K138" s="111">
        <f t="shared" si="32"/>
        <v>0.53430490179954637</v>
      </c>
      <c r="L138" s="111">
        <f t="shared" si="32"/>
        <v>0.54334575307630817</v>
      </c>
      <c r="M138" s="111">
        <f t="shared" si="32"/>
        <v>0.55898932248954836</v>
      </c>
      <c r="N138" s="111">
        <f t="shared" si="32"/>
        <v>0.58092231117083937</v>
      </c>
      <c r="O138" s="111">
        <f t="shared" si="32"/>
        <v>0.60339915257713228</v>
      </c>
      <c r="P138" s="111">
        <f t="shared" si="32"/>
        <v>0.60935190302894882</v>
      </c>
      <c r="Q138" s="111">
        <f t="shared" si="32"/>
        <v>0.61839152564443045</v>
      </c>
      <c r="R138" s="111">
        <f t="shared" ref="R138:V138" si="33">IF(R119=0,"",R119/R100)</f>
        <v>0.62685856656580663</v>
      </c>
      <c r="S138" s="111">
        <f t="shared" si="33"/>
        <v>0.63525438763996589</v>
      </c>
      <c r="T138" s="111">
        <f t="shared" si="33"/>
        <v>0.64417901932467458</v>
      </c>
      <c r="U138" s="111">
        <f t="shared" si="33"/>
        <v>0.65689034358923248</v>
      </c>
      <c r="V138" s="111">
        <f t="shared" si="33"/>
        <v>0.67305058039412491</v>
      </c>
      <c r="W138" s="111">
        <f t="shared" ref="W138" si="34">IF(W119=0,"",W119/W100)</f>
        <v>0.68803862616793732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>
        <f t="shared" si="38"/>
        <v>3.2826654719828134</v>
      </c>
      <c r="J140" s="124">
        <f t="shared" si="38"/>
        <v>3.2826654719828134</v>
      </c>
      <c r="K140" s="124">
        <f t="shared" si="38"/>
        <v>3.2826654719828134</v>
      </c>
      <c r="L140" s="124">
        <f t="shared" si="38"/>
        <v>3.2826654719828134</v>
      </c>
      <c r="M140" s="124">
        <f t="shared" si="38"/>
        <v>3.4890834910119644</v>
      </c>
      <c r="N140" s="124">
        <f t="shared" si="38"/>
        <v>3.6768255735452344</v>
      </c>
      <c r="O140" s="124">
        <f t="shared" si="38"/>
        <v>3.8378982255139875</v>
      </c>
      <c r="P140" s="124">
        <f t="shared" si="38"/>
        <v>4.0588437393256331</v>
      </c>
      <c r="Q140" s="124">
        <f t="shared" si="38"/>
        <v>4.1502995671169165</v>
      </c>
      <c r="R140" s="124">
        <f t="shared" ref="R140:V140" si="39">IF(R121=0,"",R121/R102)</f>
        <v>4.2447699478336514</v>
      </c>
      <c r="S140" s="124">
        <f t="shared" si="39"/>
        <v>4.3031630952174984</v>
      </c>
      <c r="T140" s="124">
        <f t="shared" si="39"/>
        <v>4.3599926440260006</v>
      </c>
      <c r="U140" s="124">
        <f t="shared" si="39"/>
        <v>4.4422923408780601</v>
      </c>
      <c r="V140" s="124">
        <f t="shared" si="39"/>
        <v>4.5856396425490367</v>
      </c>
      <c r="W140" s="124">
        <f t="shared" ref="W140" si="40">IF(W121=0,"",W121/W102)</f>
        <v>4.7000384106704445</v>
      </c>
      <c r="DA140" s="130" t="s">
        <v>1931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>
        <f t="shared" si="41"/>
        <v>3.2826654719828134</v>
      </c>
      <c r="J141" s="111">
        <f t="shared" si="41"/>
        <v>3.2826654719828134</v>
      </c>
      <c r="K141" s="111">
        <f t="shared" si="41"/>
        <v>3.2826654719828134</v>
      </c>
      <c r="L141" s="111">
        <f t="shared" si="41"/>
        <v>3.2826654719828134</v>
      </c>
      <c r="M141" s="111">
        <f t="shared" si="41"/>
        <v>3.4890834910119644</v>
      </c>
      <c r="N141" s="111">
        <f t="shared" si="41"/>
        <v>3.6768255735452344</v>
      </c>
      <c r="O141" s="111">
        <f t="shared" si="41"/>
        <v>3.8378982255139875</v>
      </c>
      <c r="P141" s="111">
        <f t="shared" si="41"/>
        <v>4.0588437393256331</v>
      </c>
      <c r="Q141" s="111">
        <f t="shared" si="41"/>
        <v>4.1502995671169165</v>
      </c>
      <c r="R141" s="111">
        <f t="shared" ref="R141:V141" si="42">IF(R122=0,"",R122/R103)</f>
        <v>4.2447699478336514</v>
      </c>
      <c r="S141" s="111">
        <f t="shared" si="42"/>
        <v>4.3031630952174984</v>
      </c>
      <c r="T141" s="111">
        <f t="shared" si="42"/>
        <v>4.3599926440260006</v>
      </c>
      <c r="U141" s="111">
        <f t="shared" si="42"/>
        <v>4.4422923408780601</v>
      </c>
      <c r="V141" s="111">
        <f t="shared" si="42"/>
        <v>4.5856396425490367</v>
      </c>
      <c r="W141" s="111">
        <f t="shared" ref="W141" si="43">IF(W122=0,"",W122/W103)</f>
        <v>4.7000384106704445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0.61027104499268459</v>
      </c>
      <c r="C142" s="124">
        <f t="shared" si="44"/>
        <v>0.61514456322467725</v>
      </c>
      <c r="D142" s="124">
        <f t="shared" si="44"/>
        <v>0.62028257309082635</v>
      </c>
      <c r="E142" s="124">
        <f t="shared" si="44"/>
        <v>0.62529082174214479</v>
      </c>
      <c r="F142" s="124">
        <f t="shared" si="44"/>
        <v>0.63003816443054872</v>
      </c>
      <c r="G142" s="124">
        <f t="shared" si="44"/>
        <v>0.63593378481564689</v>
      </c>
      <c r="H142" s="124">
        <f t="shared" si="44"/>
        <v>0.64272589824565862</v>
      </c>
      <c r="I142" s="124">
        <f t="shared" si="44"/>
        <v>0.64635885344902877</v>
      </c>
      <c r="J142" s="124">
        <f t="shared" si="44"/>
        <v>0.64795587488457984</v>
      </c>
      <c r="K142" s="124">
        <f t="shared" si="44"/>
        <v>0.64974730624900245</v>
      </c>
      <c r="L142" s="124">
        <f t="shared" si="44"/>
        <v>0.65242004442338486</v>
      </c>
      <c r="M142" s="124">
        <f t="shared" si="44"/>
        <v>0.65645400500570017</v>
      </c>
      <c r="N142" s="124">
        <f t="shared" si="44"/>
        <v>0.66311725655546416</v>
      </c>
      <c r="O142" s="124">
        <f t="shared" si="44"/>
        <v>0.67162363378651935</v>
      </c>
      <c r="P142" s="124">
        <f t="shared" si="44"/>
        <v>0.6768216488869655</v>
      </c>
      <c r="Q142" s="124">
        <f t="shared" si="44"/>
        <v>0.68415432924430364</v>
      </c>
      <c r="R142" s="124">
        <f t="shared" ref="R142:V142" si="45">IF(R123=0,"",R123/R104)</f>
        <v>0.6918655217363241</v>
      </c>
      <c r="S142" s="124">
        <f t="shared" si="45"/>
        <v>0.70134082356661365</v>
      </c>
      <c r="T142" s="124">
        <f t="shared" si="45"/>
        <v>0.71592300116492447</v>
      </c>
      <c r="U142" s="124">
        <f t="shared" si="45"/>
        <v>0.73647002263284678</v>
      </c>
      <c r="V142" s="124">
        <f t="shared" si="45"/>
        <v>0.75811595640329754</v>
      </c>
      <c r="W142" s="124">
        <f t="shared" ref="W142" si="46">IF(W123=0,"",W123/W104)</f>
        <v>0.77426250769922822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0.55349084953227012</v>
      </c>
      <c r="C143" s="111">
        <f t="shared" si="47"/>
        <v>0.55513420448415529</v>
      </c>
      <c r="D143" s="111">
        <f t="shared" si="47"/>
        <v>0.55629697150622837</v>
      </c>
      <c r="E143" s="111">
        <f t="shared" si="47"/>
        <v>0.55828359169792352</v>
      </c>
      <c r="F143" s="111">
        <f t="shared" si="47"/>
        <v>0.56167254046772341</v>
      </c>
      <c r="G143" s="111">
        <f t="shared" si="47"/>
        <v>0.56690815357733726</v>
      </c>
      <c r="H143" s="111">
        <f t="shared" si="47"/>
        <v>0.57571733919494961</v>
      </c>
      <c r="I143" s="111">
        <f t="shared" si="47"/>
        <v>0.58204874946998786</v>
      </c>
      <c r="J143" s="111">
        <f t="shared" si="47"/>
        <v>0.58300172145089979</v>
      </c>
      <c r="K143" s="111">
        <f t="shared" si="47"/>
        <v>0.58509313106719107</v>
      </c>
      <c r="L143" s="111">
        <f t="shared" si="47"/>
        <v>0.59359647907291735</v>
      </c>
      <c r="M143" s="111">
        <f t="shared" si="47"/>
        <v>0.59766110796040506</v>
      </c>
      <c r="N143" s="111">
        <f t="shared" si="47"/>
        <v>0.62061411361049679</v>
      </c>
      <c r="O143" s="111">
        <f t="shared" si="47"/>
        <v>0.64743829059180713</v>
      </c>
      <c r="P143" s="111">
        <f t="shared" si="47"/>
        <v>0.65340153823982594</v>
      </c>
      <c r="Q143" s="111">
        <f t="shared" si="47"/>
        <v>0.65468814954200305</v>
      </c>
      <c r="R143" s="111">
        <f t="shared" ref="R143:V143" si="48">IF(R124=0,"",R124/R105)</f>
        <v>0.65604623357459479</v>
      </c>
      <c r="S143" s="111">
        <f t="shared" si="48"/>
        <v>0.68289614167550927</v>
      </c>
      <c r="T143" s="111">
        <f t="shared" si="48"/>
        <v>0.76806689466936817</v>
      </c>
      <c r="U143" s="111">
        <f t="shared" si="48"/>
        <v>0.80437689793205858</v>
      </c>
      <c r="V143" s="111">
        <f t="shared" si="48"/>
        <v>0.84941793464088833</v>
      </c>
      <c r="W143" s="111">
        <f t="shared" ref="W143" si="49">IF(W124=0,"",W124/W105)</f>
        <v>0.87927946929073164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0.62009201294614891</v>
      </c>
      <c r="C147" s="112">
        <f t="shared" si="59"/>
        <v>0.62351631142830777</v>
      </c>
      <c r="D147" s="112">
        <f t="shared" si="59"/>
        <v>0.62765980709364433</v>
      </c>
      <c r="E147" s="112">
        <f t="shared" si="59"/>
        <v>0.63174922329406213</v>
      </c>
      <c r="F147" s="112">
        <f t="shared" si="59"/>
        <v>0.63621806412025994</v>
      </c>
      <c r="G147" s="112">
        <f t="shared" si="59"/>
        <v>0.64109990529868477</v>
      </c>
      <c r="H147" s="112">
        <f t="shared" si="59"/>
        <v>0.64616345762533822</v>
      </c>
      <c r="I147" s="112">
        <f t="shared" si="59"/>
        <v>0.64875587905907217</v>
      </c>
      <c r="J147" s="112">
        <f t="shared" si="59"/>
        <v>0.64977380991252298</v>
      </c>
      <c r="K147" s="112">
        <f t="shared" si="59"/>
        <v>0.65140650140285872</v>
      </c>
      <c r="L147" s="112">
        <f t="shared" si="59"/>
        <v>0.65386927426103036</v>
      </c>
      <c r="M147" s="112">
        <f t="shared" si="59"/>
        <v>0.6580241674204782</v>
      </c>
      <c r="N147" s="112">
        <f t="shared" si="59"/>
        <v>0.66421787493638318</v>
      </c>
      <c r="O147" s="112">
        <f t="shared" si="59"/>
        <v>0.67220674364141197</v>
      </c>
      <c r="P147" s="112">
        <f t="shared" si="59"/>
        <v>0.67751436321039704</v>
      </c>
      <c r="Q147" s="112">
        <f t="shared" si="59"/>
        <v>0.68472868301924772</v>
      </c>
      <c r="R147" s="112">
        <f t="shared" ref="R147:V147" si="60">IF(R128=0,"",R128/R109)</f>
        <v>0.69251561072248113</v>
      </c>
      <c r="S147" s="112">
        <f t="shared" si="60"/>
        <v>0.70174079155409053</v>
      </c>
      <c r="T147" s="112">
        <f t="shared" si="60"/>
        <v>0.71446540653569934</v>
      </c>
      <c r="U147" s="112">
        <f t="shared" si="60"/>
        <v>0.73456684285759077</v>
      </c>
      <c r="V147" s="112">
        <f t="shared" si="60"/>
        <v>0.75607407931134807</v>
      </c>
      <c r="W147" s="112">
        <f t="shared" ref="W147" si="61">IF(W128=0,"",W128/W109)</f>
        <v>0.7720521897121928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0.61016407442053144</v>
      </c>
      <c r="C151" s="124">
        <f t="shared" si="71"/>
        <v>0.61615947652734848</v>
      </c>
      <c r="D151" s="124">
        <f t="shared" si="71"/>
        <v>0.62397821261014641</v>
      </c>
      <c r="E151" s="124">
        <f t="shared" si="71"/>
        <v>0.63031743106078075</v>
      </c>
      <c r="F151" s="124">
        <f t="shared" si="71"/>
        <v>0.63037624977087225</v>
      </c>
      <c r="G151" s="124">
        <f t="shared" si="71"/>
        <v>0.63413630406454768</v>
      </c>
      <c r="H151" s="124">
        <f t="shared" si="71"/>
        <v>0.64332103205267721</v>
      </c>
      <c r="I151" s="124">
        <f t="shared" si="71"/>
        <v>0.64980387235226655</v>
      </c>
      <c r="J151" s="124">
        <f t="shared" si="71"/>
        <v>0.66272756917338993</v>
      </c>
      <c r="K151" s="124">
        <f t="shared" si="71"/>
        <v>0.6641648072854256</v>
      </c>
      <c r="L151" s="124">
        <f t="shared" si="71"/>
        <v>0.66560420889437344</v>
      </c>
      <c r="M151" s="124">
        <f t="shared" si="71"/>
        <v>0.65595903277093381</v>
      </c>
      <c r="N151" s="124">
        <f t="shared" si="71"/>
        <v>0.65602147264996047</v>
      </c>
      <c r="O151" s="124">
        <f t="shared" si="71"/>
        <v>0.66042123735572922</v>
      </c>
      <c r="P151" s="124">
        <f t="shared" si="71"/>
        <v>0.65310329740990725</v>
      </c>
      <c r="Q151" s="124">
        <f t="shared" si="71"/>
        <v>0.67101022459207094</v>
      </c>
      <c r="R151" s="124">
        <f t="shared" ref="R151:V151" si="72">IF(R132=0,"",R132/R113)</f>
        <v>0.67707157894008341</v>
      </c>
      <c r="S151" s="124">
        <f t="shared" si="72"/>
        <v>0.66179825600704378</v>
      </c>
      <c r="T151" s="124">
        <f t="shared" si="72"/>
        <v>0.67548438119411514</v>
      </c>
      <c r="U151" s="124">
        <f t="shared" si="72"/>
        <v>0.68856916179911654</v>
      </c>
      <c r="V151" s="124">
        <f t="shared" si="72"/>
        <v>0.69907794556260494</v>
      </c>
      <c r="W151" s="124">
        <f t="shared" ref="W151" si="73">IF(W132=0,"",W132/W113)</f>
        <v>0.70835302508656039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0.58758417651767836</v>
      </c>
      <c r="C152" s="111">
        <f t="shared" si="74"/>
        <v>0.58835299666379215</v>
      </c>
      <c r="D152" s="111">
        <f t="shared" si="74"/>
        <v>0.58926851388860924</v>
      </c>
      <c r="E152" s="111">
        <f t="shared" si="74"/>
        <v>0.59037309821388817</v>
      </c>
      <c r="F152" s="111">
        <f t="shared" si="74"/>
        <v>0.59175032250018611</v>
      </c>
      <c r="G152" s="111">
        <f t="shared" si="74"/>
        <v>0.59330615394755704</v>
      </c>
      <c r="H152" s="111">
        <f t="shared" si="74"/>
        <v>0.59497891043787032</v>
      </c>
      <c r="I152" s="111">
        <f t="shared" si="74"/>
        <v>0.59580014426866124</v>
      </c>
      <c r="J152" s="111">
        <f t="shared" si="74"/>
        <v>0.59598689937270111</v>
      </c>
      <c r="K152" s="111">
        <f t="shared" si="74"/>
        <v>0.5964008792375175</v>
      </c>
      <c r="L152" s="111">
        <f t="shared" si="74"/>
        <v>0.59715344966219153</v>
      </c>
      <c r="M152" s="111">
        <f t="shared" si="74"/>
        <v>0.59785091185910166</v>
      </c>
      <c r="N152" s="111">
        <f t="shared" si="74"/>
        <v>0.59852241275846307</v>
      </c>
      <c r="O152" s="111">
        <f t="shared" si="74"/>
        <v>0.59895193934282132</v>
      </c>
      <c r="P152" s="111">
        <f t="shared" si="74"/>
        <v>0.59907006664271412</v>
      </c>
      <c r="Q152" s="111">
        <f t="shared" si="74"/>
        <v>0.59912782457684155</v>
      </c>
      <c r="R152" s="111">
        <f t="shared" ref="R152:V152" si="75">IF(R133=0,"",R133/R114)</f>
        <v>0.59929426206539949</v>
      </c>
      <c r="S152" s="111">
        <f t="shared" si="75"/>
        <v>0.59963704149551611</v>
      </c>
      <c r="T152" s="111">
        <f t="shared" si="75"/>
        <v>0.60097036798292169</v>
      </c>
      <c r="U152" s="111">
        <f t="shared" si="75"/>
        <v>0.60284015129750934</v>
      </c>
      <c r="V152" s="111">
        <f t="shared" si="75"/>
        <v>0.60670576866874626</v>
      </c>
      <c r="W152" s="111">
        <f t="shared" ref="W152" si="76">IF(W133=0,"",W133/W114)</f>
        <v>0.60929119331440218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0.73994402732119591</v>
      </c>
      <c r="C153" s="45">
        <f t="shared" si="77"/>
        <v>0.74343053134471659</v>
      </c>
      <c r="D153" s="45">
        <f t="shared" si="77"/>
        <v>0.7471432720431388</v>
      </c>
      <c r="E153" s="45">
        <f t="shared" si="77"/>
        <v>0.74981232019151189</v>
      </c>
      <c r="F153" s="45">
        <f t="shared" si="77"/>
        <v>0.75220680926628058</v>
      </c>
      <c r="G153" s="45">
        <f t="shared" si="77"/>
        <v>0.75484331570587482</v>
      </c>
      <c r="H153" s="45">
        <f t="shared" si="77"/>
        <v>0.75756672793542734</v>
      </c>
      <c r="I153" s="45">
        <f t="shared" si="77"/>
        <v>0.75919318459742591</v>
      </c>
      <c r="J153" s="45">
        <f t="shared" si="77"/>
        <v>0.7602386894537515</v>
      </c>
      <c r="K153" s="45">
        <f t="shared" si="77"/>
        <v>0.76146541373651966</v>
      </c>
      <c r="L153" s="45">
        <f t="shared" si="77"/>
        <v>0.76245124348549687</v>
      </c>
      <c r="M153" s="45">
        <f t="shared" si="77"/>
        <v>0.76487095818946671</v>
      </c>
      <c r="N153" s="45">
        <f t="shared" si="77"/>
        <v>0.76789852646899193</v>
      </c>
      <c r="O153" s="45">
        <f t="shared" si="77"/>
        <v>0.77178350014761565</v>
      </c>
      <c r="P153" s="45">
        <f t="shared" si="77"/>
        <v>0.77472428693216855</v>
      </c>
      <c r="Q153" s="45">
        <f t="shared" si="77"/>
        <v>0.77903777785219497</v>
      </c>
      <c r="R153" s="45">
        <f t="shared" ref="R153:V153" si="78">IF(R134=0,"",R134/R115)</f>
        <v>0.78377257102230369</v>
      </c>
      <c r="S153" s="45">
        <f t="shared" si="78"/>
        <v>0.78935987466309798</v>
      </c>
      <c r="T153" s="45">
        <f t="shared" si="78"/>
        <v>0.79509247123425386</v>
      </c>
      <c r="U153" s="45">
        <f t="shared" si="78"/>
        <v>0.8103171293002458</v>
      </c>
      <c r="V153" s="45">
        <f t="shared" si="78"/>
        <v>0.82356323717602253</v>
      </c>
      <c r="W153" s="45">
        <f t="shared" ref="W153" si="79">IF(W134=0,"",W134/W115)</f>
        <v>0.83874291832565351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7.8953966562001936</v>
      </c>
      <c r="C155" s="117">
        <f t="shared" si="80"/>
        <v>7.9199438668968902</v>
      </c>
      <c r="D155" s="117">
        <f t="shared" si="80"/>
        <v>7.2448153765599592</v>
      </c>
      <c r="E155" s="117">
        <f t="shared" si="80"/>
        <v>7.6300266907329002</v>
      </c>
      <c r="F155" s="117">
        <f t="shared" si="80"/>
        <v>7.5522407499306761</v>
      </c>
      <c r="G155" s="117">
        <f t="shared" si="80"/>
        <v>8.4069783279699131</v>
      </c>
      <c r="H155" s="117">
        <f t="shared" si="80"/>
        <v>8.4857156241151426</v>
      </c>
      <c r="I155" s="117">
        <f t="shared" si="80"/>
        <v>7.1864817243948318</v>
      </c>
      <c r="J155" s="117">
        <f t="shared" si="80"/>
        <v>7.0266683968641654</v>
      </c>
      <c r="K155" s="117">
        <f t="shared" si="80"/>
        <v>6.192431570138254</v>
      </c>
      <c r="L155" s="117">
        <f t="shared" si="80"/>
        <v>5.0740453566407853</v>
      </c>
      <c r="M155" s="117">
        <f t="shared" si="80"/>
        <v>5.072564614918484</v>
      </c>
      <c r="N155" s="117">
        <f t="shared" si="80"/>
        <v>5.0799219075093491</v>
      </c>
      <c r="O155" s="117">
        <f t="shared" si="80"/>
        <v>5.0800093256755137</v>
      </c>
      <c r="P155" s="117">
        <f t="shared" si="80"/>
        <v>5.5808368405856985</v>
      </c>
      <c r="Q155" s="117">
        <f t="shared" si="80"/>
        <v>4.3142296852331308</v>
      </c>
      <c r="R155" s="117">
        <f t="shared" ref="R155:V155" si="81">R156+R159+R161+R170</f>
        <v>4.312348945792726</v>
      </c>
      <c r="S155" s="117">
        <f t="shared" si="81"/>
        <v>4.4161964766860589</v>
      </c>
      <c r="T155" s="117">
        <f t="shared" si="81"/>
        <v>3.770409156579777</v>
      </c>
      <c r="U155" s="117">
        <f t="shared" si="81"/>
        <v>3.4384196677135361</v>
      </c>
      <c r="V155" s="117">
        <f t="shared" si="81"/>
        <v>3.6360453775906825</v>
      </c>
      <c r="W155" s="117">
        <f t="shared" ref="W155" si="82">W156+W159+W161+W170</f>
        <v>3.8098395329427879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7.4623462807527847</v>
      </c>
      <c r="C156" s="122">
        <f t="shared" si="83"/>
        <v>7.5295993299228092</v>
      </c>
      <c r="D156" s="122">
        <f t="shared" si="83"/>
        <v>6.8607372141643879</v>
      </c>
      <c r="E156" s="122">
        <f t="shared" si="83"/>
        <v>7.2546355027541125</v>
      </c>
      <c r="F156" s="122">
        <f t="shared" si="83"/>
        <v>7.1774691156282433</v>
      </c>
      <c r="G156" s="122">
        <f t="shared" si="83"/>
        <v>8.0373087460920729</v>
      </c>
      <c r="H156" s="122">
        <f t="shared" si="83"/>
        <v>8.1454309842651824</v>
      </c>
      <c r="I156" s="122">
        <f t="shared" si="83"/>
        <v>6.9111039955129545</v>
      </c>
      <c r="J156" s="122">
        <f t="shared" si="83"/>
        <v>6.7714556797508427</v>
      </c>
      <c r="K156" s="122">
        <f t="shared" si="83"/>
        <v>5.9872761563375931</v>
      </c>
      <c r="L156" s="122">
        <f t="shared" si="83"/>
        <v>4.8735815040000032</v>
      </c>
      <c r="M156" s="122">
        <f t="shared" si="83"/>
        <v>4.8735815040000015</v>
      </c>
      <c r="N156" s="122">
        <f t="shared" si="83"/>
        <v>4.8735815040000015</v>
      </c>
      <c r="O156" s="122">
        <f t="shared" si="83"/>
        <v>4.8735815040000015</v>
      </c>
      <c r="P156" s="122">
        <f t="shared" si="83"/>
        <v>5.3592155099999923</v>
      </c>
      <c r="Q156" s="122">
        <f t="shared" si="83"/>
        <v>4.1408201340000019</v>
      </c>
      <c r="R156" s="122">
        <f t="shared" ref="R156:V156" si="84">SUM(R157:R158)</f>
        <v>4.1408201339999984</v>
      </c>
      <c r="S156" s="122">
        <f t="shared" si="84"/>
        <v>4.247187803999986</v>
      </c>
      <c r="T156" s="122">
        <f t="shared" si="84"/>
        <v>3.6322316100000083</v>
      </c>
      <c r="U156" s="122">
        <f t="shared" si="84"/>
        <v>3.3217947539999928</v>
      </c>
      <c r="V156" s="122">
        <f t="shared" si="84"/>
        <v>3.5086565699999799</v>
      </c>
      <c r="W156" s="122">
        <f t="shared" ref="W156" si="85">SUM(W157:W158)</f>
        <v>3.6810937260000083</v>
      </c>
      <c r="DA156" s="130" t="s">
        <v>2096</v>
      </c>
    </row>
    <row r="157" spans="1:105" ht="12" customHeight="1" x14ac:dyDescent="0.25">
      <c r="A157" s="97" t="s">
        <v>74</v>
      </c>
      <c r="B157" s="98">
        <v>7.4623462807527847</v>
      </c>
      <c r="C157" s="98">
        <v>7.5295993299228092</v>
      </c>
      <c r="D157" s="98">
        <v>6.8607372141643879</v>
      </c>
      <c r="E157" s="98">
        <v>7.2546355027541125</v>
      </c>
      <c r="F157" s="98">
        <v>7.1774691156282433</v>
      </c>
      <c r="G157" s="98">
        <v>8.0373087460920729</v>
      </c>
      <c r="H157" s="98">
        <v>8.1454309842651824</v>
      </c>
      <c r="I157" s="98">
        <v>6.9111039955129545</v>
      </c>
      <c r="J157" s="98">
        <v>6.7714556797508427</v>
      </c>
      <c r="K157" s="98">
        <v>5.9872761563375931</v>
      </c>
      <c r="L157" s="98">
        <v>4.8735815040000032</v>
      </c>
      <c r="M157" s="98">
        <v>4.8735815040000015</v>
      </c>
      <c r="N157" s="98">
        <v>4.8735815040000015</v>
      </c>
      <c r="O157" s="98">
        <v>4.8735815040000015</v>
      </c>
      <c r="P157" s="98">
        <v>5.3592155099999923</v>
      </c>
      <c r="Q157" s="98">
        <v>4.1408201340000019</v>
      </c>
      <c r="R157" s="98">
        <v>4.1408201339999984</v>
      </c>
      <c r="S157" s="98">
        <v>4.247187803999986</v>
      </c>
      <c r="T157" s="98">
        <v>3.6322316100000083</v>
      </c>
      <c r="U157" s="98">
        <v>3.3217947539999928</v>
      </c>
      <c r="V157" s="98">
        <v>3.5086565699999799</v>
      </c>
      <c r="W157" s="98">
        <v>3.6810937260000083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0.15033829113593258</v>
      </c>
      <c r="C161" s="122">
        <v>0.12065531092203696</v>
      </c>
      <c r="D161" s="122">
        <v>0.10525023154877827</v>
      </c>
      <c r="E161" s="122">
        <v>9.565187280839145E-2</v>
      </c>
      <c r="F161" s="122">
        <v>8.0377684989081682E-2</v>
      </c>
      <c r="G161" s="122">
        <v>7.0035297679996555E-2</v>
      </c>
      <c r="H161" s="122">
        <v>5.3518195546998978E-2</v>
      </c>
      <c r="I161" s="122">
        <v>3.8064615805899628E-2</v>
      </c>
      <c r="J161" s="122">
        <v>3.6638437932120023E-2</v>
      </c>
      <c r="K161" s="122">
        <v>2.6663541144236799E-2</v>
      </c>
      <c r="L161" s="122">
        <v>2.2658603850417E-2</v>
      </c>
      <c r="M161" s="122">
        <v>2.0530732862103544E-2</v>
      </c>
      <c r="N161" s="122">
        <v>2.0976710362835504E-2</v>
      </c>
      <c r="O161" s="122">
        <v>2.2056765997561206E-2</v>
      </c>
      <c r="P161" s="122">
        <v>2.3472345325280895E-2</v>
      </c>
      <c r="Q161" s="122">
        <v>1.8860363911570692E-2</v>
      </c>
      <c r="R161" s="122">
        <v>1.8914027054403593E-2</v>
      </c>
      <c r="S161" s="122">
        <v>1.5454723202454194E-2</v>
      </c>
      <c r="T161" s="122">
        <v>1.9292679163326179E-2</v>
      </c>
      <c r="U161" s="122">
        <v>1.7315099166987254E-2</v>
      </c>
      <c r="V161" s="122">
        <v>1.6179570261982801E-2</v>
      </c>
      <c r="W161" s="122">
        <v>1.5799661166741318E-2</v>
      </c>
      <c r="DA161" s="130" t="s">
        <v>2101</v>
      </c>
    </row>
    <row r="162" spans="1:105" ht="12" customHeight="1" x14ac:dyDescent="0.25">
      <c r="A162" s="97" t="s">
        <v>141</v>
      </c>
      <c r="B162" s="98">
        <v>0.15033829113593258</v>
      </c>
      <c r="C162" s="98">
        <v>0.12065531092203696</v>
      </c>
      <c r="D162" s="98">
        <v>0.10525023154877827</v>
      </c>
      <c r="E162" s="98">
        <v>9.565187280839145E-2</v>
      </c>
      <c r="F162" s="98">
        <v>8.0377684989081682E-2</v>
      </c>
      <c r="G162" s="98">
        <v>7.0035297679996555E-2</v>
      </c>
      <c r="H162" s="98">
        <v>5.3518195546998978E-2</v>
      </c>
      <c r="I162" s="98">
        <v>3.8064615805899628E-2</v>
      </c>
      <c r="J162" s="98">
        <v>3.6638437932120023E-2</v>
      </c>
      <c r="K162" s="98">
        <v>2.6663541144236799E-2</v>
      </c>
      <c r="L162" s="98">
        <v>2.2658603850417E-2</v>
      </c>
      <c r="M162" s="98">
        <v>2.0530732862103544E-2</v>
      </c>
      <c r="N162" s="98">
        <v>2.0976710362835504E-2</v>
      </c>
      <c r="O162" s="98">
        <v>2.2056765997561206E-2</v>
      </c>
      <c r="P162" s="98">
        <v>2.3472345325280895E-2</v>
      </c>
      <c r="Q162" s="98">
        <v>1.8860363911570692E-2</v>
      </c>
      <c r="R162" s="98">
        <v>1.8914027054403593E-2</v>
      </c>
      <c r="S162" s="98">
        <v>1.5454723202454194E-2</v>
      </c>
      <c r="T162" s="98">
        <v>1.9292679163326179E-2</v>
      </c>
      <c r="U162" s="98">
        <v>1.7315099166987254E-2</v>
      </c>
      <c r="V162" s="98">
        <v>1.6179570261982801E-2</v>
      </c>
      <c r="W162" s="98">
        <v>1.5799661166741318E-2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0.28271208431147599</v>
      </c>
      <c r="C170" s="122">
        <v>0.26968922605204393</v>
      </c>
      <c r="D170" s="122">
        <v>0.27882793084679341</v>
      </c>
      <c r="E170" s="122">
        <v>0.27973931517039646</v>
      </c>
      <c r="F170" s="122">
        <v>0.29439394931335111</v>
      </c>
      <c r="G170" s="122">
        <v>0.2996342841978431</v>
      </c>
      <c r="H170" s="122">
        <v>0.28676644430296083</v>
      </c>
      <c r="I170" s="122">
        <v>0.23731311307597766</v>
      </c>
      <c r="J170" s="122">
        <v>0.21857427918120245</v>
      </c>
      <c r="K170" s="122">
        <v>0.1784918726564233</v>
      </c>
      <c r="L170" s="122">
        <v>0.17780524879036505</v>
      </c>
      <c r="M170" s="122">
        <v>0.17845237805637881</v>
      </c>
      <c r="N170" s="122">
        <v>0.18536369314651246</v>
      </c>
      <c r="O170" s="122">
        <v>0.1843710556779509</v>
      </c>
      <c r="P170" s="122">
        <v>0.19814898526042468</v>
      </c>
      <c r="Q170" s="122">
        <v>0.1545491873215584</v>
      </c>
      <c r="R170" s="122">
        <v>0.15261478473832435</v>
      </c>
      <c r="S170" s="122">
        <v>0.15355394948361872</v>
      </c>
      <c r="T170" s="122">
        <v>0.11888486741644272</v>
      </c>
      <c r="U170" s="122">
        <v>9.9309814546556185E-2</v>
      </c>
      <c r="V170" s="122">
        <v>0.11120923732871978</v>
      </c>
      <c r="W170" s="122">
        <v>0.11294614577603834</v>
      </c>
      <c r="DA170" s="130" t="s">
        <v>2110</v>
      </c>
    </row>
    <row r="171" spans="1:105" ht="12" customHeight="1" x14ac:dyDescent="0.25">
      <c r="A171" s="97" t="s">
        <v>50</v>
      </c>
      <c r="B171" s="98">
        <v>0.28271208431147599</v>
      </c>
      <c r="C171" s="98">
        <v>0.26968922605204393</v>
      </c>
      <c r="D171" s="98">
        <v>0.27882793084679341</v>
      </c>
      <c r="E171" s="98">
        <v>0.27973931517039646</v>
      </c>
      <c r="F171" s="98">
        <v>0.29439394931335111</v>
      </c>
      <c r="G171" s="98">
        <v>0.2996342841978431</v>
      </c>
      <c r="H171" s="98">
        <v>0.28676644430296083</v>
      </c>
      <c r="I171" s="98">
        <v>0.23731311307597766</v>
      </c>
      <c r="J171" s="98">
        <v>0.21857427918120245</v>
      </c>
      <c r="K171" s="98">
        <v>0.1784918726564233</v>
      </c>
      <c r="L171" s="98">
        <v>0.17780524879036505</v>
      </c>
      <c r="M171" s="98">
        <v>0.17845237805637881</v>
      </c>
      <c r="N171" s="98">
        <v>0.18536369314651246</v>
      </c>
      <c r="O171" s="98">
        <v>0.1843710556779509</v>
      </c>
      <c r="P171" s="98">
        <v>0.19814898526042468</v>
      </c>
      <c r="Q171" s="98">
        <v>0.1545491873215584</v>
      </c>
      <c r="R171" s="98">
        <v>0.15261478473832435</v>
      </c>
      <c r="S171" s="98">
        <v>0.15355394948361872</v>
      </c>
      <c r="T171" s="98">
        <v>0.11888486741644272</v>
      </c>
      <c r="U171" s="98">
        <v>9.9309814546556185E-2</v>
      </c>
      <c r="V171" s="98">
        <v>0.11120923732871978</v>
      </c>
      <c r="W171" s="98">
        <v>0.11294614577603834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19553.944961577272</v>
      </c>
      <c r="C174" s="117">
        <f t="shared" si="87"/>
        <v>19827.776686191602</v>
      </c>
      <c r="D174" s="117">
        <f t="shared" si="87"/>
        <v>18338.395466956139</v>
      </c>
      <c r="E174" s="117">
        <f t="shared" si="87"/>
        <v>19542.085747295125</v>
      </c>
      <c r="F174" s="117">
        <f t="shared" si="87"/>
        <v>19144.833789678774</v>
      </c>
      <c r="G174" s="117">
        <f t="shared" si="87"/>
        <v>21027.692432533375</v>
      </c>
      <c r="H174" s="117">
        <f t="shared" si="87"/>
        <v>22047.462965665003</v>
      </c>
      <c r="I174" s="117">
        <f t="shared" si="87"/>
        <v>19767.519971406502</v>
      </c>
      <c r="J174" s="117">
        <f t="shared" si="87"/>
        <v>21672.073541789301</v>
      </c>
      <c r="K174" s="117">
        <f t="shared" si="87"/>
        <v>20894.434504938945</v>
      </c>
      <c r="L174" s="117">
        <f t="shared" si="87"/>
        <v>18703.386534995283</v>
      </c>
      <c r="M174" s="117">
        <f t="shared" si="87"/>
        <v>18446.645714235714</v>
      </c>
      <c r="N174" s="117">
        <f t="shared" si="87"/>
        <v>18219.224727778688</v>
      </c>
      <c r="O174" s="117">
        <f t="shared" si="87"/>
        <v>18234.985438306037</v>
      </c>
      <c r="P174" s="117">
        <f t="shared" si="87"/>
        <v>19296.549365820327</v>
      </c>
      <c r="Q174" s="117">
        <f t="shared" si="87"/>
        <v>16090.059108669839</v>
      </c>
      <c r="R174" s="117">
        <f t="shared" ref="R174:V174" si="88">R175+R178+R180+R189</f>
        <v>16667.289035547055</v>
      </c>
      <c r="S174" s="117">
        <f t="shared" si="88"/>
        <v>17049.893526681786</v>
      </c>
      <c r="T174" s="117">
        <f t="shared" si="88"/>
        <v>16039.458433468644</v>
      </c>
      <c r="U174" s="117">
        <f t="shared" si="88"/>
        <v>15114.930640429571</v>
      </c>
      <c r="V174" s="117">
        <f t="shared" si="88"/>
        <v>15918.343303473361</v>
      </c>
      <c r="W174" s="117">
        <f t="shared" ref="W174" si="89">W175+W178+W180+W189</f>
        <v>16363.633290256661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16583.793571341484</v>
      </c>
      <c r="C175" s="122">
        <f t="shared" si="90"/>
        <v>16908.946514933803</v>
      </c>
      <c r="D175" s="122">
        <f t="shared" si="90"/>
        <v>15303.135525217302</v>
      </c>
      <c r="E175" s="122">
        <f t="shared" si="90"/>
        <v>16294.760753591185</v>
      </c>
      <c r="F175" s="122">
        <f t="shared" si="90"/>
        <v>16127.131286420048</v>
      </c>
      <c r="G175" s="122">
        <f t="shared" si="90"/>
        <v>17923.480431143758</v>
      </c>
      <c r="H175" s="122">
        <f t="shared" si="90"/>
        <v>18639.708709222054</v>
      </c>
      <c r="I175" s="122">
        <f t="shared" si="90"/>
        <v>16439.309940202529</v>
      </c>
      <c r="J175" s="122">
        <f t="shared" si="90"/>
        <v>17330.923021715374</v>
      </c>
      <c r="K175" s="122">
        <f t="shared" si="90"/>
        <v>17040.117345973573</v>
      </c>
      <c r="L175" s="122">
        <f t="shared" si="90"/>
        <v>14926.161805202562</v>
      </c>
      <c r="M175" s="122">
        <f t="shared" si="90"/>
        <v>15172.061619495493</v>
      </c>
      <c r="N175" s="122">
        <f t="shared" si="90"/>
        <v>14864.857018864919</v>
      </c>
      <c r="O175" s="122">
        <f t="shared" si="90"/>
        <v>14609.166961651948</v>
      </c>
      <c r="P175" s="122">
        <f t="shared" si="90"/>
        <v>16032.314463818899</v>
      </c>
      <c r="Q175" s="122">
        <f t="shared" si="90"/>
        <v>12404.894024994202</v>
      </c>
      <c r="R175" s="122">
        <f t="shared" ref="R175:V175" si="91">SUM(R176:R177)</f>
        <v>12660.941902465653</v>
      </c>
      <c r="S175" s="122">
        <f t="shared" si="91"/>
        <v>13943.927386993351</v>
      </c>
      <c r="T175" s="122">
        <f t="shared" si="91"/>
        <v>12875.642935803429</v>
      </c>
      <c r="U175" s="122">
        <f t="shared" si="91"/>
        <v>12195.076020620945</v>
      </c>
      <c r="V175" s="122">
        <f t="shared" si="91"/>
        <v>12604.079579140727</v>
      </c>
      <c r="W175" s="122">
        <f t="shared" ref="W175" si="92">SUM(W176:W177)</f>
        <v>12995.522386902501</v>
      </c>
      <c r="DA175" s="130" t="s">
        <v>2264</v>
      </c>
    </row>
    <row r="176" spans="1:105" ht="12" customHeight="1" x14ac:dyDescent="0.25">
      <c r="A176" s="97" t="s">
        <v>74</v>
      </c>
      <c r="B176" s="98">
        <v>16400.707709242582</v>
      </c>
      <c r="C176" s="98">
        <v>16723.853584183184</v>
      </c>
      <c r="D176" s="98">
        <v>15138.959421278116</v>
      </c>
      <c r="E176" s="98">
        <v>16121.270361163291</v>
      </c>
      <c r="F176" s="98">
        <v>15957.846459906874</v>
      </c>
      <c r="G176" s="98">
        <v>17735.191884651034</v>
      </c>
      <c r="H176" s="98">
        <v>18445.309537505291</v>
      </c>
      <c r="I176" s="98">
        <v>16269.490833366181</v>
      </c>
      <c r="J176" s="98">
        <v>17151.432882230703</v>
      </c>
      <c r="K176" s="98">
        <v>16863.140245447477</v>
      </c>
      <c r="L176" s="98">
        <v>14775.757575757581</v>
      </c>
      <c r="M176" s="98">
        <v>15013.575927221833</v>
      </c>
      <c r="N176" s="98">
        <v>14704.866346812885</v>
      </c>
      <c r="O176" s="98">
        <v>14447.407407407407</v>
      </c>
      <c r="P176" s="98">
        <v>15855.006720430083</v>
      </c>
      <c r="Q176" s="98">
        <v>12266.924629878871</v>
      </c>
      <c r="R176" s="98">
        <v>12519.677197802188</v>
      </c>
      <c r="S176" s="98">
        <v>13788.274336283139</v>
      </c>
      <c r="T176" s="98">
        <v>12730.692675159264</v>
      </c>
      <c r="U176" s="98">
        <v>12055.358615004094</v>
      </c>
      <c r="V176" s="98">
        <v>12456.249999999927</v>
      </c>
      <c r="W176" s="98">
        <v>12840.610142630772</v>
      </c>
      <c r="DA176" s="63" t="s">
        <v>2265</v>
      </c>
    </row>
    <row r="177" spans="1:105" ht="12" customHeight="1" x14ac:dyDescent="0.25">
      <c r="A177" s="97" t="s">
        <v>53</v>
      </c>
      <c r="B177" s="98">
        <v>183.08586209890143</v>
      </c>
      <c r="C177" s="98">
        <v>185.09293075061788</v>
      </c>
      <c r="D177" s="98">
        <v>164.17610393918665</v>
      </c>
      <c r="E177" s="98">
        <v>173.49039242789249</v>
      </c>
      <c r="F177" s="98">
        <v>169.28482651317344</v>
      </c>
      <c r="G177" s="98">
        <v>188.28854649272569</v>
      </c>
      <c r="H177" s="98">
        <v>194.3991717167641</v>
      </c>
      <c r="I177" s="98">
        <v>169.8191068363474</v>
      </c>
      <c r="J177" s="98">
        <v>179.49013948467237</v>
      </c>
      <c r="K177" s="98">
        <v>176.97710052609693</v>
      </c>
      <c r="L177" s="98">
        <v>150.40422944498141</v>
      </c>
      <c r="M177" s="98">
        <v>158.48569227365962</v>
      </c>
      <c r="N177" s="98">
        <v>159.99067205203397</v>
      </c>
      <c r="O177" s="98">
        <v>161.75955424454077</v>
      </c>
      <c r="P177" s="98">
        <v>177.30774338881645</v>
      </c>
      <c r="Q177" s="98">
        <v>137.96939511533057</v>
      </c>
      <c r="R177" s="98">
        <v>141.26470466346493</v>
      </c>
      <c r="S177" s="98">
        <v>155.65305071021325</v>
      </c>
      <c r="T177" s="98">
        <v>144.95026064416484</v>
      </c>
      <c r="U177" s="98">
        <v>139.71740561685209</v>
      </c>
      <c r="V177" s="98">
        <v>147.82957914080023</v>
      </c>
      <c r="W177" s="98">
        <v>154.91224427172844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2.8042542798434555E-2</v>
      </c>
      <c r="J178" s="122">
        <f t="shared" si="93"/>
        <v>3.0147107194237261E-2</v>
      </c>
      <c r="K178" s="122">
        <f t="shared" si="93"/>
        <v>3.3965194819146352E-2</v>
      </c>
      <c r="L178" s="122">
        <f t="shared" si="93"/>
        <v>8.6214930020077837E-2</v>
      </c>
      <c r="M178" s="122">
        <f t="shared" si="93"/>
        <v>7.8376430659768834E-2</v>
      </c>
      <c r="N178" s="122">
        <f t="shared" si="93"/>
        <v>0.15078266762376974</v>
      </c>
      <c r="O178" s="122">
        <f t="shared" si="93"/>
        <v>0.21811466650254349</v>
      </c>
      <c r="P178" s="122">
        <f t="shared" si="93"/>
        <v>0.36176169221334681</v>
      </c>
      <c r="Q178" s="122">
        <f t="shared" si="93"/>
        <v>0.35201447012537013</v>
      </c>
      <c r="R178" s="122">
        <f t="shared" si="93"/>
        <v>0.48422976103603788</v>
      </c>
      <c r="S178" s="122">
        <f t="shared" si="93"/>
        <v>0.61945237463271685</v>
      </c>
      <c r="T178" s="122">
        <f t="shared" si="93"/>
        <v>0.91666965571784498</v>
      </c>
      <c r="U178" s="122">
        <f t="shared" si="93"/>
        <v>0.65994009856256242</v>
      </c>
      <c r="V178" s="122">
        <f t="shared" si="93"/>
        <v>0.64509004187085084</v>
      </c>
      <c r="W178" s="122">
        <f t="shared" si="93"/>
        <v>1.1350901835238312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2.8042542798434555E-2</v>
      </c>
      <c r="J179" s="98">
        <f>RES_hhdet_fech!J29</f>
        <v>3.0147107194237261E-2</v>
      </c>
      <c r="K179" s="98">
        <f>RES_hhdet_fech!K29</f>
        <v>3.3965194819146352E-2</v>
      </c>
      <c r="L179" s="98">
        <f>RES_hhdet_fech!L29</f>
        <v>8.6214930020077837E-2</v>
      </c>
      <c r="M179" s="98">
        <f>RES_hhdet_fech!M29</f>
        <v>7.8376430659768834E-2</v>
      </c>
      <c r="N179" s="98">
        <f>RES_hhdet_fech!N29</f>
        <v>0.15078266762376974</v>
      </c>
      <c r="O179" s="98">
        <f>RES_hhdet_fech!O29</f>
        <v>0.21811466650254349</v>
      </c>
      <c r="P179" s="98">
        <f>RES_hhdet_fech!P29</f>
        <v>0.36176169221334681</v>
      </c>
      <c r="Q179" s="98">
        <f>RES_hhdet_fech!Q29</f>
        <v>0.35201447012537013</v>
      </c>
      <c r="R179" s="98">
        <f>RES_hhdet_fech!R29</f>
        <v>0.48422976103603788</v>
      </c>
      <c r="S179" s="98">
        <f>RES_hhdet_fech!S29</f>
        <v>0.61945237463271685</v>
      </c>
      <c r="T179" s="98">
        <f>RES_hhdet_fech!T29</f>
        <v>0.91666965571784498</v>
      </c>
      <c r="U179" s="98">
        <f>RES_hhdet_fech!U29</f>
        <v>0.65994009856256242</v>
      </c>
      <c r="V179" s="98">
        <f>RES_hhdet_fech!V29</f>
        <v>0.64509004187085084</v>
      </c>
      <c r="W179" s="98">
        <f>RES_hhdet_fech!W29</f>
        <v>1.1350901835238312</v>
      </c>
      <c r="DA179" s="63" t="s">
        <v>2268</v>
      </c>
    </row>
    <row r="180" spans="1:105" ht="12" customHeight="1" x14ac:dyDescent="0.25">
      <c r="A180" s="121" t="s">
        <v>55</v>
      </c>
      <c r="B180" s="122">
        <v>2240.7031352855975</v>
      </c>
      <c r="C180" s="122">
        <v>2188.9571152695034</v>
      </c>
      <c r="D180" s="122">
        <v>2246.6056093910315</v>
      </c>
      <c r="E180" s="122">
        <v>2417.8887521162337</v>
      </c>
      <c r="F180" s="122">
        <v>2155.6516823950415</v>
      </c>
      <c r="G180" s="122">
        <v>2219.3884094207842</v>
      </c>
      <c r="H180" s="122">
        <v>2483.5917080183935</v>
      </c>
      <c r="I180" s="122">
        <v>2493.7192823447017</v>
      </c>
      <c r="J180" s="122">
        <v>3408.5676637555671</v>
      </c>
      <c r="K180" s="122">
        <v>3001.446589436734</v>
      </c>
      <c r="L180" s="122">
        <v>2857.0558874676567</v>
      </c>
      <c r="M180" s="122">
        <v>2431.4594411879038</v>
      </c>
      <c r="N180" s="122">
        <v>2507.4796788127692</v>
      </c>
      <c r="O180" s="122">
        <v>2777.3590232254528</v>
      </c>
      <c r="P180" s="122">
        <v>2417.2168926120817</v>
      </c>
      <c r="Q180" s="122">
        <v>2922.3185834486499</v>
      </c>
      <c r="R180" s="122">
        <v>3208.088266362005</v>
      </c>
      <c r="S180" s="122">
        <v>2363.9186215803165</v>
      </c>
      <c r="T180" s="122">
        <v>2486.6297795249316</v>
      </c>
      <c r="U180" s="122">
        <v>2304.997661126843</v>
      </c>
      <c r="V180" s="122">
        <v>2625.8479507749084</v>
      </c>
      <c r="W180" s="122">
        <v>2673.6655999908216</v>
      </c>
      <c r="DA180" s="130" t="s">
        <v>2269</v>
      </c>
    </row>
    <row r="181" spans="1:105" ht="12" customHeight="1" x14ac:dyDescent="0.25">
      <c r="A181" s="97" t="s">
        <v>141</v>
      </c>
      <c r="B181" s="98">
        <v>2723.5256876633166</v>
      </c>
      <c r="C181" s="98">
        <v>2371.1911467773848</v>
      </c>
      <c r="D181" s="98">
        <v>2388.3032520966703</v>
      </c>
      <c r="E181" s="98">
        <v>2536.6090035894085</v>
      </c>
      <c r="F181" s="98">
        <v>2527.4094090094354</v>
      </c>
      <c r="G181" s="98">
        <v>2728.3914218973391</v>
      </c>
      <c r="H181" s="98">
        <v>2873.1331277727836</v>
      </c>
      <c r="I181" s="98">
        <v>2702.700370770327</v>
      </c>
      <c r="J181" s="98">
        <v>2986.8356723699421</v>
      </c>
      <c r="K181" s="98">
        <v>2934.4450105913006</v>
      </c>
      <c r="L181" s="98">
        <v>2319.7053864724994</v>
      </c>
      <c r="M181" s="98">
        <v>2915.4855838578378</v>
      </c>
      <c r="N181" s="98">
        <v>2885.7289964721317</v>
      </c>
      <c r="O181" s="98">
        <v>2774.2265989436273</v>
      </c>
      <c r="P181" s="98">
        <v>3039.1050264235741</v>
      </c>
      <c r="Q181" s="98">
        <v>2515.9631059099565</v>
      </c>
      <c r="R181" s="98">
        <v>2685.9037901952847</v>
      </c>
      <c r="S181" s="98">
        <v>2834.7719673457382</v>
      </c>
      <c r="T181" s="98">
        <v>2359.1642654377451</v>
      </c>
      <c r="U181" s="98">
        <v>2177.835530272841</v>
      </c>
      <c r="V181" s="98">
        <v>2297.5947409503601</v>
      </c>
      <c r="W181" s="98">
        <v>2398.3795663911983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2174.0407033379915</v>
      </c>
      <c r="C185" s="101">
        <v>2165.7373069317532</v>
      </c>
      <c r="D185" s="101">
        <v>2231.3422319979754</v>
      </c>
      <c r="E185" s="101">
        <v>2407.030591375436</v>
      </c>
      <c r="F185" s="101">
        <v>2127.3657684135114</v>
      </c>
      <c r="G185" s="101">
        <v>2188.826591987282</v>
      </c>
      <c r="H185" s="101">
        <v>2466.436822723088</v>
      </c>
      <c r="I185" s="101">
        <v>2486.5528954628494</v>
      </c>
      <c r="J185" s="101">
        <v>3422.0911361634194</v>
      </c>
      <c r="K185" s="101">
        <v>3003.2063157360235</v>
      </c>
      <c r="L185" s="101">
        <v>2873.4548026861034</v>
      </c>
      <c r="M185" s="101">
        <v>2420.726386522118</v>
      </c>
      <c r="N185" s="101">
        <v>2498.9975637706534</v>
      </c>
      <c r="O185" s="101">
        <v>2777.4346334667384</v>
      </c>
      <c r="P185" s="101">
        <v>2402.6748042010836</v>
      </c>
      <c r="Q185" s="101">
        <v>2931.5475791532463</v>
      </c>
      <c r="R185" s="101">
        <v>3219.4480690014211</v>
      </c>
      <c r="S185" s="101">
        <v>2355.4347775124716</v>
      </c>
      <c r="T185" s="101">
        <v>2490.3910569897998</v>
      </c>
      <c r="U185" s="101">
        <v>2308.7758229094316</v>
      </c>
      <c r="V185" s="101">
        <v>2634.2646997447691</v>
      </c>
      <c r="W185" s="101">
        <v>2680.1402917786477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729.44825495018949</v>
      </c>
      <c r="C189" s="122">
        <v>729.87305598829607</v>
      </c>
      <c r="D189" s="122">
        <v>788.65433234780687</v>
      </c>
      <c r="E189" s="122">
        <v>829.43624158770638</v>
      </c>
      <c r="F189" s="122">
        <v>862.05082086368543</v>
      </c>
      <c r="G189" s="122">
        <v>884.82359196882976</v>
      </c>
      <c r="H189" s="122">
        <v>924.16254842455498</v>
      </c>
      <c r="I189" s="122">
        <v>834.46270631647235</v>
      </c>
      <c r="J189" s="122">
        <v>932.55270921116789</v>
      </c>
      <c r="K189" s="122">
        <v>852.83660433381601</v>
      </c>
      <c r="L189" s="122">
        <v>920.08262739504403</v>
      </c>
      <c r="M189" s="122">
        <v>843.04627712165984</v>
      </c>
      <c r="N189" s="122">
        <v>846.73724743337334</v>
      </c>
      <c r="O189" s="122">
        <v>848.24133876213421</v>
      </c>
      <c r="P189" s="122">
        <v>846.65624769713406</v>
      </c>
      <c r="Q189" s="122">
        <v>762.49448575686131</v>
      </c>
      <c r="R189" s="122">
        <v>797.77463695836229</v>
      </c>
      <c r="S189" s="122">
        <v>741.42806573348571</v>
      </c>
      <c r="T189" s="122">
        <v>676.26904848456411</v>
      </c>
      <c r="U189" s="122">
        <v>614.19701858321923</v>
      </c>
      <c r="V189" s="122">
        <v>687.77068351585262</v>
      </c>
      <c r="W189" s="122">
        <v>693.31021317981492</v>
      </c>
      <c r="DA189" s="130" t="s">
        <v>2278</v>
      </c>
    </row>
    <row r="190" spans="1:105" ht="12" customHeight="1" x14ac:dyDescent="0.25">
      <c r="A190" s="97" t="s">
        <v>50</v>
      </c>
      <c r="B190" s="98">
        <v>768.71554540001455</v>
      </c>
      <c r="C190" s="98">
        <v>765.45548450767433</v>
      </c>
      <c r="D190" s="98">
        <v>827.12379499658448</v>
      </c>
      <c r="E190" s="98">
        <v>864.79198931950032</v>
      </c>
      <c r="F190" s="98">
        <v>930.34901734716607</v>
      </c>
      <c r="G190" s="98">
        <v>970.59977692313566</v>
      </c>
      <c r="H190" s="98">
        <v>1009.1115144614747</v>
      </c>
      <c r="I190" s="98">
        <v>926.97060042961573</v>
      </c>
      <c r="J190" s="98">
        <v>961.24283878299207</v>
      </c>
      <c r="K190" s="98">
        <v>894.93618867790144</v>
      </c>
      <c r="L190" s="98">
        <v>899.69118323792748</v>
      </c>
      <c r="M190" s="98">
        <v>935.21441807525423</v>
      </c>
      <c r="N190" s="98">
        <v>941.18222412786713</v>
      </c>
      <c r="O190" s="98">
        <v>919.1791801247391</v>
      </c>
      <c r="P190" s="98">
        <v>996.90078867217392</v>
      </c>
      <c r="Q190" s="98">
        <v>798.53741753428119</v>
      </c>
      <c r="R190" s="98">
        <v>830.45523441014507</v>
      </c>
      <c r="S190" s="98">
        <v>946.7404204024723</v>
      </c>
      <c r="T190" s="98">
        <v>801.45941764197426</v>
      </c>
      <c r="U190" s="98">
        <v>748.5959337284155</v>
      </c>
      <c r="V190" s="98">
        <v>780.80297882991897</v>
      </c>
      <c r="W190" s="98">
        <v>808.47098764982331</v>
      </c>
      <c r="DA190" s="63" t="s">
        <v>2279</v>
      </c>
    </row>
    <row r="191" spans="1:105" ht="12" customHeight="1" x14ac:dyDescent="0.25">
      <c r="A191" s="109" t="s">
        <v>120</v>
      </c>
      <c r="B191" s="33">
        <v>563.89163193386923</v>
      </c>
      <c r="C191" s="33">
        <v>601.82584802180986</v>
      </c>
      <c r="D191" s="33">
        <v>676.9347969842338</v>
      </c>
      <c r="E191" s="33">
        <v>739.04739998972707</v>
      </c>
      <c r="F191" s="33">
        <v>699.97349939607284</v>
      </c>
      <c r="G191" s="33">
        <v>701.53768732590243</v>
      </c>
      <c r="H191" s="33">
        <v>770.8131162280381</v>
      </c>
      <c r="I191" s="33">
        <v>694.14454122156963</v>
      </c>
      <c r="J191" s="33">
        <v>893.58551830018291</v>
      </c>
      <c r="K191" s="33">
        <v>798.87538527672541</v>
      </c>
      <c r="L191" s="33">
        <v>950.56468309382637</v>
      </c>
      <c r="M191" s="33">
        <v>711.6010506343606</v>
      </c>
      <c r="N191" s="33">
        <v>708.420026497349</v>
      </c>
      <c r="O191" s="33">
        <v>744.19131563392796</v>
      </c>
      <c r="P191" s="33">
        <v>632.19625854026617</v>
      </c>
      <c r="Q191" s="33">
        <v>714.0582430528209</v>
      </c>
      <c r="R191" s="33">
        <v>756.91126240118717</v>
      </c>
      <c r="S191" s="33">
        <v>513.09002642872485</v>
      </c>
      <c r="T191" s="33">
        <v>540.69805170216159</v>
      </c>
      <c r="U191" s="33">
        <v>489.41328814634363</v>
      </c>
      <c r="V191" s="33">
        <v>592.6136702011388</v>
      </c>
      <c r="W191" s="33">
        <v>583.84518026010051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9933.5477565807905</v>
      </c>
      <c r="C193" s="117">
        <f t="shared" si="94"/>
        <v>10143.716302016366</v>
      </c>
      <c r="D193" s="117">
        <f t="shared" si="94"/>
        <v>9523.4387487367476</v>
      </c>
      <c r="E193" s="117">
        <f t="shared" si="94"/>
        <v>10251.708419012832</v>
      </c>
      <c r="F193" s="117">
        <f t="shared" si="94"/>
        <v>10132.729993906121</v>
      </c>
      <c r="G193" s="117">
        <f t="shared" si="94"/>
        <v>11249.135590482243</v>
      </c>
      <c r="H193" s="117">
        <f t="shared" si="94"/>
        <v>11947.328341251945</v>
      </c>
      <c r="I193" s="117">
        <f t="shared" si="94"/>
        <v>10856.161308892055</v>
      </c>
      <c r="J193" s="117">
        <f t="shared" si="94"/>
        <v>12089.136756394062</v>
      </c>
      <c r="K193" s="117">
        <f t="shared" si="94"/>
        <v>11703.75298507427</v>
      </c>
      <c r="L193" s="117">
        <f t="shared" si="94"/>
        <v>10655.443769838372</v>
      </c>
      <c r="M193" s="117">
        <f t="shared" si="94"/>
        <v>10700.332898585668</v>
      </c>
      <c r="N193" s="117">
        <f t="shared" si="94"/>
        <v>10921.160878760957</v>
      </c>
      <c r="O193" s="117">
        <f t="shared" si="94"/>
        <v>11305.68659673231</v>
      </c>
      <c r="P193" s="117">
        <f t="shared" si="94"/>
        <v>12029.033305318062</v>
      </c>
      <c r="Q193" s="117">
        <f t="shared" si="94"/>
        <v>10236.15110388975</v>
      </c>
      <c r="R193" s="117">
        <f t="shared" ref="R193:V193" si="95">R194+R197+R199+R208</f>
        <v>10751.103245948332</v>
      </c>
      <c r="S193" s="117">
        <f t="shared" si="95"/>
        <v>11065.96885917607</v>
      </c>
      <c r="T193" s="117">
        <f t="shared" si="95"/>
        <v>10586.8366906879</v>
      </c>
      <c r="U193" s="117">
        <f t="shared" si="95"/>
        <v>10182.176521087695</v>
      </c>
      <c r="V193" s="117">
        <f t="shared" si="95"/>
        <v>11005.976568665894</v>
      </c>
      <c r="W193" s="117">
        <f t="shared" ref="W193" si="96">W194+W197+W199+W208</f>
        <v>11556.310392455009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8121.0283933723103</v>
      </c>
      <c r="C194" s="122">
        <f t="shared" si="97"/>
        <v>8347.4730333171938</v>
      </c>
      <c r="D194" s="122">
        <f t="shared" si="97"/>
        <v>7637.8053199577607</v>
      </c>
      <c r="E194" s="122">
        <f t="shared" si="97"/>
        <v>8217.0166532947114</v>
      </c>
      <c r="F194" s="122">
        <f t="shared" si="97"/>
        <v>8231.1708012103736</v>
      </c>
      <c r="G194" s="122">
        <f t="shared" si="97"/>
        <v>9276.6527569430746</v>
      </c>
      <c r="H194" s="122">
        <f t="shared" si="97"/>
        <v>9756.5264254034355</v>
      </c>
      <c r="I194" s="122">
        <f t="shared" si="97"/>
        <v>8701.9946205470114</v>
      </c>
      <c r="J194" s="122">
        <f t="shared" si="97"/>
        <v>9262.407960752591</v>
      </c>
      <c r="K194" s="122">
        <f t="shared" si="97"/>
        <v>9187.0355934018899</v>
      </c>
      <c r="L194" s="122">
        <f t="shared" si="97"/>
        <v>8178.7493567179499</v>
      </c>
      <c r="M194" s="122">
        <f t="shared" si="97"/>
        <v>8550.9143279767868</v>
      </c>
      <c r="N194" s="122">
        <f t="shared" si="97"/>
        <v>8702.3756157008738</v>
      </c>
      <c r="O194" s="122">
        <f t="shared" si="97"/>
        <v>8879.3129408107543</v>
      </c>
      <c r="P194" s="122">
        <f t="shared" si="97"/>
        <v>9838.58626101966</v>
      </c>
      <c r="Q194" s="122">
        <f t="shared" si="97"/>
        <v>7723.7316319513675</v>
      </c>
      <c r="R194" s="122">
        <f t="shared" ref="R194:V194" si="98">SUM(R195:R196)</f>
        <v>7989.3316067443611</v>
      </c>
      <c r="S194" s="122">
        <f t="shared" si="98"/>
        <v>8914.714820817615</v>
      </c>
      <c r="T194" s="122">
        <f t="shared" si="98"/>
        <v>8345.7953834520777</v>
      </c>
      <c r="U194" s="122">
        <f t="shared" si="98"/>
        <v>8058.7660683183049</v>
      </c>
      <c r="V194" s="122">
        <f t="shared" si="98"/>
        <v>8531.5158711750682</v>
      </c>
      <c r="W194" s="122">
        <f t="shared" ref="W194" si="99">SUM(W195:W196)</f>
        <v>8989.7480059654863</v>
      </c>
      <c r="DA194" s="130" t="s">
        <v>2432</v>
      </c>
    </row>
    <row r="195" spans="1:105" ht="12" customHeight="1" x14ac:dyDescent="0.25">
      <c r="A195" s="97" t="s">
        <v>74</v>
      </c>
      <c r="B195" s="98">
        <v>7937.9425312734093</v>
      </c>
      <c r="C195" s="98">
        <v>8162.3801025665762</v>
      </c>
      <c r="D195" s="98">
        <v>7473.629216018574</v>
      </c>
      <c r="E195" s="98">
        <v>8043.526260866819</v>
      </c>
      <c r="F195" s="98">
        <v>8061.8859746971993</v>
      </c>
      <c r="G195" s="98">
        <v>9088.3642104503488</v>
      </c>
      <c r="H195" s="98">
        <v>9562.1272536866709</v>
      </c>
      <c r="I195" s="98">
        <v>8532.1755137106647</v>
      </c>
      <c r="J195" s="98">
        <v>9082.917821267918</v>
      </c>
      <c r="K195" s="98">
        <v>9010.0584928757926</v>
      </c>
      <c r="L195" s="98">
        <v>8028.345127272969</v>
      </c>
      <c r="M195" s="98">
        <v>8392.4286357031269</v>
      </c>
      <c r="N195" s="98">
        <v>8542.3849436488399</v>
      </c>
      <c r="O195" s="98">
        <v>8717.5533865662128</v>
      </c>
      <c r="P195" s="98">
        <v>9661.2785176308444</v>
      </c>
      <c r="Q195" s="98">
        <v>7585.7622368360371</v>
      </c>
      <c r="R195" s="98">
        <v>7848.0669020808964</v>
      </c>
      <c r="S195" s="98">
        <v>8759.0617701074025</v>
      </c>
      <c r="T195" s="98">
        <v>8200.845122807912</v>
      </c>
      <c r="U195" s="98">
        <v>7919.0486627014525</v>
      </c>
      <c r="V195" s="98">
        <v>8383.6862920342683</v>
      </c>
      <c r="W195" s="98">
        <v>8834.8357616937574</v>
      </c>
      <c r="DA195" s="63" t="s">
        <v>2433</v>
      </c>
    </row>
    <row r="196" spans="1:105" ht="12" customHeight="1" x14ac:dyDescent="0.25">
      <c r="A196" s="97" t="s">
        <v>53</v>
      </c>
      <c r="B196" s="98">
        <v>183.08586209890143</v>
      </c>
      <c r="C196" s="98">
        <v>185.09293075061788</v>
      </c>
      <c r="D196" s="98">
        <v>164.17610393918665</v>
      </c>
      <c r="E196" s="98">
        <v>173.49039242789249</v>
      </c>
      <c r="F196" s="98">
        <v>169.28482651317344</v>
      </c>
      <c r="G196" s="98">
        <v>188.28854649272569</v>
      </c>
      <c r="H196" s="98">
        <v>194.3991717167641</v>
      </c>
      <c r="I196" s="98">
        <v>169.8191068363474</v>
      </c>
      <c r="J196" s="98">
        <v>179.49013948467237</v>
      </c>
      <c r="K196" s="98">
        <v>176.97710052609693</v>
      </c>
      <c r="L196" s="98">
        <v>150.40422944498141</v>
      </c>
      <c r="M196" s="98">
        <v>158.48569227365962</v>
      </c>
      <c r="N196" s="98">
        <v>159.99067205203397</v>
      </c>
      <c r="O196" s="98">
        <v>161.75955424454077</v>
      </c>
      <c r="P196" s="98">
        <v>177.30774338881645</v>
      </c>
      <c r="Q196" s="98">
        <v>137.96939511533057</v>
      </c>
      <c r="R196" s="98">
        <v>141.26470466346493</v>
      </c>
      <c r="S196" s="98">
        <v>155.65305071021325</v>
      </c>
      <c r="T196" s="98">
        <v>144.95026064416484</v>
      </c>
      <c r="U196" s="98">
        <v>139.71740561685209</v>
      </c>
      <c r="V196" s="98">
        <v>147.82957914080023</v>
      </c>
      <c r="W196" s="98">
        <v>154.91224427172844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9.2054286991021403E-2</v>
      </c>
      <c r="J197" s="122">
        <f t="shared" si="100"/>
        <v>9.8962867866687329E-2</v>
      </c>
      <c r="K197" s="122">
        <f t="shared" si="100"/>
        <v>0.11149637228198127</v>
      </c>
      <c r="L197" s="122">
        <f t="shared" si="100"/>
        <v>0.28301477394632402</v>
      </c>
      <c r="M197" s="122">
        <f t="shared" si="100"/>
        <v>0.27346191029944344</v>
      </c>
      <c r="N197" s="122">
        <f t="shared" si="100"/>
        <v>0.55440156836644761</v>
      </c>
      <c r="O197" s="122">
        <f t="shared" si="100"/>
        <v>0.83710189152868675</v>
      </c>
      <c r="P197" s="122">
        <f t="shared" si="100"/>
        <v>1.4683341795679892</v>
      </c>
      <c r="Q197" s="122">
        <f t="shared" si="100"/>
        <v>1.460965502980214</v>
      </c>
      <c r="R197" s="122">
        <f t="shared" si="100"/>
        <v>2.055443937492444</v>
      </c>
      <c r="S197" s="122">
        <f t="shared" si="100"/>
        <v>2.6656045977643514</v>
      </c>
      <c r="T197" s="122">
        <f t="shared" si="100"/>
        <v>3.996672955931651</v>
      </c>
      <c r="U197" s="122">
        <f t="shared" si="100"/>
        <v>2.9316468452827826</v>
      </c>
      <c r="V197" s="122">
        <f t="shared" si="100"/>
        <v>2.9581504690165916</v>
      </c>
      <c r="W197" s="122">
        <f t="shared" si="100"/>
        <v>5.3349674621369712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9.2054286991021403E-2</v>
      </c>
      <c r="J198" s="98">
        <f>RES_hhdet_tesh!J29</f>
        <v>9.8962867866687329E-2</v>
      </c>
      <c r="K198" s="98">
        <f>RES_hhdet_tesh!K29</f>
        <v>0.11149637228198127</v>
      </c>
      <c r="L198" s="98">
        <f>RES_hhdet_tesh!L29</f>
        <v>0.28301477394632402</v>
      </c>
      <c r="M198" s="98">
        <f>RES_hhdet_tesh!M29</f>
        <v>0.27346191029944344</v>
      </c>
      <c r="N198" s="98">
        <f>RES_hhdet_tesh!N29</f>
        <v>0.55440156836644761</v>
      </c>
      <c r="O198" s="98">
        <f>RES_hhdet_tesh!O29</f>
        <v>0.83710189152868675</v>
      </c>
      <c r="P198" s="98">
        <f>RES_hhdet_tesh!P29</f>
        <v>1.4683341795679892</v>
      </c>
      <c r="Q198" s="98">
        <f>RES_hhdet_tesh!Q29</f>
        <v>1.460965502980214</v>
      </c>
      <c r="R198" s="98">
        <f>RES_hhdet_tesh!R29</f>
        <v>2.055443937492444</v>
      </c>
      <c r="S198" s="98">
        <f>RES_hhdet_tesh!S29</f>
        <v>2.6656045977643514</v>
      </c>
      <c r="T198" s="98">
        <f>RES_hhdet_tesh!T29</f>
        <v>3.996672955931651</v>
      </c>
      <c r="U198" s="98">
        <f>RES_hhdet_tesh!U29</f>
        <v>2.9316468452827826</v>
      </c>
      <c r="V198" s="98">
        <f>RES_hhdet_tesh!V29</f>
        <v>2.9581504690165916</v>
      </c>
      <c r="W198" s="98">
        <f>RES_hhdet_tesh!W29</f>
        <v>5.3349674621369712</v>
      </c>
      <c r="DA198" s="63" t="s">
        <v>2436</v>
      </c>
    </row>
    <row r="199" spans="1:105" ht="12" customHeight="1" x14ac:dyDescent="0.25">
      <c r="A199" s="121" t="s">
        <v>55</v>
      </c>
      <c r="B199" s="122">
        <v>1367.4362438891262</v>
      </c>
      <c r="C199" s="122">
        <v>1346.5250685900082</v>
      </c>
      <c r="D199" s="122">
        <v>1393.5303081133529</v>
      </c>
      <c r="E199" s="122">
        <v>1511.8836446918488</v>
      </c>
      <c r="F199" s="122">
        <v>1358.1428291277959</v>
      </c>
      <c r="G199" s="122">
        <v>1411.3840711789378</v>
      </c>
      <c r="H199" s="122">
        <v>1596.2687114115918</v>
      </c>
      <c r="I199" s="122">
        <v>1611.8375361600563</v>
      </c>
      <c r="J199" s="122">
        <v>2208.6014426720267</v>
      </c>
      <c r="K199" s="122">
        <v>1950.1818363367736</v>
      </c>
      <c r="L199" s="122">
        <v>1864.0005290217418</v>
      </c>
      <c r="M199" s="122">
        <v>1596.1412881767208</v>
      </c>
      <c r="N199" s="122">
        <v>1662.7530454829002</v>
      </c>
      <c r="O199" s="122">
        <v>1865.3399595084568</v>
      </c>
      <c r="P199" s="122">
        <v>1636.024722975136</v>
      </c>
      <c r="Q199" s="122">
        <v>1999.3169102974748</v>
      </c>
      <c r="R199" s="122">
        <v>2219.5656621827279</v>
      </c>
      <c r="S199" s="122">
        <v>1657.9126329035935</v>
      </c>
      <c r="T199" s="122">
        <v>1780.2354545435637</v>
      </c>
      <c r="U199" s="122">
        <v>1697.5616796587444</v>
      </c>
      <c r="V199" s="122">
        <v>1990.6972305713589</v>
      </c>
      <c r="W199" s="122">
        <v>2070.1190321980553</v>
      </c>
      <c r="DA199" s="130" t="s">
        <v>2437</v>
      </c>
    </row>
    <row r="200" spans="1:105" ht="12" customHeight="1" x14ac:dyDescent="0.25">
      <c r="A200" s="97" t="s">
        <v>141</v>
      </c>
      <c r="B200" s="98">
        <v>1507.4465465877292</v>
      </c>
      <c r="C200" s="98">
        <v>1316.3293109461354</v>
      </c>
      <c r="D200" s="98">
        <v>1328.605866179854</v>
      </c>
      <c r="E200" s="98">
        <v>1416.147185257186</v>
      </c>
      <c r="F200" s="98">
        <v>1419.5764635603571</v>
      </c>
      <c r="G200" s="98">
        <v>1546.7473432240661</v>
      </c>
      <c r="H200" s="98">
        <v>1654.11255947421</v>
      </c>
      <c r="I200" s="98">
        <v>1573.1033709989413</v>
      </c>
      <c r="J200" s="98">
        <v>1741.3303386826315</v>
      </c>
      <c r="K200" s="98">
        <v>1716.923619191361</v>
      </c>
      <c r="L200" s="98">
        <v>1376.9689498965565</v>
      </c>
      <c r="M200" s="98">
        <v>1742.4723442910638</v>
      </c>
      <c r="N200" s="98">
        <v>1790.9241432656604</v>
      </c>
      <c r="O200" s="98">
        <v>1796.1405269343848</v>
      </c>
      <c r="P200" s="98">
        <v>1985.7558991375502</v>
      </c>
      <c r="Q200" s="98">
        <v>1647.1712301241403</v>
      </c>
      <c r="R200" s="98">
        <v>1762.0770653013456</v>
      </c>
      <c r="S200" s="98">
        <v>1935.8548390302976</v>
      </c>
      <c r="T200" s="98">
        <v>1811.9959713697101</v>
      </c>
      <c r="U200" s="98">
        <v>1751.8005880470876</v>
      </c>
      <c r="V200" s="98">
        <v>1951.6181794998217</v>
      </c>
      <c r="W200" s="98">
        <v>2108.8459122941881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1348.1052759597169</v>
      </c>
      <c r="C204" s="101">
        <v>1350.3725371407636</v>
      </c>
      <c r="D204" s="101">
        <v>1400.523834895751</v>
      </c>
      <c r="E204" s="101">
        <v>1520.6397065464789</v>
      </c>
      <c r="F204" s="101">
        <v>1353.4685308557532</v>
      </c>
      <c r="G204" s="101">
        <v>1403.2565208382896</v>
      </c>
      <c r="H204" s="101">
        <v>1593.7213453852037</v>
      </c>
      <c r="I204" s="101">
        <v>1613.1658095228818</v>
      </c>
      <c r="J204" s="101">
        <v>2223.5851954127793</v>
      </c>
      <c r="K204" s="101">
        <v>1956.3081191245722</v>
      </c>
      <c r="L204" s="101">
        <v>1878.8638064542347</v>
      </c>
      <c r="M204" s="101">
        <v>1592.8964650439996</v>
      </c>
      <c r="N204" s="101">
        <v>1659.8788512789422</v>
      </c>
      <c r="O204" s="101">
        <v>1867.0102906395553</v>
      </c>
      <c r="P204" s="101">
        <v>1627.8466899699629</v>
      </c>
      <c r="Q204" s="101">
        <v>2007.3147130818656</v>
      </c>
      <c r="R204" s="101">
        <v>2229.5180456938319</v>
      </c>
      <c r="S204" s="101">
        <v>1652.9046652256343</v>
      </c>
      <c r="T204" s="101">
        <v>1779.2982589650871</v>
      </c>
      <c r="U204" s="101">
        <v>1695.9501671005173</v>
      </c>
      <c r="V204" s="101">
        <v>1991.6992575219108</v>
      </c>
      <c r="W204" s="101">
        <v>2069.2081810035797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445.08311931935418</v>
      </c>
      <c r="C208" s="122">
        <v>449.71820010916463</v>
      </c>
      <c r="D208" s="122">
        <v>492.10312066563284</v>
      </c>
      <c r="E208" s="122">
        <v>522.80812102627215</v>
      </c>
      <c r="F208" s="122">
        <v>543.41636356795198</v>
      </c>
      <c r="G208" s="122">
        <v>561.09876236023104</v>
      </c>
      <c r="H208" s="122">
        <v>594.53320443691712</v>
      </c>
      <c r="I208" s="122">
        <v>542.2370978979958</v>
      </c>
      <c r="J208" s="122">
        <v>618.02839010157641</v>
      </c>
      <c r="K208" s="122">
        <v>566.42405896332559</v>
      </c>
      <c r="L208" s="122">
        <v>612.41086932473479</v>
      </c>
      <c r="M208" s="122">
        <v>553.00382052186058</v>
      </c>
      <c r="N208" s="122">
        <v>555.47781600881535</v>
      </c>
      <c r="O208" s="122">
        <v>560.19659452156895</v>
      </c>
      <c r="P208" s="122">
        <v>552.9539871436973</v>
      </c>
      <c r="Q208" s="122">
        <v>511.64159613792714</v>
      </c>
      <c r="R208" s="122">
        <v>540.15053308375013</v>
      </c>
      <c r="S208" s="122">
        <v>490.67580085709665</v>
      </c>
      <c r="T208" s="122">
        <v>456.80917973632893</v>
      </c>
      <c r="U208" s="122">
        <v>422.91712626536355</v>
      </c>
      <c r="V208" s="122">
        <v>480.80531645045079</v>
      </c>
      <c r="W208" s="122">
        <v>491.10838682932996</v>
      </c>
      <c r="DA208" s="130" t="s">
        <v>2446</v>
      </c>
    </row>
    <row r="209" spans="1:105" ht="12" customHeight="1" x14ac:dyDescent="0.25">
      <c r="A209" s="97" t="s">
        <v>50</v>
      </c>
      <c r="B209" s="98">
        <v>451.68509072020555</v>
      </c>
      <c r="C209" s="98">
        <v>450.35802812282515</v>
      </c>
      <c r="D209" s="98">
        <v>487.39800947954393</v>
      </c>
      <c r="E209" s="98">
        <v>510.54992604510505</v>
      </c>
      <c r="F209" s="98">
        <v>550.53433105291674</v>
      </c>
      <c r="G209" s="98">
        <v>575.86282066862248</v>
      </c>
      <c r="H209" s="98">
        <v>600.40006938459737</v>
      </c>
      <c r="I209" s="98">
        <v>552.28921746877256</v>
      </c>
      <c r="J209" s="98">
        <v>572.88813903048879</v>
      </c>
      <c r="K209" s="98">
        <v>533.74072978897323</v>
      </c>
      <c r="L209" s="98">
        <v>537.25369370118722</v>
      </c>
      <c r="M209" s="98">
        <v>559.11879263006983</v>
      </c>
      <c r="N209" s="98">
        <v>563.31865563038764</v>
      </c>
      <c r="O209" s="98">
        <v>550.54415253925708</v>
      </c>
      <c r="P209" s="98">
        <v>597.21342190601354</v>
      </c>
      <c r="Q209" s="98">
        <v>478.42598581052283</v>
      </c>
      <c r="R209" s="98">
        <v>497.68705688417629</v>
      </c>
      <c r="S209" s="98">
        <v>567.70062475435975</v>
      </c>
      <c r="T209" s="98">
        <v>481.65336114367528</v>
      </c>
      <c r="U209" s="98">
        <v>451.28368594953832</v>
      </c>
      <c r="V209" s="98">
        <v>473.71767144985284</v>
      </c>
      <c r="W209" s="98">
        <v>492.59425282523415</v>
      </c>
      <c r="DA209" s="63" t="s">
        <v>2447</v>
      </c>
    </row>
    <row r="210" spans="1:105" ht="12" customHeight="1" x14ac:dyDescent="0.25">
      <c r="A210" s="109" t="s">
        <v>120</v>
      </c>
      <c r="B210" s="33">
        <v>417.24824510586865</v>
      </c>
      <c r="C210" s="33">
        <v>447.41570997183891</v>
      </c>
      <c r="D210" s="33">
        <v>505.76727917865827</v>
      </c>
      <c r="E210" s="33">
        <v>554.14684571780163</v>
      </c>
      <c r="F210" s="33">
        <v>526.52483255167272</v>
      </c>
      <c r="G210" s="33">
        <v>529.55103399371558</v>
      </c>
      <c r="H210" s="33">
        <v>583.94237031058515</v>
      </c>
      <c r="I210" s="33">
        <v>526.9898048209227</v>
      </c>
      <c r="J210" s="33">
        <v>679.33828334738234</v>
      </c>
      <c r="K210" s="33">
        <v>608.31597577366347</v>
      </c>
      <c r="L210" s="33">
        <v>724.7592246382851</v>
      </c>
      <c r="M210" s="33">
        <v>544.28297744733459</v>
      </c>
      <c r="N210" s="33">
        <v>543.99469446843852</v>
      </c>
      <c r="O210" s="33">
        <v>574.3545783594119</v>
      </c>
      <c r="P210" s="33">
        <v>489.77779559879247</v>
      </c>
      <c r="Q210" s="33">
        <v>556.27834692491206</v>
      </c>
      <c r="R210" s="33">
        <v>593.24628616791597</v>
      </c>
      <c r="S210" s="33">
        <v>405.01267895266386</v>
      </c>
      <c r="T210" s="33">
        <v>429.904950119418</v>
      </c>
      <c r="U210" s="33">
        <v>396.57997069213928</v>
      </c>
      <c r="V210" s="33">
        <v>488.0548326256137</v>
      </c>
      <c r="W210" s="33">
        <v>489.69601034172388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3941.7856496256582</v>
      </c>
      <c r="C212" s="117">
        <f t="shared" si="101"/>
        <v>3995.9353516129618</v>
      </c>
      <c r="D212" s="117">
        <f t="shared" si="101"/>
        <v>3631.4864042907061</v>
      </c>
      <c r="E212" s="117">
        <f t="shared" si="101"/>
        <v>3851.60357937047</v>
      </c>
      <c r="F212" s="117">
        <f t="shared" si="101"/>
        <v>3814.263005015493</v>
      </c>
      <c r="G212" s="117">
        <f t="shared" si="101"/>
        <v>4214.0242245463223</v>
      </c>
      <c r="H212" s="117">
        <f t="shared" si="101"/>
        <v>4365.0800535571725</v>
      </c>
      <c r="I212" s="117">
        <f t="shared" si="101"/>
        <v>3843.0383552913545</v>
      </c>
      <c r="J212" s="117">
        <f t="shared" si="101"/>
        <v>4042.9622536617753</v>
      </c>
      <c r="K212" s="117">
        <f t="shared" si="101"/>
        <v>3961.8884006002895</v>
      </c>
      <c r="L212" s="117">
        <f t="shared" si="101"/>
        <v>3494.5215954826349</v>
      </c>
      <c r="M212" s="117">
        <f t="shared" si="101"/>
        <v>3549.7303113495341</v>
      </c>
      <c r="N212" s="117">
        <f t="shared" si="101"/>
        <v>3481.7833499035983</v>
      </c>
      <c r="O212" s="117">
        <f t="shared" si="101"/>
        <v>3420.8817007915923</v>
      </c>
      <c r="P212" s="117">
        <f t="shared" si="101"/>
        <v>3750.5623928667324</v>
      </c>
      <c r="Q212" s="117">
        <f t="shared" si="101"/>
        <v>2903.2501246521742</v>
      </c>
      <c r="R212" s="117">
        <f t="shared" ref="R212:V212" si="102">R213+R216+R218+R227</f>
        <v>2961.7781221103887</v>
      </c>
      <c r="S212" s="117">
        <f t="shared" si="102"/>
        <v>3256.7820624528454</v>
      </c>
      <c r="T212" s="117">
        <f t="shared" si="102"/>
        <v>3001.9181182960015</v>
      </c>
      <c r="U212" s="117">
        <f t="shared" si="102"/>
        <v>2834.6411110581503</v>
      </c>
      <c r="V212" s="117">
        <f t="shared" si="102"/>
        <v>2932.2946593473248</v>
      </c>
      <c r="W212" s="117">
        <f t="shared" ref="W212" si="103">W213+W216+W218+W227</f>
        <v>3018.8902796694042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3725.5847632315449</v>
      </c>
      <c r="C213" s="122">
        <f t="shared" si="104"/>
        <v>3798.9905801830523</v>
      </c>
      <c r="D213" s="122">
        <f t="shared" si="104"/>
        <v>3438.9660221375375</v>
      </c>
      <c r="E213" s="122">
        <f t="shared" si="104"/>
        <v>3662.1077752418541</v>
      </c>
      <c r="F213" s="122">
        <f t="shared" si="104"/>
        <v>3624.9844018324461</v>
      </c>
      <c r="G213" s="122">
        <f t="shared" si="104"/>
        <v>4028.7261885173298</v>
      </c>
      <c r="H213" s="122">
        <f t="shared" si="104"/>
        <v>4190.0365145397027</v>
      </c>
      <c r="I213" s="122">
        <f t="shared" si="104"/>
        <v>3695.7775377074627</v>
      </c>
      <c r="J213" s="122">
        <f t="shared" si="104"/>
        <v>3896.1194935275275</v>
      </c>
      <c r="K213" s="122">
        <f t="shared" si="104"/>
        <v>3830.6309381558494</v>
      </c>
      <c r="L213" s="122">
        <f t="shared" si="104"/>
        <v>3356.4610909090934</v>
      </c>
      <c r="M213" s="122">
        <f t="shared" si="104"/>
        <v>3410.4839076277126</v>
      </c>
      <c r="N213" s="122">
        <f t="shared" si="104"/>
        <v>3340.3574393420163</v>
      </c>
      <c r="O213" s="122">
        <f t="shared" si="104"/>
        <v>3281.8730666666679</v>
      </c>
      <c r="P213" s="122">
        <f t="shared" si="104"/>
        <v>3601.6233266128979</v>
      </c>
      <c r="Q213" s="122">
        <f t="shared" si="104"/>
        <v>2786.5545989232851</v>
      </c>
      <c r="R213" s="122">
        <f t="shared" ref="R213:V213" si="105">SUM(R214:R215)</f>
        <v>2843.969872252746</v>
      </c>
      <c r="S213" s="122">
        <f t="shared" si="105"/>
        <v>3132.144398230078</v>
      </c>
      <c r="T213" s="122">
        <f t="shared" si="105"/>
        <v>2891.9041480891788</v>
      </c>
      <c r="U213" s="122">
        <f t="shared" si="105"/>
        <v>2738.4952629843306</v>
      </c>
      <c r="V213" s="122">
        <f t="shared" si="105"/>
        <v>2829.5617499999839</v>
      </c>
      <c r="W213" s="122">
        <f t="shared" ref="W213" si="106">SUM(W214:W215)</f>
        <v>2916.8730000000064</v>
      </c>
      <c r="DA213" s="130" t="s">
        <v>2600</v>
      </c>
    </row>
    <row r="214" spans="1:105" ht="12" customHeight="1" x14ac:dyDescent="0.25">
      <c r="A214" s="97" t="s">
        <v>74</v>
      </c>
      <c r="B214" s="98">
        <v>3725.5847632315449</v>
      </c>
      <c r="C214" s="98">
        <v>3798.9905801830523</v>
      </c>
      <c r="D214" s="98">
        <v>3438.9660221375375</v>
      </c>
      <c r="E214" s="98">
        <v>3662.1077752418541</v>
      </c>
      <c r="F214" s="98">
        <v>3624.9844018324461</v>
      </c>
      <c r="G214" s="98">
        <v>4028.7261885173298</v>
      </c>
      <c r="H214" s="98">
        <v>4190.0365145397027</v>
      </c>
      <c r="I214" s="98">
        <v>3695.7775377074627</v>
      </c>
      <c r="J214" s="98">
        <v>3896.1194935275275</v>
      </c>
      <c r="K214" s="98">
        <v>3830.6309381558494</v>
      </c>
      <c r="L214" s="98">
        <v>3356.4610909090934</v>
      </c>
      <c r="M214" s="98">
        <v>3410.4839076277126</v>
      </c>
      <c r="N214" s="98">
        <v>3340.3574393420163</v>
      </c>
      <c r="O214" s="98">
        <v>3281.8730666666679</v>
      </c>
      <c r="P214" s="98">
        <v>3601.6233266128979</v>
      </c>
      <c r="Q214" s="98">
        <v>2786.5545989232851</v>
      </c>
      <c r="R214" s="98">
        <v>2843.969872252746</v>
      </c>
      <c r="S214" s="98">
        <v>3132.144398230078</v>
      </c>
      <c r="T214" s="98">
        <v>2891.9041480891788</v>
      </c>
      <c r="U214" s="98">
        <v>2738.4952629843306</v>
      </c>
      <c r="V214" s="98">
        <v>2829.5617499999839</v>
      </c>
      <c r="W214" s="98">
        <v>2916.8730000000064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75.056560726875972</v>
      </c>
      <c r="C218" s="122">
        <v>60.875535278525213</v>
      </c>
      <c r="D218" s="122">
        <v>52.757008295126958</v>
      </c>
      <c r="E218" s="122">
        <v>48.284640488839699</v>
      </c>
      <c r="F218" s="122">
        <v>40.594790398526101</v>
      </c>
      <c r="G218" s="122">
        <v>35.105412370925592</v>
      </c>
      <c r="H218" s="122">
        <v>27.529935980966552</v>
      </c>
      <c r="I218" s="122">
        <v>20.355409521871461</v>
      </c>
      <c r="J218" s="122">
        <v>21.080804333785974</v>
      </c>
      <c r="K218" s="122">
        <v>17.059207385948049</v>
      </c>
      <c r="L218" s="122">
        <v>15.605099070535124</v>
      </c>
      <c r="M218" s="122">
        <v>14.367202842619696</v>
      </c>
      <c r="N218" s="122">
        <v>14.37745741112783</v>
      </c>
      <c r="O218" s="122">
        <v>14.853041075798792</v>
      </c>
      <c r="P218" s="122">
        <v>15.774425621828557</v>
      </c>
      <c r="Q218" s="122">
        <v>12.692034933762244</v>
      </c>
      <c r="R218" s="122">
        <v>12.990403196705763</v>
      </c>
      <c r="S218" s="122">
        <v>11.397288497385098</v>
      </c>
      <c r="T218" s="122">
        <v>15.360413346597277</v>
      </c>
      <c r="U218" s="122">
        <v>14.274607722165912</v>
      </c>
      <c r="V218" s="122">
        <v>13.048040533857098</v>
      </c>
      <c r="W218" s="122">
        <v>12.519541336562058</v>
      </c>
      <c r="DA218" s="130" t="s">
        <v>2605</v>
      </c>
    </row>
    <row r="219" spans="1:105" ht="12" customHeight="1" x14ac:dyDescent="0.25">
      <c r="A219" s="97" t="s">
        <v>141</v>
      </c>
      <c r="B219" s="98">
        <v>618.67609520959911</v>
      </c>
      <c r="C219" s="98">
        <v>538.63978090195076</v>
      </c>
      <c r="D219" s="98">
        <v>542.52696674627975</v>
      </c>
      <c r="E219" s="98">
        <v>576.21610125537018</v>
      </c>
      <c r="F219" s="98">
        <v>574.12632135058345</v>
      </c>
      <c r="G219" s="98">
        <v>619.78139539819961</v>
      </c>
      <c r="H219" s="98">
        <v>652.66092130486561</v>
      </c>
      <c r="I219" s="98">
        <v>613.94541622418762</v>
      </c>
      <c r="J219" s="98">
        <v>678.48959133555604</v>
      </c>
      <c r="K219" s="98">
        <v>666.58852860591992</v>
      </c>
      <c r="L219" s="98">
        <v>526.94427559109306</v>
      </c>
      <c r="M219" s="98">
        <v>662.28170522914661</v>
      </c>
      <c r="N219" s="98">
        <v>655.52219883860948</v>
      </c>
      <c r="O219" s="98">
        <v>630.19331421603454</v>
      </c>
      <c r="P219" s="98">
        <v>690.36309780237923</v>
      </c>
      <c r="Q219" s="98">
        <v>571.52617913850588</v>
      </c>
      <c r="R219" s="98">
        <v>610.12990498076101</v>
      </c>
      <c r="S219" s="98">
        <v>643.94680010225807</v>
      </c>
      <c r="T219" s="98">
        <v>535.9077545368383</v>
      </c>
      <c r="U219" s="98">
        <v>494.71711905677864</v>
      </c>
      <c r="V219" s="98">
        <v>521.92162135428384</v>
      </c>
      <c r="W219" s="98">
        <v>544.81590230142479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141.14432566723713</v>
      </c>
      <c r="C227" s="122">
        <v>136.06923615138442</v>
      </c>
      <c r="D227" s="122">
        <v>139.7633738580418</v>
      </c>
      <c r="E227" s="122">
        <v>141.21116363977612</v>
      </c>
      <c r="F227" s="122">
        <v>148.68381278452077</v>
      </c>
      <c r="G227" s="122">
        <v>150.19262365806671</v>
      </c>
      <c r="H227" s="122">
        <v>147.51360303650247</v>
      </c>
      <c r="I227" s="122">
        <v>126.90540806202014</v>
      </c>
      <c r="J227" s="122">
        <v>125.76195580046172</v>
      </c>
      <c r="K227" s="122">
        <v>114.19825505849219</v>
      </c>
      <c r="L227" s="122">
        <v>122.45540550300625</v>
      </c>
      <c r="M227" s="122">
        <v>124.87920087920141</v>
      </c>
      <c r="N227" s="122">
        <v>127.04845315045405</v>
      </c>
      <c r="O227" s="122">
        <v>124.15559304912519</v>
      </c>
      <c r="P227" s="122">
        <v>133.16464063200581</v>
      </c>
      <c r="Q227" s="122">
        <v>104.00349079512678</v>
      </c>
      <c r="R227" s="122">
        <v>104.81784666093705</v>
      </c>
      <c r="S227" s="122">
        <v>113.24037572538253</v>
      </c>
      <c r="T227" s="122">
        <v>94.653556860225095</v>
      </c>
      <c r="U227" s="122">
        <v>81.871240351653896</v>
      </c>
      <c r="V227" s="122">
        <v>89.684868813483689</v>
      </c>
      <c r="W227" s="122">
        <v>89.497738332835453</v>
      </c>
      <c r="DA227" s="130" t="s">
        <v>2614</v>
      </c>
    </row>
    <row r="228" spans="1:105" ht="12" customHeight="1" x14ac:dyDescent="0.25">
      <c r="A228" s="97" t="s">
        <v>50</v>
      </c>
      <c r="B228" s="98">
        <v>174.62142329306732</v>
      </c>
      <c r="C228" s="98">
        <v>173.88086786076332</v>
      </c>
      <c r="D228" s="98">
        <v>187.88944127142412</v>
      </c>
      <c r="E228" s="98">
        <v>196.44614829381774</v>
      </c>
      <c r="F228" s="98">
        <v>211.33808278058228</v>
      </c>
      <c r="G228" s="98">
        <v>220.48144532585954</v>
      </c>
      <c r="H228" s="98">
        <v>229.22977162506859</v>
      </c>
      <c r="I228" s="98">
        <v>210.57064159359155</v>
      </c>
      <c r="J228" s="98">
        <v>218.35592325794451</v>
      </c>
      <c r="K228" s="98">
        <v>203.29370462007211</v>
      </c>
      <c r="L228" s="98">
        <v>204.37384918432767</v>
      </c>
      <c r="M228" s="98">
        <v>212.44330720997476</v>
      </c>
      <c r="N228" s="98">
        <v>213.79895403288634</v>
      </c>
      <c r="O228" s="98">
        <v>208.80074255713581</v>
      </c>
      <c r="P228" s="98">
        <v>226.45598315477105</v>
      </c>
      <c r="Q228" s="98">
        <v>181.39575976708733</v>
      </c>
      <c r="R228" s="98">
        <v>188.64621104860859</v>
      </c>
      <c r="S228" s="98">
        <v>215.06155389862568</v>
      </c>
      <c r="T228" s="98">
        <v>182.05952131155087</v>
      </c>
      <c r="U228" s="98">
        <v>170.05105230574688</v>
      </c>
      <c r="V228" s="98">
        <v>177.36720467100443</v>
      </c>
      <c r="W228" s="98">
        <v>183.65226955453389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300.33270688482224</v>
      </c>
      <c r="C231" s="118">
        <f t="shared" si="108"/>
        <v>304.80463528098613</v>
      </c>
      <c r="D231" s="118">
        <f t="shared" si="108"/>
        <v>281.88645875693749</v>
      </c>
      <c r="E231" s="118">
        <f t="shared" si="108"/>
        <v>300.16087121853457</v>
      </c>
      <c r="F231" s="118">
        <f t="shared" si="108"/>
        <v>293.62858627071432</v>
      </c>
      <c r="G231" s="118">
        <f t="shared" si="108"/>
        <v>321.98162646857537</v>
      </c>
      <c r="H231" s="118">
        <f t="shared" si="108"/>
        <v>336.97245291086665</v>
      </c>
      <c r="I231" s="118">
        <f t="shared" si="108"/>
        <v>301.47943251278701</v>
      </c>
      <c r="J231" s="118">
        <f t="shared" si="108"/>
        <v>329.56191652435206</v>
      </c>
      <c r="K231" s="118">
        <f t="shared" si="108"/>
        <v>316.30301965224425</v>
      </c>
      <c r="L231" s="118">
        <f t="shared" si="108"/>
        <v>282.11716635520656</v>
      </c>
      <c r="M231" s="118">
        <f t="shared" si="108"/>
        <v>277.1952295582189</v>
      </c>
      <c r="N231" s="118">
        <f t="shared" si="108"/>
        <v>272.64929091680193</v>
      </c>
      <c r="O231" s="118">
        <f t="shared" si="108"/>
        <v>271.64651928597141</v>
      </c>
      <c r="P231" s="118">
        <f t="shared" si="108"/>
        <v>286.0510265427622</v>
      </c>
      <c r="Q231" s="118">
        <f t="shared" si="108"/>
        <v>237.10072505508859</v>
      </c>
      <c r="R231" s="118">
        <f t="shared" ref="R231:V231" si="109">R232+R235+R237+R246</f>
        <v>244.24432817874418</v>
      </c>
      <c r="S231" s="118">
        <f t="shared" si="109"/>
        <v>247.53115311076027</v>
      </c>
      <c r="T231" s="118">
        <f t="shared" si="109"/>
        <v>231.04238876959747</v>
      </c>
      <c r="U231" s="118">
        <f t="shared" si="109"/>
        <v>216.09655817250169</v>
      </c>
      <c r="V231" s="118">
        <f t="shared" si="109"/>
        <v>225.72482867119354</v>
      </c>
      <c r="W231" s="118">
        <f t="shared" ref="W231" si="110">W232+W235+W237+W246</f>
        <v>230.44137237110945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254.71359480078792</v>
      </c>
      <c r="C232" s="123">
        <f t="shared" si="111"/>
        <v>259.93460371476647</v>
      </c>
      <c r="D232" s="123">
        <f t="shared" si="111"/>
        <v>235.23032256850988</v>
      </c>
      <c r="E232" s="123">
        <f t="shared" si="111"/>
        <v>250.28288419891408</v>
      </c>
      <c r="F232" s="123">
        <f t="shared" si="111"/>
        <v>247.34540985080963</v>
      </c>
      <c r="G232" s="123">
        <f t="shared" si="111"/>
        <v>274.44910561220667</v>
      </c>
      <c r="H232" s="123">
        <f t="shared" si="111"/>
        <v>284.88848694619622</v>
      </c>
      <c r="I232" s="123">
        <f t="shared" si="111"/>
        <v>250.7200619421678</v>
      </c>
      <c r="J232" s="123">
        <f t="shared" si="111"/>
        <v>263.54710337979816</v>
      </c>
      <c r="K232" s="123">
        <f t="shared" si="111"/>
        <v>257.95580016707311</v>
      </c>
      <c r="L232" s="123">
        <f t="shared" si="111"/>
        <v>225.14246097433409</v>
      </c>
      <c r="M232" s="123">
        <f t="shared" si="111"/>
        <v>227.98850092523412</v>
      </c>
      <c r="N232" s="123">
        <f t="shared" si="111"/>
        <v>222.45143722244984</v>
      </c>
      <c r="O232" s="123">
        <f t="shared" si="111"/>
        <v>217.63271312867164</v>
      </c>
      <c r="P232" s="123">
        <f t="shared" si="111"/>
        <v>237.66218111280483</v>
      </c>
      <c r="Q232" s="123">
        <f t="shared" si="111"/>
        <v>182.79667884954159</v>
      </c>
      <c r="R232" s="123">
        <f t="shared" ref="R232:V232" si="112">SUM(R233:R234)</f>
        <v>185.53486667703527</v>
      </c>
      <c r="S232" s="123">
        <f t="shared" si="112"/>
        <v>202.43859116150793</v>
      </c>
      <c r="T232" s="123">
        <f t="shared" si="112"/>
        <v>185.46881200334218</v>
      </c>
      <c r="U232" s="123">
        <f t="shared" si="112"/>
        <v>174.35170675935686</v>
      </c>
      <c r="V232" s="123">
        <f t="shared" si="112"/>
        <v>178.72800261437024</v>
      </c>
      <c r="W232" s="123">
        <f t="shared" ref="W232" si="113">SUM(W233:W234)</f>
        <v>183.0098463096466</v>
      </c>
      <c r="DA232" s="130" t="s">
        <v>2768</v>
      </c>
    </row>
    <row r="233" spans="1:105" ht="12" customHeight="1" x14ac:dyDescent="0.25">
      <c r="A233" s="97" t="s">
        <v>74</v>
      </c>
      <c r="B233" s="99">
        <v>251.90154471756682</v>
      </c>
      <c r="C233" s="99">
        <v>257.08924267689372</v>
      </c>
      <c r="D233" s="99">
        <v>232.70670916758186</v>
      </c>
      <c r="E233" s="99">
        <v>247.61812118371702</v>
      </c>
      <c r="F233" s="99">
        <v>244.74905070597632</v>
      </c>
      <c r="G233" s="99">
        <v>271.56598124467814</v>
      </c>
      <c r="H233" s="99">
        <v>281.91729856777579</v>
      </c>
      <c r="I233" s="99">
        <v>248.13010791490964</v>
      </c>
      <c r="J233" s="99">
        <v>260.81764077199881</v>
      </c>
      <c r="K233" s="99">
        <v>255.27669481524026</v>
      </c>
      <c r="L233" s="99">
        <v>222.87380150245374</v>
      </c>
      <c r="M233" s="99">
        <v>225.60695804030803</v>
      </c>
      <c r="N233" s="99">
        <v>220.05718917182995</v>
      </c>
      <c r="O233" s="99">
        <v>215.22298157059359</v>
      </c>
      <c r="P233" s="99">
        <v>235.03378050869529</v>
      </c>
      <c r="Q233" s="99">
        <v>180.76358230239279</v>
      </c>
      <c r="R233" s="99">
        <v>183.46475780616188</v>
      </c>
      <c r="S233" s="99">
        <v>200.17881287801239</v>
      </c>
      <c r="T233" s="99">
        <v>183.38085781143988</v>
      </c>
      <c r="U233" s="99">
        <v>172.35418184913107</v>
      </c>
      <c r="V233" s="99">
        <v>176.6317539163785</v>
      </c>
      <c r="W233" s="99">
        <v>180.82828983414669</v>
      </c>
      <c r="DA233" s="63" t="s">
        <v>2769</v>
      </c>
    </row>
    <row r="234" spans="1:105" ht="12" customHeight="1" x14ac:dyDescent="0.25">
      <c r="A234" s="97" t="s">
        <v>53</v>
      </c>
      <c r="B234" s="99">
        <v>2.8120500832211093</v>
      </c>
      <c r="C234" s="99">
        <v>2.845361037872733</v>
      </c>
      <c r="D234" s="99">
        <v>2.5236134009280229</v>
      </c>
      <c r="E234" s="99">
        <v>2.6647630151970612</v>
      </c>
      <c r="F234" s="99">
        <v>2.5963591448333108</v>
      </c>
      <c r="G234" s="99">
        <v>2.8831243675285085</v>
      </c>
      <c r="H234" s="99">
        <v>2.9711883784204334</v>
      </c>
      <c r="I234" s="99">
        <v>2.5899540272581598</v>
      </c>
      <c r="J234" s="99">
        <v>2.7294626077993676</v>
      </c>
      <c r="K234" s="99">
        <v>2.6791053518328671</v>
      </c>
      <c r="L234" s="99">
        <v>2.2686594718803512</v>
      </c>
      <c r="M234" s="99">
        <v>2.3815428849260845</v>
      </c>
      <c r="N234" s="99">
        <v>2.3942480506198813</v>
      </c>
      <c r="O234" s="99">
        <v>2.4097315580780512</v>
      </c>
      <c r="P234" s="99">
        <v>2.628400604109534</v>
      </c>
      <c r="Q234" s="99">
        <v>2.0330965471488085</v>
      </c>
      <c r="R234" s="99">
        <v>2.070108870873387</v>
      </c>
      <c r="S234" s="99">
        <v>2.2597782834955424</v>
      </c>
      <c r="T234" s="99">
        <v>2.0879541919023041</v>
      </c>
      <c r="U234" s="99">
        <v>1.9975249102257879</v>
      </c>
      <c r="V234" s="99">
        <v>2.0962486979917534</v>
      </c>
      <c r="W234" s="99">
        <v>2.1815564754999301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4.2768389263380389E-4</v>
      </c>
      <c r="J235" s="123">
        <f t="shared" si="114"/>
        <v>4.5843967839256542E-4</v>
      </c>
      <c r="K235" s="123">
        <f t="shared" si="114"/>
        <v>5.14170109836344E-4</v>
      </c>
      <c r="L235" s="123">
        <f t="shared" si="114"/>
        <v>1.3004442649606463E-3</v>
      </c>
      <c r="M235" s="123">
        <f t="shared" si="114"/>
        <v>1.1777519352432896E-3</v>
      </c>
      <c r="N235" s="123">
        <f t="shared" si="114"/>
        <v>2.256450975517273E-3</v>
      </c>
      <c r="O235" s="123">
        <f t="shared" si="114"/>
        <v>3.2492534837000957E-3</v>
      </c>
      <c r="P235" s="123">
        <f t="shared" si="114"/>
        <v>5.3627361793902482E-3</v>
      </c>
      <c r="Q235" s="123">
        <f t="shared" si="114"/>
        <v>5.1872330320797654E-3</v>
      </c>
      <c r="R235" s="123">
        <f t="shared" si="114"/>
        <v>7.0959573819209896E-3</v>
      </c>
      <c r="S235" s="123">
        <f t="shared" si="114"/>
        <v>8.993238599999431E-3</v>
      </c>
      <c r="T235" s="123">
        <f t="shared" si="114"/>
        <v>1.3204282915670393E-2</v>
      </c>
      <c r="U235" s="123">
        <f t="shared" si="114"/>
        <v>9.4350935040306751E-3</v>
      </c>
      <c r="V235" s="123">
        <f t="shared" si="114"/>
        <v>9.147487047035753E-3</v>
      </c>
      <c r="W235" s="123">
        <f t="shared" si="114"/>
        <v>1.5984942647911383E-2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4.2768389263380389E-4</v>
      </c>
      <c r="J236" s="99">
        <f>RES_hhdet_fecs!J29</f>
        <v>4.5843967839256542E-4</v>
      </c>
      <c r="K236" s="99">
        <f>RES_hhdet_fecs!K29</f>
        <v>5.14170109836344E-4</v>
      </c>
      <c r="L236" s="99">
        <f>RES_hhdet_fecs!L29</f>
        <v>1.3004442649606463E-3</v>
      </c>
      <c r="M236" s="99">
        <f>RES_hhdet_fecs!M29</f>
        <v>1.1777519352432896E-3</v>
      </c>
      <c r="N236" s="99">
        <f>RES_hhdet_fecs!N29</f>
        <v>2.256450975517273E-3</v>
      </c>
      <c r="O236" s="99">
        <f>RES_hhdet_fecs!O29</f>
        <v>3.2492534837000957E-3</v>
      </c>
      <c r="P236" s="99">
        <f>RES_hhdet_fecs!P29</f>
        <v>5.3627361793902482E-3</v>
      </c>
      <c r="Q236" s="99">
        <f>RES_hhdet_fecs!Q29</f>
        <v>5.1872330320797654E-3</v>
      </c>
      <c r="R236" s="99">
        <f>RES_hhdet_fecs!R29</f>
        <v>7.0959573819209896E-3</v>
      </c>
      <c r="S236" s="99">
        <f>RES_hhdet_fecs!S29</f>
        <v>8.993238599999431E-3</v>
      </c>
      <c r="T236" s="99">
        <f>RES_hhdet_fecs!T29</f>
        <v>1.3204282915670393E-2</v>
      </c>
      <c r="U236" s="99">
        <f>RES_hhdet_fecs!U29</f>
        <v>9.4350935040306751E-3</v>
      </c>
      <c r="V236" s="99">
        <f>RES_hhdet_fecs!V29</f>
        <v>9.147487047035753E-3</v>
      </c>
      <c r="W236" s="99">
        <f>RES_hhdet_fecs!W29</f>
        <v>1.5984942647911383E-2</v>
      </c>
      <c r="DA236" s="63" t="s">
        <v>2772</v>
      </c>
    </row>
    <row r="237" spans="1:105" ht="12" customHeight="1" x14ac:dyDescent="0.25">
      <c r="A237" s="121" t="s">
        <v>55</v>
      </c>
      <c r="B237" s="123">
        <v>34.415379570105387</v>
      </c>
      <c r="C237" s="123">
        <v>33.649979305551334</v>
      </c>
      <c r="D237" s="123">
        <v>34.533430179092129</v>
      </c>
      <c r="E237" s="123">
        <v>37.138082583900136</v>
      </c>
      <c r="F237" s="123">
        <v>33.061710691632136</v>
      </c>
      <c r="G237" s="123">
        <v>33.983866376378927</v>
      </c>
      <c r="H237" s="123">
        <v>37.959106278276671</v>
      </c>
      <c r="I237" s="123">
        <v>38.032341698652786</v>
      </c>
      <c r="J237" s="123">
        <v>51.833253966407163</v>
      </c>
      <c r="K237" s="123">
        <v>45.436339487405668</v>
      </c>
      <c r="L237" s="123">
        <v>43.095110587738191</v>
      </c>
      <c r="M237" s="123">
        <v>36.537209441901204</v>
      </c>
      <c r="N237" s="123">
        <v>37.524239732013271</v>
      </c>
      <c r="O237" s="123">
        <v>41.374308414954584</v>
      </c>
      <c r="P237" s="123">
        <v>35.832695286595715</v>
      </c>
      <c r="Q237" s="123">
        <v>43.06285329954359</v>
      </c>
      <c r="R237" s="123">
        <v>47.01168628470851</v>
      </c>
      <c r="S237" s="123">
        <v>34.319481311954803</v>
      </c>
      <c r="T237" s="123">
        <v>35.818970237065194</v>
      </c>
      <c r="U237" s="123">
        <v>32.954306772195743</v>
      </c>
      <c r="V237" s="123">
        <v>37.23497272960185</v>
      </c>
      <c r="W237" s="123">
        <v>37.651978579241735</v>
      </c>
      <c r="DA237" s="130" t="s">
        <v>2773</v>
      </c>
    </row>
    <row r="238" spans="1:105" ht="12" customHeight="1" x14ac:dyDescent="0.25">
      <c r="A238" s="97" t="s">
        <v>141</v>
      </c>
      <c r="B238" s="99">
        <v>41.83114167772986</v>
      </c>
      <c r="C238" s="99">
        <v>36.451391606519323</v>
      </c>
      <c r="D238" s="99">
        <v>36.711518594104817</v>
      </c>
      <c r="E238" s="99">
        <v>38.961591833336527</v>
      </c>
      <c r="F238" s="99">
        <v>38.76344186883609</v>
      </c>
      <c r="G238" s="99">
        <v>41.777856057388384</v>
      </c>
      <c r="H238" s="99">
        <v>43.912840180877609</v>
      </c>
      <c r="I238" s="99">
        <v>41.219564983900298</v>
      </c>
      <c r="J238" s="99">
        <v>45.420078823166897</v>
      </c>
      <c r="K238" s="99">
        <v>44.42205974198977</v>
      </c>
      <c r="L238" s="99">
        <v>34.989851125947219</v>
      </c>
      <c r="M238" s="99">
        <v>43.810604280618662</v>
      </c>
      <c r="N238" s="99">
        <v>43.184711557268763</v>
      </c>
      <c r="O238" s="99">
        <v>41.327644700526967</v>
      </c>
      <c r="P238" s="99">
        <v>45.051532069229864</v>
      </c>
      <c r="Q238" s="99">
        <v>37.074859240366024</v>
      </c>
      <c r="R238" s="99">
        <v>39.359536238309325</v>
      </c>
      <c r="S238" s="99">
        <v>41.155352248097664</v>
      </c>
      <c r="T238" s="99">
        <v>33.982877267804042</v>
      </c>
      <c r="U238" s="99">
        <v>31.136283291894138</v>
      </c>
      <c r="V238" s="99">
        <v>32.580286112041087</v>
      </c>
      <c r="W238" s="99">
        <v>33.775254489178636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33.391498779109504</v>
      </c>
      <c r="C242" s="102">
        <v>33.293030297919465</v>
      </c>
      <c r="D242" s="102">
        <v>34.298810993910308</v>
      </c>
      <c r="E242" s="102">
        <v>36.971304327477846</v>
      </c>
      <c r="F242" s="102">
        <v>32.627883319453574</v>
      </c>
      <c r="G242" s="102">
        <v>33.515895688836913</v>
      </c>
      <c r="H242" s="102">
        <v>37.696911766991356</v>
      </c>
      <c r="I242" s="102">
        <v>37.923045324933014</v>
      </c>
      <c r="J242" s="102">
        <v>52.038902100454052</v>
      </c>
      <c r="K242" s="102">
        <v>45.462978482689081</v>
      </c>
      <c r="L242" s="102">
        <v>43.342467689836845</v>
      </c>
      <c r="M242" s="102">
        <v>36.375925293117049</v>
      </c>
      <c r="N242" s="102">
        <v>37.3973055355114</v>
      </c>
      <c r="O242" s="102">
        <v>41.375434780475253</v>
      </c>
      <c r="P242" s="102">
        <v>35.61712413762077</v>
      </c>
      <c r="Q242" s="102">
        <v>43.19885041169286</v>
      </c>
      <c r="R242" s="102">
        <v>47.178154110279294</v>
      </c>
      <c r="S242" s="102">
        <v>34.19631246625854</v>
      </c>
      <c r="T242" s="102">
        <v>35.873150029600779</v>
      </c>
      <c r="U242" s="102">
        <v>33.008322749963604</v>
      </c>
      <c r="V242" s="102">
        <v>37.354323668513672</v>
      </c>
      <c r="W242" s="102">
        <v>37.743158626777692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11.203732513928946</v>
      </c>
      <c r="C246" s="123">
        <v>11.220052260668355</v>
      </c>
      <c r="D246" s="123">
        <v>12.122706009335504</v>
      </c>
      <c r="E246" s="123">
        <v>12.739904435720366</v>
      </c>
      <c r="F246" s="123">
        <v>13.22146572827258</v>
      </c>
      <c r="G246" s="123">
        <v>13.548654479989798</v>
      </c>
      <c r="H246" s="123">
        <v>14.124859686393705</v>
      </c>
      <c r="I246" s="123">
        <v>12.726601188073801</v>
      </c>
      <c r="J246" s="123">
        <v>14.181100738468379</v>
      </c>
      <c r="K246" s="123">
        <v>12.910365827655623</v>
      </c>
      <c r="L246" s="123">
        <v>13.878294348869296</v>
      </c>
      <c r="M246" s="123">
        <v>12.668341439148334</v>
      </c>
      <c r="N246" s="123">
        <v>12.671357511363269</v>
      </c>
      <c r="O246" s="123">
        <v>12.63624848886151</v>
      </c>
      <c r="P246" s="123">
        <v>12.550787407182245</v>
      </c>
      <c r="Q246" s="123">
        <v>11.236005672971357</v>
      </c>
      <c r="R246" s="123">
        <v>11.690679259618497</v>
      </c>
      <c r="S246" s="123">
        <v>10.764087398697546</v>
      </c>
      <c r="T246" s="123">
        <v>9.7414022462744079</v>
      </c>
      <c r="U246" s="123">
        <v>8.7811095474450429</v>
      </c>
      <c r="V246" s="123">
        <v>9.7527058401743876</v>
      </c>
      <c r="W246" s="123">
        <v>9.7635625395732077</v>
      </c>
      <c r="DA246" s="130" t="s">
        <v>2782</v>
      </c>
    </row>
    <row r="247" spans="1:105" ht="12" customHeight="1" x14ac:dyDescent="0.25">
      <c r="A247" s="97" t="s">
        <v>50</v>
      </c>
      <c r="B247" s="99">
        <v>11.806846190274142</v>
      </c>
      <c r="C247" s="99">
        <v>11.767046980193008</v>
      </c>
      <c r="D247" s="99">
        <v>12.714034766308052</v>
      </c>
      <c r="E247" s="99">
        <v>13.282958651068228</v>
      </c>
      <c r="F247" s="99">
        <v>14.268970402306126</v>
      </c>
      <c r="G247" s="99">
        <v>14.862082267297859</v>
      </c>
      <c r="H247" s="99">
        <v>15.423215941817825</v>
      </c>
      <c r="I247" s="99">
        <v>14.137462411966576</v>
      </c>
      <c r="J247" s="99">
        <v>14.617384514858783</v>
      </c>
      <c r="K247" s="99">
        <v>13.547675521344194</v>
      </c>
      <c r="L247" s="99">
        <v>13.57071494699294</v>
      </c>
      <c r="M247" s="99">
        <v>14.053339524186061</v>
      </c>
      <c r="N247" s="99">
        <v>14.084719293280711</v>
      </c>
      <c r="O247" s="99">
        <v>13.69300928294099</v>
      </c>
      <c r="P247" s="99">
        <v>14.778004531010705</v>
      </c>
      <c r="Q247" s="99">
        <v>11.767128970892159</v>
      </c>
      <c r="R247" s="99">
        <v>12.169584410424186</v>
      </c>
      <c r="S247" s="99">
        <v>13.744821783904605</v>
      </c>
      <c r="T247" s="99">
        <v>11.544722605316025</v>
      </c>
      <c r="U247" s="99">
        <v>10.702596564217064</v>
      </c>
      <c r="V247" s="99">
        <v>11.071919688017047</v>
      </c>
      <c r="W247" s="99">
        <v>11.385317711023418</v>
      </c>
      <c r="DA247" s="63" t="s">
        <v>2783</v>
      </c>
    </row>
    <row r="248" spans="1:105" ht="12" customHeight="1" x14ac:dyDescent="0.25">
      <c r="A248" s="109" t="s">
        <v>120</v>
      </c>
      <c r="B248" s="110">
        <v>8.6609173003797917</v>
      </c>
      <c r="C248" s="110">
        <v>9.2516327479473883</v>
      </c>
      <c r="D248" s="110">
        <v>10.405422495935776</v>
      </c>
      <c r="E248" s="110">
        <v>11.351557572784362</v>
      </c>
      <c r="F248" s="110">
        <v>10.735649696026018</v>
      </c>
      <c r="G248" s="110">
        <v>10.742131896732479</v>
      </c>
      <c r="H248" s="110">
        <v>11.781073718809916</v>
      </c>
      <c r="I248" s="110">
        <v>10.586573463541956</v>
      </c>
      <c r="J248" s="110">
        <v>13.588536206356043</v>
      </c>
      <c r="K248" s="110">
        <v>12.0934929647964</v>
      </c>
      <c r="L248" s="110">
        <v>14.338077990849417</v>
      </c>
      <c r="M248" s="110">
        <v>10.69313194605548</v>
      </c>
      <c r="N248" s="110">
        <v>10.601450982778088</v>
      </c>
      <c r="O248" s="110">
        <v>11.086215629771509</v>
      </c>
      <c r="P248" s="110">
        <v>9.3716438780633151</v>
      </c>
      <c r="Q248" s="110">
        <v>10.522256383021009</v>
      </c>
      <c r="R248" s="110">
        <v>11.091862772753268</v>
      </c>
      <c r="S248" s="110">
        <v>7.4490650450560505</v>
      </c>
      <c r="T248" s="110">
        <v>7.7885528359026415</v>
      </c>
      <c r="U248" s="110">
        <v>6.9970898053228456</v>
      </c>
      <c r="V248" s="110">
        <v>8.4033631279438072</v>
      </c>
      <c r="W248" s="110">
        <v>8.2220178248253255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152.57122246000822</v>
      </c>
      <c r="C250" s="118">
        <f t="shared" si="115"/>
        <v>155.93537272300986</v>
      </c>
      <c r="D250" s="118">
        <f t="shared" si="115"/>
        <v>146.38840289529361</v>
      </c>
      <c r="E250" s="118">
        <f t="shared" si="115"/>
        <v>157.46332148579361</v>
      </c>
      <c r="F250" s="118">
        <f t="shared" si="115"/>
        <v>155.40794011894312</v>
      </c>
      <c r="G250" s="118">
        <f t="shared" si="115"/>
        <v>172.24975994917753</v>
      </c>
      <c r="H250" s="118">
        <f t="shared" si="115"/>
        <v>182.60244016070405</v>
      </c>
      <c r="I250" s="118">
        <f t="shared" si="115"/>
        <v>165.5700540789274</v>
      </c>
      <c r="J250" s="118">
        <f t="shared" si="115"/>
        <v>183.83654295376098</v>
      </c>
      <c r="K250" s="118">
        <f t="shared" si="115"/>
        <v>177.17313237493514</v>
      </c>
      <c r="L250" s="118">
        <f t="shared" si="115"/>
        <v>160.72402700866274</v>
      </c>
      <c r="M250" s="118">
        <f t="shared" si="115"/>
        <v>160.79244325074339</v>
      </c>
      <c r="N250" s="118">
        <f t="shared" si="115"/>
        <v>163.43432907123105</v>
      </c>
      <c r="O250" s="118">
        <f t="shared" si="115"/>
        <v>168.42077678268168</v>
      </c>
      <c r="P250" s="118">
        <f t="shared" si="115"/>
        <v>178.31775308999801</v>
      </c>
      <c r="Q250" s="118">
        <f t="shared" si="115"/>
        <v>150.83840476371907</v>
      </c>
      <c r="R250" s="118">
        <f t="shared" ref="R250:V250" si="116">R251+R254+R256+R265</f>
        <v>157.54787619549901</v>
      </c>
      <c r="S250" s="118">
        <f t="shared" si="116"/>
        <v>160.65625440493346</v>
      </c>
      <c r="T250" s="118">
        <f t="shared" si="116"/>
        <v>152.49941565521965</v>
      </c>
      <c r="U250" s="118">
        <f t="shared" si="116"/>
        <v>145.57349638287016</v>
      </c>
      <c r="V250" s="118">
        <f t="shared" si="116"/>
        <v>156.06662879165344</v>
      </c>
      <c r="W250" s="118">
        <f t="shared" ref="W250" si="117">W251+W254+W256+W265</f>
        <v>162.74209884485117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124.73239772652344</v>
      </c>
      <c r="C251" s="123">
        <f t="shared" si="118"/>
        <v>128.32242937303414</v>
      </c>
      <c r="D251" s="123">
        <f t="shared" si="118"/>
        <v>117.40361353845051</v>
      </c>
      <c r="E251" s="123">
        <f t="shared" si="118"/>
        <v>126.21103547309598</v>
      </c>
      <c r="F251" s="123">
        <f t="shared" si="118"/>
        <v>126.24330261959079</v>
      </c>
      <c r="G251" s="123">
        <f t="shared" si="118"/>
        <v>142.04657750478935</v>
      </c>
      <c r="H251" s="123">
        <f t="shared" si="118"/>
        <v>149.11832017034621</v>
      </c>
      <c r="I251" s="123">
        <f t="shared" si="118"/>
        <v>132.71631462756392</v>
      </c>
      <c r="J251" s="123">
        <f t="shared" si="118"/>
        <v>140.85117020713164</v>
      </c>
      <c r="K251" s="123">
        <f t="shared" si="118"/>
        <v>139.0746947068026</v>
      </c>
      <c r="L251" s="123">
        <f t="shared" si="118"/>
        <v>123.36619299021071</v>
      </c>
      <c r="M251" s="123">
        <f t="shared" si="118"/>
        <v>128.49342350880585</v>
      </c>
      <c r="N251" s="123">
        <f t="shared" si="118"/>
        <v>130.23037897407795</v>
      </c>
      <c r="O251" s="123">
        <f t="shared" si="118"/>
        <v>132.27509625289798</v>
      </c>
      <c r="P251" s="123">
        <f t="shared" si="118"/>
        <v>145.84668203317128</v>
      </c>
      <c r="Q251" s="123">
        <f t="shared" si="118"/>
        <v>113.81576398807809</v>
      </c>
      <c r="R251" s="123">
        <f t="shared" ref="R251:V251" si="119">SUM(R252:R253)</f>
        <v>117.07656396458692</v>
      </c>
      <c r="S251" s="123">
        <f t="shared" si="119"/>
        <v>129.42424747681264</v>
      </c>
      <c r="T251" s="123">
        <f t="shared" si="119"/>
        <v>120.21805533979322</v>
      </c>
      <c r="U251" s="123">
        <f t="shared" si="119"/>
        <v>115.21532264414255</v>
      </c>
      <c r="V251" s="123">
        <f t="shared" si="119"/>
        <v>120.97835318744252</v>
      </c>
      <c r="W251" s="123">
        <f t="shared" ref="W251" si="120">SUM(W252:W253)</f>
        <v>126.5984045852838</v>
      </c>
      <c r="DA251" s="130" t="s">
        <v>2936</v>
      </c>
    </row>
    <row r="252" spans="1:105" ht="12" customHeight="1" x14ac:dyDescent="0.25">
      <c r="A252" s="97" t="s">
        <v>74</v>
      </c>
      <c r="B252" s="99">
        <v>121.92034764330234</v>
      </c>
      <c r="C252" s="99">
        <v>125.47706833516141</v>
      </c>
      <c r="D252" s="99">
        <v>114.88000013752249</v>
      </c>
      <c r="E252" s="99">
        <v>123.54627245789891</v>
      </c>
      <c r="F252" s="99">
        <v>123.64694347475748</v>
      </c>
      <c r="G252" s="99">
        <v>139.16345313726086</v>
      </c>
      <c r="H252" s="99">
        <v>146.14713179192577</v>
      </c>
      <c r="I252" s="99">
        <v>130.12636060030576</v>
      </c>
      <c r="J252" s="99">
        <v>138.12170759933227</v>
      </c>
      <c r="K252" s="99">
        <v>136.39558935496973</v>
      </c>
      <c r="L252" s="99">
        <v>121.09753351833035</v>
      </c>
      <c r="M252" s="99">
        <v>126.11188062387977</v>
      </c>
      <c r="N252" s="99">
        <v>127.83613092345807</v>
      </c>
      <c r="O252" s="99">
        <v>129.86536469481993</v>
      </c>
      <c r="P252" s="99">
        <v>143.21828142906173</v>
      </c>
      <c r="Q252" s="99">
        <v>111.78266744092927</v>
      </c>
      <c r="R252" s="99">
        <v>115.00645509371354</v>
      </c>
      <c r="S252" s="99">
        <v>127.16446919331709</v>
      </c>
      <c r="T252" s="99">
        <v>118.13010114789093</v>
      </c>
      <c r="U252" s="99">
        <v>113.21779773391675</v>
      </c>
      <c r="V252" s="99">
        <v>118.88210448945077</v>
      </c>
      <c r="W252" s="99">
        <v>124.41684810978387</v>
      </c>
      <c r="DA252" s="63" t="s">
        <v>2937</v>
      </c>
    </row>
    <row r="253" spans="1:105" ht="12" customHeight="1" x14ac:dyDescent="0.25">
      <c r="A253" s="97" t="s">
        <v>53</v>
      </c>
      <c r="B253" s="99">
        <v>2.8120500832211093</v>
      </c>
      <c r="C253" s="99">
        <v>2.845361037872733</v>
      </c>
      <c r="D253" s="99">
        <v>2.5236134009280229</v>
      </c>
      <c r="E253" s="99">
        <v>2.6647630151970612</v>
      </c>
      <c r="F253" s="99">
        <v>2.5963591448333108</v>
      </c>
      <c r="G253" s="99">
        <v>2.8831243675285085</v>
      </c>
      <c r="H253" s="99">
        <v>2.9711883784204334</v>
      </c>
      <c r="I253" s="99">
        <v>2.5899540272581598</v>
      </c>
      <c r="J253" s="99">
        <v>2.7294626077993676</v>
      </c>
      <c r="K253" s="99">
        <v>2.6791053518328671</v>
      </c>
      <c r="L253" s="99">
        <v>2.2686594718803512</v>
      </c>
      <c r="M253" s="99">
        <v>2.3815428849260845</v>
      </c>
      <c r="N253" s="99">
        <v>2.3942480506198813</v>
      </c>
      <c r="O253" s="99">
        <v>2.4097315580780512</v>
      </c>
      <c r="P253" s="99">
        <v>2.628400604109534</v>
      </c>
      <c r="Q253" s="99">
        <v>2.0330965471488085</v>
      </c>
      <c r="R253" s="99">
        <v>2.070108870873387</v>
      </c>
      <c r="S253" s="99">
        <v>2.2597782834955424</v>
      </c>
      <c r="T253" s="99">
        <v>2.0879541919023041</v>
      </c>
      <c r="U253" s="99">
        <v>1.9975249102257879</v>
      </c>
      <c r="V253" s="99">
        <v>2.0962486979917534</v>
      </c>
      <c r="W253" s="99">
        <v>2.1815564754999301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1.4039431472721926E-3</v>
      </c>
      <c r="J254" s="123">
        <f t="shared" si="121"/>
        <v>1.5049041032461801E-3</v>
      </c>
      <c r="K254" s="123">
        <f t="shared" si="121"/>
        <v>1.6878484662853773E-3</v>
      </c>
      <c r="L254" s="123">
        <f t="shared" si="121"/>
        <v>4.268923486824382E-3</v>
      </c>
      <c r="M254" s="123">
        <f t="shared" si="121"/>
        <v>4.1092748337647547E-3</v>
      </c>
      <c r="N254" s="123">
        <f t="shared" si="121"/>
        <v>8.2965766522330019E-3</v>
      </c>
      <c r="O254" s="123">
        <f t="shared" si="121"/>
        <v>1.2470304179337737E-2</v>
      </c>
      <c r="P254" s="123">
        <f t="shared" si="121"/>
        <v>2.1766508167373171E-2</v>
      </c>
      <c r="Q254" s="123">
        <f t="shared" si="121"/>
        <v>2.1528571007575215E-2</v>
      </c>
      <c r="R254" s="123">
        <f t="shared" si="121"/>
        <v>3.0120706645886574E-2</v>
      </c>
      <c r="S254" s="123">
        <f t="shared" si="121"/>
        <v>3.8699372450003038E-2</v>
      </c>
      <c r="T254" s="123">
        <f t="shared" si="121"/>
        <v>5.7570576381961107E-2</v>
      </c>
      <c r="U254" s="123">
        <f t="shared" si="121"/>
        <v>4.1913443608423799E-2</v>
      </c>
      <c r="V254" s="123">
        <f t="shared" si="121"/>
        <v>4.1947079232590972E-2</v>
      </c>
      <c r="W254" s="123">
        <f t="shared" si="121"/>
        <v>7.5129844437547638E-2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1.4039431472721926E-3</v>
      </c>
      <c r="J255" s="99">
        <f>RES_hhdet_tess!J29</f>
        <v>1.5049041032461801E-3</v>
      </c>
      <c r="K255" s="99">
        <f>RES_hhdet_tess!K29</f>
        <v>1.6878484662853773E-3</v>
      </c>
      <c r="L255" s="99">
        <f>RES_hhdet_tess!L29</f>
        <v>4.268923486824382E-3</v>
      </c>
      <c r="M255" s="99">
        <f>RES_hhdet_tess!M29</f>
        <v>4.1092748337647547E-3</v>
      </c>
      <c r="N255" s="99">
        <f>RES_hhdet_tess!N29</f>
        <v>8.2965766522330019E-3</v>
      </c>
      <c r="O255" s="99">
        <f>RES_hhdet_tess!O29</f>
        <v>1.2470304179337737E-2</v>
      </c>
      <c r="P255" s="99">
        <f>RES_hhdet_tess!P29</f>
        <v>2.1766508167373171E-2</v>
      </c>
      <c r="Q255" s="99">
        <f>RES_hhdet_tess!Q29</f>
        <v>2.1528571007575215E-2</v>
      </c>
      <c r="R255" s="99">
        <f>RES_hhdet_tess!R29</f>
        <v>3.0120706645886574E-2</v>
      </c>
      <c r="S255" s="99">
        <f>RES_hhdet_tess!S29</f>
        <v>3.8699372450003038E-2</v>
      </c>
      <c r="T255" s="99">
        <f>RES_hhdet_tess!T29</f>
        <v>5.7570576381961107E-2</v>
      </c>
      <c r="U255" s="99">
        <f>RES_hhdet_tess!U29</f>
        <v>4.1913443608423799E-2</v>
      </c>
      <c r="V255" s="99">
        <f>RES_hhdet_tess!V29</f>
        <v>4.1947079232590972E-2</v>
      </c>
      <c r="W255" s="99">
        <f>RES_hhdet_tess!W29</f>
        <v>7.5129844437547638E-2</v>
      </c>
      <c r="DA255" s="63" t="s">
        <v>2940</v>
      </c>
    </row>
    <row r="256" spans="1:105" ht="12" customHeight="1" x14ac:dyDescent="0.25">
      <c r="A256" s="121" t="s">
        <v>55</v>
      </c>
      <c r="B256" s="123">
        <v>21.002709654068102</v>
      </c>
      <c r="C256" s="123">
        <v>20.699601822432804</v>
      </c>
      <c r="D256" s="123">
        <v>21.420484929139661</v>
      </c>
      <c r="E256" s="123">
        <v>23.222102176814552</v>
      </c>
      <c r="F256" s="123">
        <v>20.830139517089755</v>
      </c>
      <c r="G256" s="123">
        <v>21.611488767399855</v>
      </c>
      <c r="H256" s="123">
        <v>24.397300679307797</v>
      </c>
      <c r="I256" s="123">
        <v>24.582540774322904</v>
      </c>
      <c r="J256" s="123">
        <v>33.585661421917969</v>
      </c>
      <c r="K256" s="123">
        <v>29.522139187757013</v>
      </c>
      <c r="L256" s="123">
        <v>28.116113964082835</v>
      </c>
      <c r="M256" s="123">
        <v>23.984997469868123</v>
      </c>
      <c r="N256" s="123">
        <v>24.882970905422191</v>
      </c>
      <c r="O256" s="123">
        <v>27.787963363055965</v>
      </c>
      <c r="P256" s="123">
        <v>24.25234390793791</v>
      </c>
      <c r="Q256" s="123">
        <v>29.461637514495099</v>
      </c>
      <c r="R256" s="123">
        <v>32.525764859074243</v>
      </c>
      <c r="S256" s="123">
        <v>24.069653287705389</v>
      </c>
      <c r="T256" s="123">
        <v>25.643624670756825</v>
      </c>
      <c r="U256" s="123">
        <v>24.269859054368766</v>
      </c>
      <c r="V256" s="123">
        <v>28.228426962552813</v>
      </c>
      <c r="W256" s="123">
        <v>29.152515354601331</v>
      </c>
      <c r="DA256" s="130" t="s">
        <v>2941</v>
      </c>
    </row>
    <row r="257" spans="1:105" ht="12" customHeight="1" x14ac:dyDescent="0.25">
      <c r="A257" s="97" t="s">
        <v>141</v>
      </c>
      <c r="B257" s="99">
        <v>23.153154144111454</v>
      </c>
      <c r="C257" s="99">
        <v>20.23541428182552</v>
      </c>
      <c r="D257" s="99">
        <v>20.422506613295102</v>
      </c>
      <c r="E257" s="99">
        <v>21.7516174269836</v>
      </c>
      <c r="F257" s="99">
        <v>21.772360871742084</v>
      </c>
      <c r="G257" s="99">
        <v>23.684207237913817</v>
      </c>
      <c r="H257" s="99">
        <v>25.281383505427925</v>
      </c>
      <c r="I257" s="99">
        <v>23.991796252576069</v>
      </c>
      <c r="J257" s="99">
        <v>26.479984142341852</v>
      </c>
      <c r="K257" s="99">
        <v>25.991042022894618</v>
      </c>
      <c r="L257" s="99">
        <v>20.76985243164782</v>
      </c>
      <c r="M257" s="99">
        <v>26.183894294769416</v>
      </c>
      <c r="N257" s="99">
        <v>26.801041484639327</v>
      </c>
      <c r="O257" s="99">
        <v>26.757099639094736</v>
      </c>
      <c r="P257" s="99">
        <v>29.43674035409564</v>
      </c>
      <c r="Q257" s="99">
        <v>24.272470990605466</v>
      </c>
      <c r="R257" s="99">
        <v>25.82167550438561</v>
      </c>
      <c r="S257" s="99">
        <v>28.104831259522395</v>
      </c>
      <c r="T257" s="99">
        <v>26.101123015012515</v>
      </c>
      <c r="U257" s="99">
        <v>25.045306967467589</v>
      </c>
      <c r="V257" s="99">
        <v>27.674279339299158</v>
      </c>
      <c r="W257" s="99">
        <v>29.697887842404391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20.705801693226892</v>
      </c>
      <c r="C261" s="102">
        <v>20.758747447629641</v>
      </c>
      <c r="D261" s="102">
        <v>21.527985091979108</v>
      </c>
      <c r="E261" s="102">
        <v>23.356592793052531</v>
      </c>
      <c r="F261" s="102">
        <v>20.75844876184447</v>
      </c>
      <c r="G261" s="102">
        <v>21.487037552113943</v>
      </c>
      <c r="H261" s="102">
        <v>24.358366849156429</v>
      </c>
      <c r="I261" s="102">
        <v>24.602798606373952</v>
      </c>
      <c r="J261" s="102">
        <v>33.813515681476822</v>
      </c>
      <c r="K261" s="102">
        <v>29.61487975676194</v>
      </c>
      <c r="L261" s="102">
        <v>28.340307893035778</v>
      </c>
      <c r="M261" s="102">
        <v>23.936237955152865</v>
      </c>
      <c r="N261" s="102">
        <v>24.839958811144022</v>
      </c>
      <c r="O261" s="102">
        <v>27.812846280530891</v>
      </c>
      <c r="P261" s="102">
        <v>24.131113179485805</v>
      </c>
      <c r="Q261" s="102">
        <v>29.579491950343932</v>
      </c>
      <c r="R261" s="102">
        <v>32.671608206439402</v>
      </c>
      <c r="S261" s="102">
        <v>23.996947378303272</v>
      </c>
      <c r="T261" s="102">
        <v>25.630124719614852</v>
      </c>
      <c r="U261" s="102">
        <v>24.246819430465155</v>
      </c>
      <c r="V261" s="102">
        <v>28.242635875969569</v>
      </c>
      <c r="W261" s="102">
        <v>29.13968826445835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6.8361150794166683</v>
      </c>
      <c r="C265" s="123">
        <v>6.9133415275429062</v>
      </c>
      <c r="D265" s="123">
        <v>7.5643044277034477</v>
      </c>
      <c r="E265" s="123">
        <v>8.0301838358831059</v>
      </c>
      <c r="F265" s="123">
        <v>8.3344979822625831</v>
      </c>
      <c r="G265" s="123">
        <v>8.5916936769883065</v>
      </c>
      <c r="H265" s="123">
        <v>9.0868193110500552</v>
      </c>
      <c r="I265" s="123">
        <v>8.2697947338933098</v>
      </c>
      <c r="J265" s="123">
        <v>9.3982064206081137</v>
      </c>
      <c r="K265" s="123">
        <v>8.5746106319092394</v>
      </c>
      <c r="L265" s="123">
        <v>9.2374511308824019</v>
      </c>
      <c r="M265" s="123">
        <v>8.3099129972356796</v>
      </c>
      <c r="N265" s="123">
        <v>8.3126826150786677</v>
      </c>
      <c r="O265" s="123">
        <v>8.3452468625483824</v>
      </c>
      <c r="P265" s="123">
        <v>8.1969606407214624</v>
      </c>
      <c r="Q265" s="123">
        <v>7.5394746901382934</v>
      </c>
      <c r="R265" s="123">
        <v>7.9154266651919798</v>
      </c>
      <c r="S265" s="123">
        <v>7.1236542679654331</v>
      </c>
      <c r="T265" s="123">
        <v>6.5801650682876325</v>
      </c>
      <c r="U265" s="123">
        <v>6.046401240750451</v>
      </c>
      <c r="V265" s="123">
        <v>6.8179015624255301</v>
      </c>
      <c r="W265" s="123">
        <v>6.9160490605285023</v>
      </c>
      <c r="DA265" s="130" t="s">
        <v>2950</v>
      </c>
    </row>
    <row r="266" spans="1:105" ht="12" customHeight="1" x14ac:dyDescent="0.25">
      <c r="A266" s="97" t="s">
        <v>50</v>
      </c>
      <c r="B266" s="99">
        <v>6.9375159959831194</v>
      </c>
      <c r="C266" s="99">
        <v>6.9231773526801836</v>
      </c>
      <c r="D266" s="99">
        <v>7.4919803722704561</v>
      </c>
      <c r="E266" s="99">
        <v>7.8419014522781181</v>
      </c>
      <c r="F266" s="99">
        <v>8.4436678373102598</v>
      </c>
      <c r="G266" s="99">
        <v>8.8177648696626818</v>
      </c>
      <c r="H266" s="99">
        <v>9.1764882165107604</v>
      </c>
      <c r="I266" s="99">
        <v>8.4231021446424617</v>
      </c>
      <c r="J266" s="99">
        <v>8.7117696739492221</v>
      </c>
      <c r="K266" s="99">
        <v>8.0798455925542711</v>
      </c>
      <c r="L266" s="99">
        <v>8.1037992449790988</v>
      </c>
      <c r="M266" s="99">
        <v>8.40180184920019</v>
      </c>
      <c r="N266" s="99">
        <v>8.4300201744400471</v>
      </c>
      <c r="O266" s="99">
        <v>8.2014544654567629</v>
      </c>
      <c r="P266" s="99">
        <v>8.8530601592389147</v>
      </c>
      <c r="Q266" s="99">
        <v>7.0500143818457461</v>
      </c>
      <c r="R266" s="99">
        <v>7.2931621088877527</v>
      </c>
      <c r="S266" s="99">
        <v>8.2419042703836816</v>
      </c>
      <c r="T266" s="99">
        <v>6.9380361923775249</v>
      </c>
      <c r="U266" s="99">
        <v>6.4519549320488183</v>
      </c>
      <c r="V266" s="99">
        <v>6.7173975449570085</v>
      </c>
      <c r="W266" s="99">
        <v>6.936973814413057</v>
      </c>
      <c r="DA266" s="63" t="s">
        <v>2951</v>
      </c>
    </row>
    <row r="267" spans="1:105" ht="12" customHeight="1" x14ac:dyDescent="0.25">
      <c r="A267" s="109" t="s">
        <v>120</v>
      </c>
      <c r="B267" s="110">
        <v>6.4085940275388413</v>
      </c>
      <c r="C267" s="110">
        <v>6.8779462496127097</v>
      </c>
      <c r="D267" s="110">
        <v>7.7743414106047393</v>
      </c>
      <c r="E267" s="110">
        <v>8.5115377214369694</v>
      </c>
      <c r="F267" s="110">
        <v>8.0754288032482453</v>
      </c>
      <c r="G267" s="110">
        <v>8.1086264586793853</v>
      </c>
      <c r="H267" s="110">
        <v>8.9249494687248863</v>
      </c>
      <c r="I267" s="110">
        <v>8.0372544217610198</v>
      </c>
      <c r="J267" s="110">
        <v>10.33053095711497</v>
      </c>
      <c r="K267" s="110">
        <v>9.2087766239583839</v>
      </c>
      <c r="L267" s="110">
        <v>10.932085393315171</v>
      </c>
      <c r="M267" s="110">
        <v>8.1788660776258517</v>
      </c>
      <c r="N267" s="110">
        <v>8.1408385881085401</v>
      </c>
      <c r="O267" s="110">
        <v>8.5561583021362573</v>
      </c>
      <c r="P267" s="110">
        <v>7.2604401208148222</v>
      </c>
      <c r="Q267" s="110">
        <v>8.1972352306197607</v>
      </c>
      <c r="R267" s="110">
        <v>8.693497802827407</v>
      </c>
      <c r="S267" s="110">
        <v>5.8799930503227085</v>
      </c>
      <c r="T267" s="110">
        <v>6.1926197216363867</v>
      </c>
      <c r="U267" s="110">
        <v>5.6698617245052256</v>
      </c>
      <c r="V267" s="110">
        <v>6.9207009408150286</v>
      </c>
      <c r="W267" s="110">
        <v>6.8961592249195345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60.542624848235704</v>
      </c>
      <c r="C269" s="118">
        <f t="shared" si="122"/>
        <v>61.427947103267996</v>
      </c>
      <c r="D269" s="118">
        <f t="shared" si="122"/>
        <v>55.82096014746827</v>
      </c>
      <c r="E269" s="118">
        <f t="shared" si="122"/>
        <v>59.159533988447762</v>
      </c>
      <c r="F269" s="118">
        <f t="shared" si="122"/>
        <v>58.50020251579199</v>
      </c>
      <c r="G269" s="118">
        <f t="shared" si="122"/>
        <v>64.526261174437991</v>
      </c>
      <c r="H269" s="118">
        <f t="shared" si="122"/>
        <v>66.715691283398016</v>
      </c>
      <c r="I269" s="118">
        <f t="shared" si="122"/>
        <v>58.611147182550447</v>
      </c>
      <c r="J269" s="118">
        <f t="shared" si="122"/>
        <v>61.480337180619472</v>
      </c>
      <c r="K269" s="118">
        <f t="shared" si="122"/>
        <v>59.975648746983588</v>
      </c>
      <c r="L269" s="118">
        <f t="shared" si="122"/>
        <v>52.710482587739818</v>
      </c>
      <c r="M269" s="118">
        <f t="shared" si="122"/>
        <v>53.341313307977181</v>
      </c>
      <c r="N269" s="118">
        <f t="shared" si="122"/>
        <v>52.104618921009589</v>
      </c>
      <c r="O269" s="118">
        <f t="shared" si="122"/>
        <v>50.960863667979751</v>
      </c>
      <c r="P269" s="118">
        <f t="shared" si="122"/>
        <v>55.598138416007863</v>
      </c>
      <c r="Q269" s="118">
        <f t="shared" si="122"/>
        <v>42.781863318351341</v>
      </c>
      <c r="R269" s="118">
        <f t="shared" ref="R269:V269" si="123">R270+R273+R275+R284</f>
        <v>43.402229727133971</v>
      </c>
      <c r="S269" s="118">
        <f t="shared" si="123"/>
        <v>47.282114582582096</v>
      </c>
      <c r="T269" s="118">
        <f t="shared" si="123"/>
        <v>43.241505679182332</v>
      </c>
      <c r="U269" s="118">
        <f t="shared" si="123"/>
        <v>40.526562928146745</v>
      </c>
      <c r="V269" s="118">
        <f t="shared" si="123"/>
        <v>41.580439432425536</v>
      </c>
      <c r="W269" s="118">
        <f t="shared" ref="W269" si="124">W270+W273+W275+W284</f>
        <v>42.513615817768567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57.221954898042476</v>
      </c>
      <c r="C270" s="123">
        <f t="shared" si="125"/>
        <v>58.400392366483189</v>
      </c>
      <c r="D270" s="123">
        <f t="shared" si="125"/>
        <v>52.861656054507911</v>
      </c>
      <c r="E270" s="123">
        <f t="shared" si="125"/>
        <v>56.248932408093175</v>
      </c>
      <c r="F270" s="123">
        <f t="shared" si="125"/>
        <v>55.597194358369585</v>
      </c>
      <c r="G270" s="123">
        <f t="shared" si="125"/>
        <v>61.688928299541097</v>
      </c>
      <c r="H270" s="123">
        <f t="shared" si="125"/>
        <v>64.040333542655958</v>
      </c>
      <c r="I270" s="123">
        <f t="shared" si="125"/>
        <v>56.36523531395089</v>
      </c>
      <c r="J270" s="123">
        <f t="shared" si="125"/>
        <v>59.24733527776727</v>
      </c>
      <c r="K270" s="123">
        <f t="shared" si="125"/>
        <v>57.988653994229985</v>
      </c>
      <c r="L270" s="123">
        <f t="shared" si="125"/>
        <v>50.628012749297412</v>
      </c>
      <c r="M270" s="123">
        <f t="shared" si="125"/>
        <v>51.248876588436389</v>
      </c>
      <c r="N270" s="123">
        <f t="shared" si="125"/>
        <v>49.988191092272906</v>
      </c>
      <c r="O270" s="123">
        <f t="shared" si="125"/>
        <v>48.890052493576057</v>
      </c>
      <c r="P270" s="123">
        <f t="shared" si="125"/>
        <v>53.390273580355228</v>
      </c>
      <c r="Q270" s="123">
        <f t="shared" si="125"/>
        <v>41.062255355811558</v>
      </c>
      <c r="R270" s="123">
        <f t="shared" ref="R270:V270" si="126">SUM(R271:R272)</f>
        <v>41.675854383247746</v>
      </c>
      <c r="S270" s="123">
        <f t="shared" si="126"/>
        <v>45.4726191333693</v>
      </c>
      <c r="T270" s="123">
        <f t="shared" si="126"/>
        <v>41.65679566044669</v>
      </c>
      <c r="U270" s="123">
        <f t="shared" si="126"/>
        <v>39.151975948848623</v>
      </c>
      <c r="V270" s="123">
        <f t="shared" si="126"/>
        <v>40.123669219644547</v>
      </c>
      <c r="W270" s="123">
        <f t="shared" ref="W270" si="127">SUM(W271:W272)</f>
        <v>41.076954318724766</v>
      </c>
      <c r="DA270" s="130" t="s">
        <v>3104</v>
      </c>
    </row>
    <row r="271" spans="1:105" ht="12" customHeight="1" x14ac:dyDescent="0.25">
      <c r="A271" s="97" t="s">
        <v>74</v>
      </c>
      <c r="B271" s="99">
        <v>57.221954898042476</v>
      </c>
      <c r="C271" s="99">
        <v>58.400392366483189</v>
      </c>
      <c r="D271" s="99">
        <v>52.861656054507911</v>
      </c>
      <c r="E271" s="99">
        <v>56.248932408093175</v>
      </c>
      <c r="F271" s="99">
        <v>55.597194358369585</v>
      </c>
      <c r="G271" s="99">
        <v>61.688928299541097</v>
      </c>
      <c r="H271" s="99">
        <v>64.040333542655958</v>
      </c>
      <c r="I271" s="99">
        <v>56.36523531395089</v>
      </c>
      <c r="J271" s="99">
        <v>59.24733527776727</v>
      </c>
      <c r="K271" s="99">
        <v>57.988653994229985</v>
      </c>
      <c r="L271" s="99">
        <v>50.628012749297412</v>
      </c>
      <c r="M271" s="99">
        <v>51.248876588436389</v>
      </c>
      <c r="N271" s="99">
        <v>49.988191092272906</v>
      </c>
      <c r="O271" s="99">
        <v>48.890052493576057</v>
      </c>
      <c r="P271" s="99">
        <v>53.390273580355228</v>
      </c>
      <c r="Q271" s="99">
        <v>41.062255355811558</v>
      </c>
      <c r="R271" s="99">
        <v>41.675854383247746</v>
      </c>
      <c r="S271" s="99">
        <v>45.4726191333693</v>
      </c>
      <c r="T271" s="99">
        <v>41.65679566044669</v>
      </c>
      <c r="U271" s="99">
        <v>39.151975948848623</v>
      </c>
      <c r="V271" s="99">
        <v>40.123669219644547</v>
      </c>
      <c r="W271" s="99">
        <v>41.076954318724766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1.1528077887537131</v>
      </c>
      <c r="C275" s="123">
        <v>0.93581573071820001</v>
      </c>
      <c r="D275" s="123">
        <v>0.81094806084428539</v>
      </c>
      <c r="E275" s="123">
        <v>0.74163832576621935</v>
      </c>
      <c r="F275" s="123">
        <v>0.62261135539872381</v>
      </c>
      <c r="G275" s="123">
        <v>0.53754342324089577</v>
      </c>
      <c r="H275" s="123">
        <v>0.42076632900721656</v>
      </c>
      <c r="I275" s="123">
        <v>0.310445484314467</v>
      </c>
      <c r="J275" s="123">
        <v>0.3205706304346444</v>
      </c>
      <c r="K275" s="123">
        <v>0.25824478799719514</v>
      </c>
      <c r="L275" s="123">
        <v>0.23538337948768412</v>
      </c>
      <c r="M275" s="123">
        <v>0.21589399784460847</v>
      </c>
      <c r="N275" s="123">
        <v>0.21515753973623955</v>
      </c>
      <c r="O275" s="123">
        <v>0.221265705020882</v>
      </c>
      <c r="P275" s="123">
        <v>0.23383925056772364</v>
      </c>
      <c r="Q275" s="123">
        <v>0.18702794470146103</v>
      </c>
      <c r="R275" s="123">
        <v>0.19036282953895933</v>
      </c>
      <c r="S275" s="123">
        <v>0.16546636843677642</v>
      </c>
      <c r="T275" s="123">
        <v>0.2212609987305392</v>
      </c>
      <c r="U275" s="123">
        <v>0.20408255065171768</v>
      </c>
      <c r="V275" s="123">
        <v>0.18502344483028135</v>
      </c>
      <c r="W275" s="123">
        <v>0.1763068284335125</v>
      </c>
      <c r="DA275" s="130" t="s">
        <v>3109</v>
      </c>
    </row>
    <row r="276" spans="1:105" ht="12" customHeight="1" x14ac:dyDescent="0.25">
      <c r="A276" s="97" t="s">
        <v>141</v>
      </c>
      <c r="B276" s="99">
        <v>9.5023621435131176</v>
      </c>
      <c r="C276" s="99">
        <v>8.2802981173369297</v>
      </c>
      <c r="D276" s="99">
        <v>8.3393885638368523</v>
      </c>
      <c r="E276" s="99">
        <v>8.8505152008607268</v>
      </c>
      <c r="F276" s="99">
        <v>8.8055034549248088</v>
      </c>
      <c r="G276" s="99">
        <v>9.4902577819963447</v>
      </c>
      <c r="H276" s="99">
        <v>9.9752407754881585</v>
      </c>
      <c r="I276" s="99">
        <v>9.3634363817427939</v>
      </c>
      <c r="J276" s="99">
        <v>10.317625105470592</v>
      </c>
      <c r="K276" s="99">
        <v>10.090915090990398</v>
      </c>
      <c r="L276" s="99">
        <v>7.9482945817701722</v>
      </c>
      <c r="M276" s="99">
        <v>9.9520168683853392</v>
      </c>
      <c r="N276" s="99">
        <v>9.8098390773491726</v>
      </c>
      <c r="O276" s="99">
        <v>9.3879877701717085</v>
      </c>
      <c r="P276" s="99">
        <v>10.233906024846258</v>
      </c>
      <c r="Q276" s="99">
        <v>8.4219250250415474</v>
      </c>
      <c r="R276" s="99">
        <v>8.940912251894348</v>
      </c>
      <c r="S276" s="99">
        <v>9.348849816677868</v>
      </c>
      <c r="T276" s="99">
        <v>7.7195504001543673</v>
      </c>
      <c r="U276" s="99">
        <v>7.0729181125866729</v>
      </c>
      <c r="V276" s="99">
        <v>7.4009377932112539</v>
      </c>
      <c r="W276" s="99">
        <v>7.6723868097618206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2.1678621614395155</v>
      </c>
      <c r="C284" s="123">
        <v>2.091739006066609</v>
      </c>
      <c r="D284" s="123">
        <v>2.1483560321160766</v>
      </c>
      <c r="E284" s="123">
        <v>2.168963254588371</v>
      </c>
      <c r="F284" s="123">
        <v>2.2803968020236813</v>
      </c>
      <c r="G284" s="123">
        <v>2.2997894516560002</v>
      </c>
      <c r="H284" s="123">
        <v>2.2545914117348325</v>
      </c>
      <c r="I284" s="123">
        <v>1.9354663842850928</v>
      </c>
      <c r="J284" s="123">
        <v>1.9124312724175587</v>
      </c>
      <c r="K284" s="123">
        <v>1.7287499647564073</v>
      </c>
      <c r="L284" s="123">
        <v>1.8470864589547231</v>
      </c>
      <c r="M284" s="123">
        <v>1.8765427216961854</v>
      </c>
      <c r="N284" s="123">
        <v>1.9012702890004443</v>
      </c>
      <c r="O284" s="123">
        <v>1.8495454693828077</v>
      </c>
      <c r="P284" s="123">
        <v>1.9740255850849078</v>
      </c>
      <c r="Q284" s="123">
        <v>1.5325800178383171</v>
      </c>
      <c r="R284" s="123">
        <v>1.5360125143472625</v>
      </c>
      <c r="S284" s="123">
        <v>1.6440290807760209</v>
      </c>
      <c r="T284" s="123">
        <v>1.3634490200050979</v>
      </c>
      <c r="U284" s="123">
        <v>1.1705044286464041</v>
      </c>
      <c r="V284" s="123">
        <v>1.27174676795071</v>
      </c>
      <c r="W284" s="123">
        <v>1.2603546706102926</v>
      </c>
      <c r="DA284" s="130" t="s">
        <v>3118</v>
      </c>
    </row>
    <row r="285" spans="1:105" ht="12" customHeight="1" x14ac:dyDescent="0.25">
      <c r="A285" s="97" t="s">
        <v>50</v>
      </c>
      <c r="B285" s="99">
        <v>2.6820431805826743</v>
      </c>
      <c r="C285" s="99">
        <v>2.6730023920206443</v>
      </c>
      <c r="D285" s="99">
        <v>2.8881201375145369</v>
      </c>
      <c r="E285" s="99">
        <v>3.0173568871766596</v>
      </c>
      <c r="F285" s="99">
        <v>3.2413393165878603</v>
      </c>
      <c r="G285" s="99">
        <v>3.3760706078393823</v>
      </c>
      <c r="H285" s="99">
        <v>3.5035377333433368</v>
      </c>
      <c r="I285" s="99">
        <v>3.211465961502328</v>
      </c>
      <c r="J285" s="99">
        <v>3.3204850663953214</v>
      </c>
      <c r="K285" s="99">
        <v>3.0774899714285473</v>
      </c>
      <c r="L285" s="99">
        <v>3.0827236073589175</v>
      </c>
      <c r="M285" s="99">
        <v>3.1923566063141058</v>
      </c>
      <c r="N285" s="99">
        <v>3.1994848346616469</v>
      </c>
      <c r="O285" s="99">
        <v>3.1105039887128765</v>
      </c>
      <c r="P285" s="99">
        <v>3.3569715092643921</v>
      </c>
      <c r="Q285" s="99">
        <v>2.673021017027863</v>
      </c>
      <c r="R285" s="99">
        <v>2.7644427946719583</v>
      </c>
      <c r="S285" s="99">
        <v>3.1222737164317711</v>
      </c>
      <c r="T285" s="99">
        <v>2.6224991870235881</v>
      </c>
      <c r="U285" s="99">
        <v>2.4312018355275482</v>
      </c>
      <c r="V285" s="99">
        <v>2.5150972763299531</v>
      </c>
      <c r="W285" s="99">
        <v>2.58628877123608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5.9194243634475369E-2</v>
      </c>
      <c r="D290" s="117">
        <f t="shared" si="129"/>
        <v>7.1188028857998645E-2</v>
      </c>
      <c r="E290" s="117">
        <f t="shared" si="129"/>
        <v>6.8866194269321016E-2</v>
      </c>
      <c r="F290" s="117">
        <f t="shared" si="129"/>
        <v>7.3748962517073788E-2</v>
      </c>
      <c r="G290" s="117">
        <f t="shared" si="129"/>
        <v>8.5405880284496888E-2</v>
      </c>
      <c r="H290" s="117">
        <f t="shared" si="129"/>
        <v>6.8718201596016118E-2</v>
      </c>
      <c r="I290" s="117">
        <f t="shared" si="129"/>
        <v>4.0206969966972664E-2</v>
      </c>
      <c r="J290" s="117">
        <f t="shared" si="129"/>
        <v>1.7941149354022374E-2</v>
      </c>
      <c r="K290" s="117">
        <f t="shared" si="129"/>
        <v>0</v>
      </c>
      <c r="L290" s="117">
        <f t="shared" si="129"/>
        <v>2.8838449284710681E-2</v>
      </c>
      <c r="M290" s="117">
        <f t="shared" si="129"/>
        <v>5.2227092501169359E-2</v>
      </c>
      <c r="N290" s="117">
        <f t="shared" si="129"/>
        <v>7.0623936926115349E-2</v>
      </c>
      <c r="O290" s="117">
        <f t="shared" si="129"/>
        <v>6.6736630840951883E-2</v>
      </c>
      <c r="P290" s="117">
        <f t="shared" si="129"/>
        <v>5.1059248550711249E-2</v>
      </c>
      <c r="Q290" s="117">
        <f t="shared" si="129"/>
        <v>6.0231818445436E-2</v>
      </c>
      <c r="R290" s="117">
        <f t="shared" ref="R290:V290" si="130">R291+R294+R296+R305</f>
        <v>2.8205113628015317E-2</v>
      </c>
      <c r="S290" s="117">
        <f t="shared" si="130"/>
        <v>1.2076493989828376E-2</v>
      </c>
      <c r="T290" s="117">
        <f t="shared" si="130"/>
        <v>9.2105329065784308E-3</v>
      </c>
      <c r="U290" s="117">
        <f t="shared" si="130"/>
        <v>2.073048340985572E-2</v>
      </c>
      <c r="V290" s="117">
        <f t="shared" si="130"/>
        <v>4.5243274091178447E-2</v>
      </c>
      <c r="W290" s="117">
        <f t="shared" ref="W290" si="131">W291+W294+W296+W305</f>
        <v>2.9002487824635558E-2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4.9538653690468976E-2</v>
      </c>
      <c r="D291" s="122">
        <f t="shared" si="132"/>
        <v>5.8377294482392011E-2</v>
      </c>
      <c r="E291" s="122">
        <f t="shared" si="132"/>
        <v>5.6386498692433409E-2</v>
      </c>
      <c r="F291" s="122">
        <f t="shared" si="132"/>
        <v>6.1118592370902058E-2</v>
      </c>
      <c r="G291" s="122">
        <f t="shared" si="132"/>
        <v>7.1621711195381604E-2</v>
      </c>
      <c r="H291" s="122">
        <f t="shared" si="132"/>
        <v>5.7027428879726359E-2</v>
      </c>
      <c r="I291" s="122">
        <f t="shared" si="132"/>
        <v>3.2806223812054155E-2</v>
      </c>
      <c r="J291" s="122">
        <f t="shared" si="132"/>
        <v>1.3953011894846972E-2</v>
      </c>
      <c r="K291" s="122">
        <f t="shared" si="132"/>
        <v>0</v>
      </c>
      <c r="L291" s="122">
        <f t="shared" si="132"/>
        <v>2.229987466371822E-2</v>
      </c>
      <c r="M291" s="122">
        <f t="shared" si="132"/>
        <v>4.1697403513330338E-2</v>
      </c>
      <c r="N291" s="122">
        <f t="shared" si="132"/>
        <v>5.5694574237177386E-2</v>
      </c>
      <c r="O291" s="122">
        <f t="shared" si="132"/>
        <v>5.1468753446201283E-2</v>
      </c>
      <c r="P291" s="122">
        <f t="shared" si="132"/>
        <v>4.0774118660241561E-2</v>
      </c>
      <c r="Q291" s="122">
        <f t="shared" si="132"/>
        <v>4.355905568688255E-2</v>
      </c>
      <c r="R291" s="122">
        <f t="shared" ref="R291:V291" si="133">SUM(R292:R293)</f>
        <v>1.9839176760005375E-2</v>
      </c>
      <c r="S291" s="122">
        <f t="shared" si="133"/>
        <v>9.2633566231827089E-3</v>
      </c>
      <c r="T291" s="122">
        <f t="shared" si="133"/>
        <v>6.7702244919879521E-3</v>
      </c>
      <c r="U291" s="122">
        <f t="shared" si="133"/>
        <v>1.5200223458965734E-2</v>
      </c>
      <c r="V291" s="122">
        <f t="shared" si="133"/>
        <v>3.1582392517529173E-2</v>
      </c>
      <c r="W291" s="122">
        <f t="shared" ref="W291" si="134">SUM(W292:W293)</f>
        <v>1.9457458902502216E-2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4.892588938681644E-2</v>
      </c>
      <c r="D292" s="98">
        <v>5.7669915756059231E-2</v>
      </c>
      <c r="E292" s="98">
        <v>5.5708039269054828E-2</v>
      </c>
      <c r="F292" s="98">
        <v>6.0394603521894255E-2</v>
      </c>
      <c r="G292" s="98">
        <v>7.0775206172111735E-2</v>
      </c>
      <c r="H292" s="98">
        <v>5.6358434662656706E-2</v>
      </c>
      <c r="I292" s="98">
        <v>3.2425043309200895E-2</v>
      </c>
      <c r="J292" s="98">
        <v>1.3790106781966552E-2</v>
      </c>
      <c r="K292" s="98">
        <v>0</v>
      </c>
      <c r="L292" s="98">
        <v>2.204636305326808E-2</v>
      </c>
      <c r="M292" s="98">
        <v>4.1209421131850645E-2</v>
      </c>
      <c r="N292" s="98">
        <v>5.5028228520092044E-2</v>
      </c>
      <c r="O292" s="98">
        <v>5.0833949806604467E-2</v>
      </c>
      <c r="P292" s="98">
        <v>4.025454345364271E-2</v>
      </c>
      <c r="Q292" s="98">
        <v>4.2989542994077874E-2</v>
      </c>
      <c r="R292" s="98">
        <v>1.9578175653273661E-2</v>
      </c>
      <c r="S292" s="98">
        <v>9.1416225986677892E-3</v>
      </c>
      <c r="T292" s="98">
        <v>6.6809822013191552E-3</v>
      </c>
      <c r="U292" s="98">
        <v>1.4998916276083043E-2</v>
      </c>
      <c r="V292" s="98">
        <v>3.1161997212277009E-2</v>
      </c>
      <c r="W292" s="98">
        <v>1.9198930128749136E-2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6.1276430365253759E-4</v>
      </c>
      <c r="D293" s="98">
        <v>7.073787263327827E-4</v>
      </c>
      <c r="E293" s="98">
        <v>6.7845942337858367E-4</v>
      </c>
      <c r="F293" s="98">
        <v>7.2398884900779989E-4</v>
      </c>
      <c r="G293" s="98">
        <v>8.4650502326986911E-4</v>
      </c>
      <c r="H293" s="98">
        <v>6.6899421706965263E-4</v>
      </c>
      <c r="I293" s="98">
        <v>3.8118050285326104E-4</v>
      </c>
      <c r="J293" s="98">
        <v>1.6290511288042053E-4</v>
      </c>
      <c r="K293" s="98">
        <v>0</v>
      </c>
      <c r="L293" s="98">
        <v>2.5351161045014095E-4</v>
      </c>
      <c r="M293" s="98">
        <v>4.879823814796901E-4</v>
      </c>
      <c r="N293" s="98">
        <v>6.6634571708534265E-4</v>
      </c>
      <c r="O293" s="98">
        <v>6.3480363959681396E-4</v>
      </c>
      <c r="P293" s="98">
        <v>5.1957520659885183E-4</v>
      </c>
      <c r="Q293" s="98">
        <v>5.6951269280467809E-4</v>
      </c>
      <c r="R293" s="98">
        <v>2.610011067317149E-4</v>
      </c>
      <c r="S293" s="98">
        <v>1.2173402451491937E-4</v>
      </c>
      <c r="T293" s="98">
        <v>8.9242290668797242E-5</v>
      </c>
      <c r="U293" s="98">
        <v>2.0130718288269043E-4</v>
      </c>
      <c r="V293" s="98">
        <v>4.2039530525216117E-4</v>
      </c>
      <c r="W293" s="98">
        <v>2.585287737530806E-4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4.3971975556824313E-6</v>
      </c>
      <c r="N294" s="122">
        <f t="shared" si="135"/>
        <v>4.352053366069886E-6</v>
      </c>
      <c r="O294" s="122">
        <f t="shared" si="135"/>
        <v>3.6220751530110212E-6</v>
      </c>
      <c r="P294" s="122">
        <f t="shared" si="135"/>
        <v>4.6848069878604005E-6</v>
      </c>
      <c r="Q294" s="122">
        <f t="shared" si="135"/>
        <v>3.3042679187060119E-6</v>
      </c>
      <c r="R294" s="122">
        <f t="shared" si="135"/>
        <v>3.2813541583023886E-6</v>
      </c>
      <c r="S294" s="122">
        <f t="shared" si="135"/>
        <v>0</v>
      </c>
      <c r="T294" s="122">
        <f t="shared" si="135"/>
        <v>0</v>
      </c>
      <c r="U294" s="122">
        <f t="shared" si="135"/>
        <v>2.9995200161097916E-6</v>
      </c>
      <c r="V294" s="122">
        <f t="shared" si="135"/>
        <v>8.5987160346644981E-6</v>
      </c>
      <c r="W294" s="122">
        <f t="shared" si="135"/>
        <v>4.6154954481097845E-6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4.3971975556824313E-6</v>
      </c>
      <c r="N295" s="98">
        <v>4.352053366069886E-6</v>
      </c>
      <c r="O295" s="98">
        <v>3.6220751530110212E-6</v>
      </c>
      <c r="P295" s="98">
        <v>4.6848069878604005E-6</v>
      </c>
      <c r="Q295" s="98">
        <v>3.3042679187060119E-6</v>
      </c>
      <c r="R295" s="98">
        <v>3.2813541583023886E-6</v>
      </c>
      <c r="S295" s="98">
        <v>0</v>
      </c>
      <c r="T295" s="98">
        <v>0</v>
      </c>
      <c r="U295" s="98">
        <v>2.9995200161097916E-6</v>
      </c>
      <c r="V295" s="98">
        <v>8.5987160346644981E-6</v>
      </c>
      <c r="W295" s="98">
        <v>4.6154954481097845E-6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7.2609129323833706E-3</v>
      </c>
      <c r="D296" s="122">
        <v>9.5007968674379068E-3</v>
      </c>
      <c r="E296" s="122">
        <v>9.2601559870537243E-3</v>
      </c>
      <c r="F296" s="122">
        <v>8.9542894535413076E-3</v>
      </c>
      <c r="G296" s="122">
        <v>9.7998123388103129E-3</v>
      </c>
      <c r="H296" s="122">
        <v>8.5149396434825546E-3</v>
      </c>
      <c r="I296" s="122">
        <v>5.6167820350298114E-3</v>
      </c>
      <c r="J296" s="122">
        <v>3.1301514203058529E-3</v>
      </c>
      <c r="K296" s="122">
        <v>0</v>
      </c>
      <c r="L296" s="122">
        <v>4.9110749501021867E-3</v>
      </c>
      <c r="M296" s="122">
        <v>7.7094852906192677E-3</v>
      </c>
      <c r="N296" s="122">
        <v>1.0969808441319921E-2</v>
      </c>
      <c r="O296" s="122">
        <v>1.1517015316040363E-2</v>
      </c>
      <c r="P296" s="122">
        <v>7.5275445678787863E-3</v>
      </c>
      <c r="Q296" s="122">
        <v>1.3008802220135555E-2</v>
      </c>
      <c r="R296" s="122">
        <v>6.5662225944637474E-3</v>
      </c>
      <c r="S296" s="122">
        <v>2.1113229815324349E-3</v>
      </c>
      <c r="T296" s="122">
        <v>1.8296029085205963E-3</v>
      </c>
      <c r="U296" s="122">
        <v>4.288493416225901E-3</v>
      </c>
      <c r="V296" s="122">
        <v>1.0484393616986621E-2</v>
      </c>
      <c r="W296" s="122">
        <v>7.4027170979995473E-3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5.9088846238338974E-4</v>
      </c>
      <c r="D297" s="98">
        <v>1.9742066048661185E-4</v>
      </c>
      <c r="E297" s="98">
        <v>4.1753424785886663E-4</v>
      </c>
      <c r="F297" s="98">
        <v>4.151198003954373E-4</v>
      </c>
      <c r="G297" s="98">
        <v>4.48228387951864E-4</v>
      </c>
      <c r="H297" s="98">
        <v>2.3731871332868378E-4</v>
      </c>
      <c r="I297" s="98">
        <v>0</v>
      </c>
      <c r="J297" s="98">
        <v>0</v>
      </c>
      <c r="K297" s="98">
        <v>0</v>
      </c>
      <c r="L297" s="98">
        <v>1.8695995541935975E-4</v>
      </c>
      <c r="M297" s="98">
        <v>0</v>
      </c>
      <c r="N297" s="98">
        <v>4.5115427020132176E-4</v>
      </c>
      <c r="O297" s="98">
        <v>4.2515781989090138E-4</v>
      </c>
      <c r="P297" s="98">
        <v>2.1887102667101697E-4</v>
      </c>
      <c r="Q297" s="98">
        <v>0</v>
      </c>
      <c r="R297" s="98">
        <v>0</v>
      </c>
      <c r="S297" s="98">
        <v>0</v>
      </c>
      <c r="T297" s="98">
        <v>1.658278183317052E-4</v>
      </c>
      <c r="U297" s="98">
        <v>1.5516406612777533E-4</v>
      </c>
      <c r="V297" s="98">
        <v>1.6869215252902635E-4</v>
      </c>
      <c r="W297" s="98">
        <v>1.7766134015660947E-4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6.6700244699999809E-3</v>
      </c>
      <c r="D301" s="101">
        <v>9.303376206951295E-3</v>
      </c>
      <c r="E301" s="101">
        <v>8.8426217391948583E-3</v>
      </c>
      <c r="F301" s="101">
        <v>8.53916965314587E-3</v>
      </c>
      <c r="G301" s="101">
        <v>9.3515839508584494E-3</v>
      </c>
      <c r="H301" s="101">
        <v>8.27762093015387E-3</v>
      </c>
      <c r="I301" s="101">
        <v>5.6167820350298114E-3</v>
      </c>
      <c r="J301" s="101">
        <v>3.1301514203058529E-3</v>
      </c>
      <c r="K301" s="101">
        <v>0</v>
      </c>
      <c r="L301" s="101">
        <v>4.7241149946828272E-3</v>
      </c>
      <c r="M301" s="101">
        <v>7.7094852906192677E-3</v>
      </c>
      <c r="N301" s="101">
        <v>1.0518654171118599E-2</v>
      </c>
      <c r="O301" s="101">
        <v>1.1091857496149462E-2</v>
      </c>
      <c r="P301" s="101">
        <v>7.3086735412077695E-3</v>
      </c>
      <c r="Q301" s="101">
        <v>1.3008802220135555E-2</v>
      </c>
      <c r="R301" s="101">
        <v>6.5662225944637474E-3</v>
      </c>
      <c r="S301" s="101">
        <v>2.1113229815324349E-3</v>
      </c>
      <c r="T301" s="101">
        <v>1.663775090188891E-3</v>
      </c>
      <c r="U301" s="101">
        <v>4.1333293500981257E-3</v>
      </c>
      <c r="V301" s="101">
        <v>1.0315701464457596E-2</v>
      </c>
      <c r="W301" s="101">
        <v>7.2250557578429379E-3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2.3946770116230181E-3</v>
      </c>
      <c r="D305" s="122">
        <v>3.3099375081687226E-3</v>
      </c>
      <c r="E305" s="122">
        <v>3.2195395898338862E-3</v>
      </c>
      <c r="F305" s="122">
        <v>3.6760806926304295E-3</v>
      </c>
      <c r="G305" s="122">
        <v>3.9843567503049654E-3</v>
      </c>
      <c r="H305" s="122">
        <v>3.175833072807212E-3</v>
      </c>
      <c r="I305" s="122">
        <v>1.7839641198886952E-3</v>
      </c>
      <c r="J305" s="122">
        <v>8.5798603886954716E-4</v>
      </c>
      <c r="K305" s="122">
        <v>0</v>
      </c>
      <c r="L305" s="122">
        <v>1.6274996708902758E-3</v>
      </c>
      <c r="M305" s="122">
        <v>2.8158064996640733E-3</v>
      </c>
      <c r="N305" s="122">
        <v>3.9552021942519779E-3</v>
      </c>
      <c r="O305" s="122">
        <v>3.7472400035572198E-3</v>
      </c>
      <c r="P305" s="122">
        <v>2.7529005156030407E-3</v>
      </c>
      <c r="Q305" s="122">
        <v>3.6606562704991925E-3</v>
      </c>
      <c r="R305" s="122">
        <v>1.7964329193878943E-3</v>
      </c>
      <c r="S305" s="122">
        <v>7.0181438511323149E-4</v>
      </c>
      <c r="T305" s="122">
        <v>6.1070550606988155E-4</v>
      </c>
      <c r="U305" s="122">
        <v>1.2387670146479755E-3</v>
      </c>
      <c r="V305" s="122">
        <v>3.1678892406279842E-3</v>
      </c>
      <c r="W305" s="122">
        <v>2.1376963286856873E-3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1.6295361615736269E-3</v>
      </c>
      <c r="D306" s="98">
        <v>2.0437554837360499E-3</v>
      </c>
      <c r="E306" s="98">
        <v>2.2125549362152167E-3</v>
      </c>
      <c r="F306" s="98">
        <v>2.7808376886845824E-3</v>
      </c>
      <c r="G306" s="98">
        <v>2.9060607307067896E-3</v>
      </c>
      <c r="H306" s="98">
        <v>1.9892337266857042E-3</v>
      </c>
      <c r="I306" s="98">
        <v>7.1537262002647096E-4</v>
      </c>
      <c r="J306" s="98">
        <v>2.4713332296352714E-4</v>
      </c>
      <c r="K306" s="98">
        <v>0</v>
      </c>
      <c r="L306" s="98">
        <v>1.4653890644118698E-3</v>
      </c>
      <c r="M306" s="98">
        <v>1.8452807854553515E-3</v>
      </c>
      <c r="N306" s="98">
        <v>2.7482965019436489E-3</v>
      </c>
      <c r="O306" s="98">
        <v>2.2909767724932674E-3</v>
      </c>
      <c r="P306" s="98">
        <v>1.6282222846971742E-3</v>
      </c>
      <c r="Q306" s="98">
        <v>1.3730150255934917E-3</v>
      </c>
      <c r="R306" s="98">
        <v>7.8340238616607209E-4</v>
      </c>
      <c r="S306" s="98">
        <v>4.0436980927051845E-4</v>
      </c>
      <c r="T306" s="98">
        <v>4.7781746896834778E-4</v>
      </c>
      <c r="U306" s="98">
        <v>6.36137038723296E-4</v>
      </c>
      <c r="V306" s="98">
        <v>2.1926937290428733E-3</v>
      </c>
      <c r="W306" s="98">
        <v>1.1692176497729708E-3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7.651408500493911E-4</v>
      </c>
      <c r="D307" s="33">
        <v>1.2661820244326727E-3</v>
      </c>
      <c r="E307" s="33">
        <v>1.0069846536186692E-3</v>
      </c>
      <c r="F307" s="33">
        <v>8.9524300394584701E-4</v>
      </c>
      <c r="G307" s="33">
        <v>1.0782960195981762E-3</v>
      </c>
      <c r="H307" s="33">
        <v>1.1865993461215077E-3</v>
      </c>
      <c r="I307" s="33">
        <v>1.0685914998622243E-3</v>
      </c>
      <c r="J307" s="33">
        <v>6.1085271590602007E-4</v>
      </c>
      <c r="K307" s="33">
        <v>0</v>
      </c>
      <c r="L307" s="33">
        <v>1.6211060647840586E-4</v>
      </c>
      <c r="M307" s="33">
        <v>9.7052571420872175E-4</v>
      </c>
      <c r="N307" s="33">
        <v>1.2069056923083292E-3</v>
      </c>
      <c r="O307" s="33">
        <v>1.4562632310639524E-3</v>
      </c>
      <c r="P307" s="33">
        <v>1.1246782309058665E-3</v>
      </c>
      <c r="Q307" s="33">
        <v>2.2876412449057007E-3</v>
      </c>
      <c r="R307" s="33">
        <v>1.0130305332218222E-3</v>
      </c>
      <c r="S307" s="33">
        <v>2.9744457584271309E-4</v>
      </c>
      <c r="T307" s="33">
        <v>1.3288803710153371E-4</v>
      </c>
      <c r="U307" s="33">
        <v>6.0262997592467954E-4</v>
      </c>
      <c r="V307" s="33">
        <v>9.7519551158511107E-4</v>
      </c>
      <c r="W307" s="33">
        <v>9.6847867891271657E-4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3.3806688000356085E-2</v>
      </c>
      <c r="D309" s="117">
        <f t="shared" si="136"/>
        <v>4.1191002977221704E-2</v>
      </c>
      <c r="E309" s="117">
        <f t="shared" si="136"/>
        <v>4.0170920546077446E-2</v>
      </c>
      <c r="F309" s="117">
        <f t="shared" si="136"/>
        <v>4.3316008979785159E-2</v>
      </c>
      <c r="G309" s="117">
        <f t="shared" si="136"/>
        <v>5.060208607920956E-2</v>
      </c>
      <c r="H309" s="117">
        <f t="shared" si="136"/>
        <v>4.1206653760773558E-2</v>
      </c>
      <c r="I309" s="117">
        <f t="shared" si="136"/>
        <v>2.4452400200594519E-2</v>
      </c>
      <c r="J309" s="117">
        <f t="shared" si="136"/>
        <v>1.1078348236680189E-2</v>
      </c>
      <c r="K309" s="117">
        <f t="shared" si="136"/>
        <v>0</v>
      </c>
      <c r="L309" s="117">
        <f t="shared" si="136"/>
        <v>1.8035268204474514E-2</v>
      </c>
      <c r="M309" s="117">
        <f t="shared" si="136"/>
        <v>3.3356412113371092E-2</v>
      </c>
      <c r="N309" s="117">
        <f t="shared" si="136"/>
        <v>4.6274723725621913E-2</v>
      </c>
      <c r="O309" s="117">
        <f t="shared" si="136"/>
        <v>4.5346001646941012E-2</v>
      </c>
      <c r="P309" s="117">
        <f t="shared" si="136"/>
        <v>3.6069770482325604E-2</v>
      </c>
      <c r="Q309" s="117">
        <f t="shared" si="136"/>
        <v>4.4022249228646809E-2</v>
      </c>
      <c r="R309" s="117">
        <f t="shared" ref="R309:V309" si="137">R310+R313+R315+R324</f>
        <v>2.0935964153848439E-2</v>
      </c>
      <c r="S309" s="117">
        <f t="shared" si="137"/>
        <v>9.0539578671643018E-3</v>
      </c>
      <c r="T309" s="117">
        <f t="shared" si="137"/>
        <v>6.9602122166253977E-3</v>
      </c>
      <c r="U309" s="117">
        <f t="shared" si="137"/>
        <v>1.5884044833273242E-2</v>
      </c>
      <c r="V309" s="117">
        <f t="shared" si="137"/>
        <v>3.4785395120786738E-2</v>
      </c>
      <c r="W309" s="117">
        <f t="shared" ref="W309" si="138">W310+W313+W315+W324</f>
        <v>2.2514200919108569E-2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2.7634947913870403E-2</v>
      </c>
      <c r="D310" s="122">
        <f t="shared" si="139"/>
        <v>3.2908692980135282E-2</v>
      </c>
      <c r="E310" s="122">
        <f t="shared" si="139"/>
        <v>3.2133839243021142E-2</v>
      </c>
      <c r="F310" s="122">
        <f t="shared" si="139"/>
        <v>3.5202658130090408E-2</v>
      </c>
      <c r="G310" s="122">
        <f t="shared" si="139"/>
        <v>4.1705846182130739E-2</v>
      </c>
      <c r="H310" s="122">
        <f t="shared" si="139"/>
        <v>3.3575553329990265E-2</v>
      </c>
      <c r="I310" s="122">
        <f t="shared" si="139"/>
        <v>1.95327295442854E-2</v>
      </c>
      <c r="J310" s="122">
        <f t="shared" si="139"/>
        <v>8.4065543584903122E-3</v>
      </c>
      <c r="K310" s="122">
        <f t="shared" si="139"/>
        <v>0</v>
      </c>
      <c r="L310" s="122">
        <f t="shared" si="139"/>
        <v>1.3785569252546093E-2</v>
      </c>
      <c r="M310" s="122">
        <f t="shared" si="139"/>
        <v>2.6328531476455672E-2</v>
      </c>
      <c r="N310" s="122">
        <f t="shared" si="139"/>
        <v>3.6244555045710711E-2</v>
      </c>
      <c r="O310" s="122">
        <f t="shared" si="139"/>
        <v>3.4845670775183801E-2</v>
      </c>
      <c r="P310" s="122">
        <f t="shared" si="139"/>
        <v>2.883058230570398E-2</v>
      </c>
      <c r="Q310" s="122">
        <f t="shared" si="139"/>
        <v>3.1882166306058696E-2</v>
      </c>
      <c r="R310" s="122">
        <f t="shared" ref="R310:V310" si="140">SUM(R311:R312)</f>
        <v>1.4761113870407905E-2</v>
      </c>
      <c r="S310" s="122">
        <f t="shared" si="140"/>
        <v>6.9720709461797885E-3</v>
      </c>
      <c r="T310" s="122">
        <f t="shared" si="140"/>
        <v>5.1382998151395182E-3</v>
      </c>
      <c r="U310" s="122">
        <f t="shared" si="140"/>
        <v>1.1611205401083541E-2</v>
      </c>
      <c r="V310" s="122">
        <f t="shared" si="140"/>
        <v>2.4261783330318729E-2</v>
      </c>
      <c r="W310" s="122">
        <f t="shared" ref="W310" si="141">SUM(W311:W312)</f>
        <v>1.5002742612487003E-2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2.7022183610217864E-2</v>
      </c>
      <c r="D311" s="98">
        <v>3.2201314253802502E-2</v>
      </c>
      <c r="E311" s="98">
        <v>3.1455379819642561E-2</v>
      </c>
      <c r="F311" s="98">
        <v>3.4478669281082605E-2</v>
      </c>
      <c r="G311" s="98">
        <v>4.0859341158860869E-2</v>
      </c>
      <c r="H311" s="98">
        <v>3.2906559112920612E-2</v>
      </c>
      <c r="I311" s="98">
        <v>1.9151549041432139E-2</v>
      </c>
      <c r="J311" s="98">
        <v>8.2436492456098923E-3</v>
      </c>
      <c r="K311" s="98">
        <v>0</v>
      </c>
      <c r="L311" s="98">
        <v>1.3532057642095951E-2</v>
      </c>
      <c r="M311" s="98">
        <v>2.5840549094975983E-2</v>
      </c>
      <c r="N311" s="98">
        <v>3.557820932862537E-2</v>
      </c>
      <c r="O311" s="98">
        <v>3.4210867135586985E-2</v>
      </c>
      <c r="P311" s="98">
        <v>2.8311007099105129E-2</v>
      </c>
      <c r="Q311" s="98">
        <v>3.131265361325402E-2</v>
      </c>
      <c r="R311" s="98">
        <v>1.4500112763676189E-2</v>
      </c>
      <c r="S311" s="98">
        <v>6.8503369216648688E-3</v>
      </c>
      <c r="T311" s="98">
        <v>5.0490575244707212E-3</v>
      </c>
      <c r="U311" s="98">
        <v>1.140989821820085E-2</v>
      </c>
      <c r="V311" s="98">
        <v>2.3841388025066568E-2</v>
      </c>
      <c r="W311" s="98">
        <v>1.4744213838733923E-2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6.1276430365253759E-4</v>
      </c>
      <c r="D312" s="98">
        <v>7.073787263327827E-4</v>
      </c>
      <c r="E312" s="98">
        <v>6.7845942337858367E-4</v>
      </c>
      <c r="F312" s="98">
        <v>7.2398884900779989E-4</v>
      </c>
      <c r="G312" s="98">
        <v>8.4650502326986911E-4</v>
      </c>
      <c r="H312" s="98">
        <v>6.6899421706965263E-4</v>
      </c>
      <c r="I312" s="98">
        <v>3.8118050285326104E-4</v>
      </c>
      <c r="J312" s="98">
        <v>1.6290511288042053E-4</v>
      </c>
      <c r="K312" s="98">
        <v>0</v>
      </c>
      <c r="L312" s="98">
        <v>2.5351161045014095E-4</v>
      </c>
      <c r="M312" s="98">
        <v>4.879823814796901E-4</v>
      </c>
      <c r="N312" s="98">
        <v>6.6634571708534265E-4</v>
      </c>
      <c r="O312" s="98">
        <v>6.3480363959681396E-4</v>
      </c>
      <c r="P312" s="98">
        <v>5.1957520659885183E-4</v>
      </c>
      <c r="Q312" s="98">
        <v>5.6951269280467809E-4</v>
      </c>
      <c r="R312" s="98">
        <v>2.610011067317149E-4</v>
      </c>
      <c r="S312" s="98">
        <v>1.2173402451491937E-4</v>
      </c>
      <c r="T312" s="98">
        <v>8.9242290668797242E-5</v>
      </c>
      <c r="U312" s="98">
        <v>2.0130718288269043E-4</v>
      </c>
      <c r="V312" s="98">
        <v>4.2039530525216117E-4</v>
      </c>
      <c r="W312" s="98">
        <v>2.585287737530806E-4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1.6422387703594452E-5</v>
      </c>
      <c r="N313" s="122">
        <f t="shared" si="142"/>
        <v>1.6943344114189397E-5</v>
      </c>
      <c r="O313" s="122">
        <f t="shared" si="142"/>
        <v>1.4786740189686643E-5</v>
      </c>
      <c r="P313" s="122">
        <f t="shared" si="142"/>
        <v>2.0086529759052517E-5</v>
      </c>
      <c r="Q313" s="122">
        <f t="shared" si="142"/>
        <v>1.475002332244365E-5</v>
      </c>
      <c r="R313" s="122">
        <f t="shared" si="142"/>
        <v>1.5010751116818056E-5</v>
      </c>
      <c r="S313" s="122">
        <f t="shared" si="142"/>
        <v>0</v>
      </c>
      <c r="T313" s="122">
        <f t="shared" si="142"/>
        <v>0</v>
      </c>
      <c r="U313" s="122">
        <f t="shared" si="142"/>
        <v>1.4407198846530939E-5</v>
      </c>
      <c r="V313" s="122">
        <f t="shared" si="142"/>
        <v>4.1888308293256107E-5</v>
      </c>
      <c r="W313" s="122">
        <f t="shared" si="142"/>
        <v>2.2792795127242451E-5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1.6422387703594452E-5</v>
      </c>
      <c r="N314" s="98">
        <v>1.6943344114189397E-5</v>
      </c>
      <c r="O314" s="98">
        <v>1.4786740189686643E-5</v>
      </c>
      <c r="P314" s="98">
        <v>2.0086529759052517E-5</v>
      </c>
      <c r="Q314" s="98">
        <v>1.475002332244365E-5</v>
      </c>
      <c r="R314" s="98">
        <v>1.5010751116818056E-5</v>
      </c>
      <c r="S314" s="98">
        <v>0</v>
      </c>
      <c r="T314" s="98">
        <v>0</v>
      </c>
      <c r="U314" s="98">
        <v>1.4407198846530939E-5</v>
      </c>
      <c r="V314" s="98">
        <v>4.1888308293256107E-5</v>
      </c>
      <c r="W314" s="98">
        <v>2.2792795127242451E-5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4.6265821885795571E-3</v>
      </c>
      <c r="D315" s="122">
        <v>6.110218645681671E-3</v>
      </c>
      <c r="E315" s="122">
        <v>5.9577307172576808E-3</v>
      </c>
      <c r="F315" s="122">
        <v>5.7774459421171742E-3</v>
      </c>
      <c r="G315" s="122">
        <v>6.3436072801150512E-3</v>
      </c>
      <c r="H315" s="122">
        <v>5.5399427126890293E-3</v>
      </c>
      <c r="I315" s="122">
        <v>3.676642329224373E-3</v>
      </c>
      <c r="J315" s="122">
        <v>2.0567147136266338E-3</v>
      </c>
      <c r="K315" s="122">
        <v>0</v>
      </c>
      <c r="L315" s="122">
        <v>3.2473482529087193E-3</v>
      </c>
      <c r="M315" s="122">
        <v>5.1569217169978171E-3</v>
      </c>
      <c r="N315" s="122">
        <v>7.4308755352121498E-3</v>
      </c>
      <c r="O315" s="122">
        <v>7.9768652213435317E-3</v>
      </c>
      <c r="P315" s="122">
        <v>5.3590510257285314E-3</v>
      </c>
      <c r="Q315" s="122">
        <v>9.4849978262341039E-3</v>
      </c>
      <c r="R315" s="122">
        <v>4.8729523264412914E-3</v>
      </c>
      <c r="S315" s="122">
        <v>1.5940458310068301E-3</v>
      </c>
      <c r="T315" s="122">
        <v>1.4211137447047984E-3</v>
      </c>
      <c r="U315" s="122">
        <v>3.3589020166727105E-3</v>
      </c>
      <c r="V315" s="122">
        <v>8.298251443450989E-3</v>
      </c>
      <c r="W315" s="122">
        <v>5.9264967664501705E-3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3.3888181639810821E-4</v>
      </c>
      <c r="D316" s="98">
        <v>1.1375862446682488E-4</v>
      </c>
      <c r="E316" s="98">
        <v>2.4191336911090895E-4</v>
      </c>
      <c r="F316" s="98">
        <v>2.4185215556848301E-4</v>
      </c>
      <c r="G316" s="98">
        <v>2.6277119664036748E-4</v>
      </c>
      <c r="H316" s="98">
        <v>1.4007743108262639E-4</v>
      </c>
      <c r="I316" s="98">
        <v>0</v>
      </c>
      <c r="J316" s="98">
        <v>0</v>
      </c>
      <c r="K316" s="98">
        <v>0</v>
      </c>
      <c r="L316" s="98">
        <v>1.1478751846477178E-4</v>
      </c>
      <c r="M316" s="98">
        <v>0</v>
      </c>
      <c r="N316" s="98">
        <v>2.9619715241108652E-4</v>
      </c>
      <c r="O316" s="98">
        <v>2.9577639356986651E-4</v>
      </c>
      <c r="P316" s="98">
        <v>1.6270736696998622E-4</v>
      </c>
      <c r="Q316" s="98">
        <v>0</v>
      </c>
      <c r="R316" s="98">
        <v>0</v>
      </c>
      <c r="S316" s="98">
        <v>0</v>
      </c>
      <c r="T316" s="98">
        <v>1.4420819732555116E-4</v>
      </c>
      <c r="U316" s="98">
        <v>1.3823358716025862E-4</v>
      </c>
      <c r="V316" s="98">
        <v>1.5288577674878E-4</v>
      </c>
      <c r="W316" s="98">
        <v>1.623026893845972E-4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4.287700372181449E-3</v>
      </c>
      <c r="D320" s="101">
        <v>5.9964600212148462E-3</v>
      </c>
      <c r="E320" s="101">
        <v>5.7158173481467716E-3</v>
      </c>
      <c r="F320" s="101">
        <v>5.5355937865486909E-3</v>
      </c>
      <c r="G320" s="101">
        <v>6.0808360834746838E-3</v>
      </c>
      <c r="H320" s="101">
        <v>5.3998652816064025E-3</v>
      </c>
      <c r="I320" s="101">
        <v>3.676642329224373E-3</v>
      </c>
      <c r="J320" s="101">
        <v>2.0567147136266338E-3</v>
      </c>
      <c r="K320" s="101">
        <v>0</v>
      </c>
      <c r="L320" s="101">
        <v>3.1325607344439474E-3</v>
      </c>
      <c r="M320" s="101">
        <v>5.1569217169978171E-3</v>
      </c>
      <c r="N320" s="101">
        <v>7.1346783828010636E-3</v>
      </c>
      <c r="O320" s="101">
        <v>7.6810888277736656E-3</v>
      </c>
      <c r="P320" s="101">
        <v>5.1963436587585451E-3</v>
      </c>
      <c r="Q320" s="101">
        <v>9.4849978262341039E-3</v>
      </c>
      <c r="R320" s="101">
        <v>4.8729523264412914E-3</v>
      </c>
      <c r="S320" s="101">
        <v>1.5940458310068301E-3</v>
      </c>
      <c r="T320" s="101">
        <v>1.2769055473792472E-3</v>
      </c>
      <c r="U320" s="101">
        <v>3.220668429512452E-3</v>
      </c>
      <c r="V320" s="101">
        <v>8.145365666702209E-3</v>
      </c>
      <c r="W320" s="101">
        <v>5.7641940770655729E-3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1.5451578979061228E-3</v>
      </c>
      <c r="D324" s="122">
        <v>2.1720913514047513E-3</v>
      </c>
      <c r="E324" s="122">
        <v>2.0793505857986225E-3</v>
      </c>
      <c r="F324" s="122">
        <v>2.3359049075775736E-3</v>
      </c>
      <c r="G324" s="122">
        <v>2.5526326169637713E-3</v>
      </c>
      <c r="H324" s="122">
        <v>2.0911577180942635E-3</v>
      </c>
      <c r="I324" s="122">
        <v>1.2430283270847438E-3</v>
      </c>
      <c r="J324" s="122">
        <v>6.1507916456324393E-4</v>
      </c>
      <c r="K324" s="122">
        <v>0</v>
      </c>
      <c r="L324" s="122">
        <v>1.0023506990197019E-3</v>
      </c>
      <c r="M324" s="122">
        <v>1.8545365322140109E-3</v>
      </c>
      <c r="N324" s="122">
        <v>2.5823498005848639E-3</v>
      </c>
      <c r="O324" s="122">
        <v>2.5086789102239842E-3</v>
      </c>
      <c r="P324" s="122">
        <v>1.8600506211340394E-3</v>
      </c>
      <c r="Q324" s="122">
        <v>2.6403350730315649E-3</v>
      </c>
      <c r="R324" s="122">
        <v>1.286887205882427E-3</v>
      </c>
      <c r="S324" s="122">
        <v>4.8784108997768213E-4</v>
      </c>
      <c r="T324" s="122">
        <v>4.0079865678108092E-4</v>
      </c>
      <c r="U324" s="122">
        <v>8.9953021667046158E-4</v>
      </c>
      <c r="V324" s="122">
        <v>2.1834720387237669E-3</v>
      </c>
      <c r="W324" s="122">
        <v>1.5621687450441493E-3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9.6809550327348472E-4</v>
      </c>
      <c r="D325" s="98">
        <v>1.2153518723049676E-3</v>
      </c>
      <c r="E325" s="98">
        <v>1.3169817524809251E-3</v>
      </c>
      <c r="F325" s="98">
        <v>1.656810110649363E-3</v>
      </c>
      <c r="G325" s="98">
        <v>1.7330351438866539E-3</v>
      </c>
      <c r="H325" s="98">
        <v>1.1873776092730648E-3</v>
      </c>
      <c r="I325" s="98">
        <v>4.2739492323464807E-4</v>
      </c>
      <c r="J325" s="98">
        <v>1.4777853973271441E-4</v>
      </c>
      <c r="K325" s="98">
        <v>0</v>
      </c>
      <c r="L325" s="98">
        <v>8.7771454688930026E-4</v>
      </c>
      <c r="M325" s="98">
        <v>1.1057379389932578E-3</v>
      </c>
      <c r="N325" s="98">
        <v>1.6468473165462763E-3</v>
      </c>
      <c r="O325" s="98">
        <v>1.3728100106309947E-3</v>
      </c>
      <c r="P325" s="98">
        <v>9.7567111059451781E-4</v>
      </c>
      <c r="Q325" s="98">
        <v>8.2274460156581792E-4</v>
      </c>
      <c r="R325" s="98">
        <v>4.7072722491194724E-4</v>
      </c>
      <c r="S325" s="98">
        <v>2.4406733652380036E-4</v>
      </c>
      <c r="T325" s="98">
        <v>2.8990314084313993E-4</v>
      </c>
      <c r="U325" s="98">
        <v>3.880341237743239E-4</v>
      </c>
      <c r="V325" s="98">
        <v>1.3441688011904681E-3</v>
      </c>
      <c r="W325" s="98">
        <v>7.2004318985631965E-4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5.7706239463263813E-4</v>
      </c>
      <c r="D326" s="33">
        <v>9.5673947909978368E-4</v>
      </c>
      <c r="E326" s="33">
        <v>7.6236883331769754E-4</v>
      </c>
      <c r="F326" s="33">
        <v>6.790947969282108E-4</v>
      </c>
      <c r="G326" s="33">
        <v>8.1959747307711755E-4</v>
      </c>
      <c r="H326" s="33">
        <v>9.0378010882119844E-4</v>
      </c>
      <c r="I326" s="33">
        <v>8.1563340385009569E-4</v>
      </c>
      <c r="J326" s="33">
        <v>4.6730062483052952E-4</v>
      </c>
      <c r="K326" s="33">
        <v>0</v>
      </c>
      <c r="L326" s="33">
        <v>1.246361521304015E-4</v>
      </c>
      <c r="M326" s="33">
        <v>7.4879859322075307E-4</v>
      </c>
      <c r="N326" s="33">
        <v>9.3550248403858759E-4</v>
      </c>
      <c r="O326" s="33">
        <v>1.1358688995929897E-3</v>
      </c>
      <c r="P326" s="33">
        <v>8.843795105395216E-4</v>
      </c>
      <c r="Q326" s="33">
        <v>1.8175904714657469E-3</v>
      </c>
      <c r="R326" s="33">
        <v>8.1615998097047976E-4</v>
      </c>
      <c r="S326" s="33">
        <v>2.4377375345388175E-4</v>
      </c>
      <c r="T326" s="33">
        <v>1.10895515937941E-4</v>
      </c>
      <c r="U326" s="33">
        <v>5.1149609289613768E-4</v>
      </c>
      <c r="V326" s="33">
        <v>8.3930323753329881E-4</v>
      </c>
      <c r="W326" s="33">
        <v>8.4212555518782951E-4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0.5711144517550133</v>
      </c>
      <c r="D328" s="119">
        <f t="shared" si="143"/>
        <v>0.57862260885726868</v>
      </c>
      <c r="E328" s="119">
        <f t="shared" si="143"/>
        <v>0.58331843326462229</v>
      </c>
      <c r="F328" s="119">
        <f t="shared" si="143"/>
        <v>0.58734397747977773</v>
      </c>
      <c r="G328" s="119">
        <f t="shared" si="143"/>
        <v>0.59248948562614356</v>
      </c>
      <c r="H328" s="119">
        <f t="shared" si="143"/>
        <v>0.5996468592560269</v>
      </c>
      <c r="I328" s="119">
        <f t="shared" si="143"/>
        <v>0.608163216991495</v>
      </c>
      <c r="J328" s="119">
        <f t="shared" si="143"/>
        <v>0.6174826382679014</v>
      </c>
      <c r="K328" s="119" t="str">
        <f t="shared" si="143"/>
        <v/>
      </c>
      <c r="L328" s="119">
        <f t="shared" si="143"/>
        <v>0.62538966732986911</v>
      </c>
      <c r="M328" s="119">
        <f t="shared" si="143"/>
        <v>0.63868024268485257</v>
      </c>
      <c r="N328" s="119">
        <f t="shared" si="143"/>
        <v>0.65522718981289796</v>
      </c>
      <c r="O328" s="119">
        <f t="shared" si="143"/>
        <v>0.67947693905930817</v>
      </c>
      <c r="P328" s="119">
        <f t="shared" si="143"/>
        <v>0.70642971657723619</v>
      </c>
      <c r="Q328" s="119">
        <f t="shared" si="143"/>
        <v>0.73088029491466477</v>
      </c>
      <c r="R328" s="119">
        <f t="shared" ref="R328:V328" si="144">IF(R309=0,"",R309/R290)</f>
        <v>0.74227547635381108</v>
      </c>
      <c r="S328" s="119">
        <f t="shared" si="144"/>
        <v>0.7497174158982024</v>
      </c>
      <c r="T328" s="119">
        <f t="shared" si="144"/>
        <v>0.75567964277660971</v>
      </c>
      <c r="U328" s="119">
        <f t="shared" si="144"/>
        <v>0.76621680832206851</v>
      </c>
      <c r="V328" s="119">
        <f t="shared" si="144"/>
        <v>0.76885229505459707</v>
      </c>
      <c r="W328" s="119">
        <f t="shared" ref="W328" si="145">IF(W309=0,"",W309/W290)</f>
        <v>0.7762851606124751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0.55784616365517514</v>
      </c>
      <c r="D329" s="124">
        <f t="shared" si="146"/>
        <v>0.56372418886355435</v>
      </c>
      <c r="E329" s="124">
        <f t="shared" si="146"/>
        <v>0.56988534468683427</v>
      </c>
      <c r="F329" s="124">
        <f t="shared" si="146"/>
        <v>0.57597298570721067</v>
      </c>
      <c r="G329" s="124">
        <f t="shared" si="146"/>
        <v>0.58230731276942826</v>
      </c>
      <c r="H329" s="124">
        <f t="shared" si="146"/>
        <v>0.58876147828447167</v>
      </c>
      <c r="I329" s="124">
        <f t="shared" si="146"/>
        <v>0.59539707026897715</v>
      </c>
      <c r="J329" s="124">
        <f t="shared" si="146"/>
        <v>0.60249030258441627</v>
      </c>
      <c r="K329" s="124" t="str">
        <f t="shared" si="146"/>
        <v/>
      </c>
      <c r="L329" s="124">
        <f t="shared" si="146"/>
        <v>0.61819043651286265</v>
      </c>
      <c r="M329" s="124">
        <f t="shared" si="146"/>
        <v>0.63141896756325955</v>
      </c>
      <c r="N329" s="124">
        <f t="shared" si="146"/>
        <v>0.65077353659912984</v>
      </c>
      <c r="O329" s="124">
        <f t="shared" si="146"/>
        <v>0.67702573779267683</v>
      </c>
      <c r="P329" s="124">
        <f t="shared" si="146"/>
        <v>0.70708045331256653</v>
      </c>
      <c r="Q329" s="124">
        <f t="shared" si="146"/>
        <v>0.73192969414301945</v>
      </c>
      <c r="R329" s="124">
        <f t="shared" ref="R329:V329" si="147">IF(R310=0,"",R310/R291)</f>
        <v>0.74403862866756909</v>
      </c>
      <c r="S329" s="124">
        <f t="shared" si="147"/>
        <v>0.75265060277732465</v>
      </c>
      <c r="T329" s="124">
        <f t="shared" si="147"/>
        <v>0.75895560349886582</v>
      </c>
      <c r="U329" s="124">
        <f t="shared" si="147"/>
        <v>0.76388386213064263</v>
      </c>
      <c r="V329" s="124">
        <f t="shared" si="147"/>
        <v>0.76820599696025926</v>
      </c>
      <c r="W329" s="124">
        <f t="shared" ref="W329" si="148">IF(W310=0,"",W310/W291)</f>
        <v>0.77105354237996926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 t="str">
        <f t="shared" si="149"/>
        <v/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0.67299250335141636</v>
      </c>
      <c r="P330" s="111">
        <f t="shared" si="149"/>
        <v>0.7032996693083402</v>
      </c>
      <c r="Q330" s="111">
        <f t="shared" si="149"/>
        <v>0.72837837837837838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>
        <f t="shared" si="155"/>
        <v>3.7347395689265883</v>
      </c>
      <c r="N332" s="124">
        <f t="shared" si="155"/>
        <v>3.8931839040131195</v>
      </c>
      <c r="O332" s="124">
        <f t="shared" si="155"/>
        <v>4.0823946398225521</v>
      </c>
      <c r="P332" s="124">
        <f t="shared" si="155"/>
        <v>4.2875896085158125</v>
      </c>
      <c r="Q332" s="124">
        <f t="shared" si="155"/>
        <v>4.4639307965741235</v>
      </c>
      <c r="R332" s="124">
        <f t="shared" ref="R332:V332" si="156">IF(R313=0,"",R313/R294)</f>
        <v>4.5745598898059452</v>
      </c>
      <c r="S332" s="124" t="str">
        <f t="shared" si="156"/>
        <v/>
      </c>
      <c r="T332" s="124" t="str">
        <f t="shared" si="156"/>
        <v/>
      </c>
      <c r="U332" s="124">
        <f t="shared" si="156"/>
        <v>4.8031680966130921</v>
      </c>
      <c r="V332" s="124">
        <f t="shared" si="156"/>
        <v>4.8714608232658643</v>
      </c>
      <c r="W332" s="124">
        <f t="shared" ref="W332" si="157">IF(W313=0,"",W313/W294)</f>
        <v>4.93832035661024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>
        <f t="shared" si="158"/>
        <v>3.7347395689265883</v>
      </c>
      <c r="N333" s="111">
        <f t="shared" si="158"/>
        <v>3.8931839040131195</v>
      </c>
      <c r="O333" s="111">
        <f t="shared" si="158"/>
        <v>4.0823946398225521</v>
      </c>
      <c r="P333" s="111">
        <f t="shared" si="158"/>
        <v>4.2875896085158125</v>
      </c>
      <c r="Q333" s="111">
        <f t="shared" si="158"/>
        <v>4.4639307965741235</v>
      </c>
      <c r="R333" s="111">
        <f t="shared" ref="R333:V333" si="159">IF(R314=0,"",R314/R295)</f>
        <v>4.5745598898059452</v>
      </c>
      <c r="S333" s="111" t="str">
        <f t="shared" si="159"/>
        <v/>
      </c>
      <c r="T333" s="111" t="str">
        <f t="shared" si="159"/>
        <v/>
      </c>
      <c r="U333" s="111">
        <f t="shared" si="159"/>
        <v>4.8031680966130921</v>
      </c>
      <c r="V333" s="111">
        <f t="shared" si="159"/>
        <v>4.8714608232658643</v>
      </c>
      <c r="W333" s="111">
        <f t="shared" ref="W333" si="160">IF(W314=0,"",W314/W295)</f>
        <v>4.93832035661024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0.63719014835520094</v>
      </c>
      <c r="D334" s="124">
        <f t="shared" si="161"/>
        <v>0.64312696407847969</v>
      </c>
      <c r="E334" s="124">
        <f t="shared" si="161"/>
        <v>0.64337260901295401</v>
      </c>
      <c r="F334" s="124">
        <f t="shared" si="161"/>
        <v>0.64521545479326314</v>
      </c>
      <c r="G334" s="124">
        <f t="shared" si="161"/>
        <v>0.64731926089976111</v>
      </c>
      <c r="H334" s="124">
        <f t="shared" si="161"/>
        <v>0.6506144429255436</v>
      </c>
      <c r="I334" s="124">
        <f t="shared" si="161"/>
        <v>0.6545816281092095</v>
      </c>
      <c r="J334" s="124">
        <f t="shared" si="161"/>
        <v>0.65706556567339103</v>
      </c>
      <c r="K334" s="124" t="str">
        <f t="shared" si="161"/>
        <v/>
      </c>
      <c r="L334" s="124">
        <f t="shared" si="161"/>
        <v>0.66122962608036562</v>
      </c>
      <c r="M334" s="124">
        <f t="shared" si="161"/>
        <v>0.66890609717780336</v>
      </c>
      <c r="N334" s="124">
        <f t="shared" si="161"/>
        <v>0.67739337245145592</v>
      </c>
      <c r="O334" s="124">
        <f t="shared" si="161"/>
        <v>0.69261566494868898</v>
      </c>
      <c r="P334" s="124">
        <f t="shared" si="161"/>
        <v>0.71192551268264059</v>
      </c>
      <c r="Q334" s="124">
        <f t="shared" si="161"/>
        <v>0.72912153369145982</v>
      </c>
      <c r="R334" s="124">
        <f t="shared" ref="R334:V334" si="162">IF(R315=0,"",R315/R296)</f>
        <v>0.74212414464137688</v>
      </c>
      <c r="S334" s="124">
        <f t="shared" si="162"/>
        <v>0.75499856959348022</v>
      </c>
      <c r="T334" s="124">
        <f t="shared" si="162"/>
        <v>0.77673343111041548</v>
      </c>
      <c r="U334" s="124">
        <f t="shared" si="162"/>
        <v>0.78323590377077468</v>
      </c>
      <c r="V334" s="124">
        <f t="shared" si="162"/>
        <v>0.79148606458329784</v>
      </c>
      <c r="W334" s="124">
        <f t="shared" ref="W334" si="163">IF(W315=0,"",W315/W296)</f>
        <v>0.80058398666237029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0.5735123258816136</v>
      </c>
      <c r="D335" s="111">
        <f t="shared" si="164"/>
        <v>0.57622451564302946</v>
      </c>
      <c r="E335" s="111">
        <f t="shared" si="164"/>
        <v>0.57938569195569223</v>
      </c>
      <c r="F335" s="111">
        <f t="shared" si="164"/>
        <v>0.58260809370716127</v>
      </c>
      <c r="G335" s="111">
        <f t="shared" si="164"/>
        <v>0.58624398566336877</v>
      </c>
      <c r="H335" s="111">
        <f t="shared" si="164"/>
        <v>0.59025025510154649</v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>
        <f t="shared" si="164"/>
        <v>0.61396847366217067</v>
      </c>
      <c r="M335" s="111" t="str">
        <f t="shared" si="164"/>
        <v/>
      </c>
      <c r="N335" s="111">
        <f t="shared" si="164"/>
        <v>0.65653186055162982</v>
      </c>
      <c r="O335" s="111">
        <f t="shared" si="164"/>
        <v>0.6956861187353085</v>
      </c>
      <c r="P335" s="111">
        <f t="shared" si="164"/>
        <v>0.74339381253303194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0.86962609034083571</v>
      </c>
      <c r="U335" s="111">
        <f t="shared" si="165"/>
        <v>0.89088659900434219</v>
      </c>
      <c r="V335" s="111">
        <f t="shared" si="165"/>
        <v>0.90630046778538442</v>
      </c>
      <c r="W335" s="111">
        <f t="shared" ref="W335" si="166">IF(W316=0,"",W316/W297)</f>
        <v>0.91355096860986451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0.64283128067466611</v>
      </c>
      <c r="D339" s="112">
        <f t="shared" si="176"/>
        <v>0.64454665573283088</v>
      </c>
      <c r="E339" s="112">
        <f t="shared" si="176"/>
        <v>0.64639396739221033</v>
      </c>
      <c r="F339" s="112">
        <f t="shared" si="176"/>
        <v>0.64825902416745551</v>
      </c>
      <c r="G339" s="112">
        <f t="shared" si="176"/>
        <v>0.65024664435766311</v>
      </c>
      <c r="H339" s="112">
        <f t="shared" si="176"/>
        <v>0.65234507924078444</v>
      </c>
      <c r="I339" s="112">
        <f t="shared" si="176"/>
        <v>0.6545816281092095</v>
      </c>
      <c r="J339" s="112">
        <f t="shared" si="176"/>
        <v>0.65706556567339103</v>
      </c>
      <c r="K339" s="112" t="str">
        <f t="shared" si="176"/>
        <v/>
      </c>
      <c r="L339" s="112">
        <f t="shared" si="176"/>
        <v>0.66310001724550838</v>
      </c>
      <c r="M339" s="112">
        <f t="shared" si="176"/>
        <v>0.66890609717780336</v>
      </c>
      <c r="N339" s="112">
        <f t="shared" si="176"/>
        <v>0.67828814092880585</v>
      </c>
      <c r="O339" s="112">
        <f t="shared" si="176"/>
        <v>0.69249797253887868</v>
      </c>
      <c r="P339" s="112">
        <f t="shared" si="176"/>
        <v>0.71098313934266122</v>
      </c>
      <c r="Q339" s="112">
        <f t="shared" si="176"/>
        <v>0.72912153369145982</v>
      </c>
      <c r="R339" s="112">
        <f t="shared" ref="R339:V339" si="177">IF(R320=0,"",R320/R301)</f>
        <v>0.74212414464137688</v>
      </c>
      <c r="S339" s="112">
        <f t="shared" si="177"/>
        <v>0.75499856959348022</v>
      </c>
      <c r="T339" s="112">
        <f t="shared" si="177"/>
        <v>0.7674748557716885</v>
      </c>
      <c r="U339" s="112">
        <f t="shared" si="177"/>
        <v>0.77919472578104454</v>
      </c>
      <c r="V339" s="112">
        <f t="shared" si="177"/>
        <v>0.78960851036323554</v>
      </c>
      <c r="W339" s="112">
        <f t="shared" ref="W339" si="178">IF(W320=0,"",W320/W301)</f>
        <v>0.79780617205734761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0.64524689150411796</v>
      </c>
      <c r="D343" s="124">
        <f t="shared" si="188"/>
        <v>0.65623334157945978</v>
      </c>
      <c r="E343" s="124">
        <f t="shared" si="188"/>
        <v>0.64585339853078427</v>
      </c>
      <c r="F343" s="124">
        <f t="shared" si="188"/>
        <v>0.63543352360584626</v>
      </c>
      <c r="G343" s="124">
        <f t="shared" si="188"/>
        <v>0.64066366967977728</v>
      </c>
      <c r="H343" s="124">
        <f t="shared" si="188"/>
        <v>0.65845958214857558</v>
      </c>
      <c r="I343" s="124">
        <f t="shared" si="188"/>
        <v>0.69677877106760344</v>
      </c>
      <c r="J343" s="124">
        <f t="shared" si="188"/>
        <v>0.71688714815645604</v>
      </c>
      <c r="K343" s="124" t="str">
        <f t="shared" si="188"/>
        <v/>
      </c>
      <c r="L343" s="124">
        <f t="shared" si="188"/>
        <v>0.61588381057637664</v>
      </c>
      <c r="M343" s="124">
        <f t="shared" si="188"/>
        <v>0.65861646829611964</v>
      </c>
      <c r="N343" s="124">
        <f t="shared" si="188"/>
        <v>0.65289956714166097</v>
      </c>
      <c r="O343" s="124">
        <f t="shared" si="188"/>
        <v>0.66947377478958348</v>
      </c>
      <c r="P343" s="124">
        <f t="shared" si="188"/>
        <v>0.67566939327866826</v>
      </c>
      <c r="Q343" s="124">
        <f t="shared" si="188"/>
        <v>0.72127369464041768</v>
      </c>
      <c r="R343" s="124">
        <f t="shared" ref="R343:V343" si="189">IF(R324=0,"",R324/R305)</f>
        <v>0.716356949371042</v>
      </c>
      <c r="S343" s="124">
        <f t="shared" si="189"/>
        <v>0.69511412180440457</v>
      </c>
      <c r="T343" s="124">
        <f t="shared" si="189"/>
        <v>0.65628793714399314</v>
      </c>
      <c r="U343" s="124">
        <f t="shared" si="189"/>
        <v>0.72614963591526049</v>
      </c>
      <c r="V343" s="124">
        <f t="shared" si="189"/>
        <v>0.68925138250443629</v>
      </c>
      <c r="W343" s="124">
        <f t="shared" ref="W343" si="190">IF(W324=0,"",W324/W305)</f>
        <v>0.7307720577901784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0.59409267870349347</v>
      </c>
      <c r="D344" s="111">
        <f t="shared" si="191"/>
        <v>0.59466598718710995</v>
      </c>
      <c r="E344" s="111">
        <f t="shared" si="191"/>
        <v>0.59523121027392256</v>
      </c>
      <c r="F344" s="111">
        <f t="shared" si="191"/>
        <v>0.59579533080662561</v>
      </c>
      <c r="G344" s="111">
        <f t="shared" si="191"/>
        <v>0.59635200516444764</v>
      </c>
      <c r="H344" s="111">
        <f t="shared" si="191"/>
        <v>0.59690200972581264</v>
      </c>
      <c r="I344" s="111">
        <f t="shared" si="191"/>
        <v>0.59744378142237697</v>
      </c>
      <c r="J344" s="111">
        <f t="shared" si="191"/>
        <v>0.59797091691485127</v>
      </c>
      <c r="K344" s="111" t="str">
        <f t="shared" si="191"/>
        <v/>
      </c>
      <c r="L344" s="111">
        <f t="shared" si="191"/>
        <v>0.59896348908647601</v>
      </c>
      <c r="M344" s="111">
        <f t="shared" si="191"/>
        <v>0.59922476173207428</v>
      </c>
      <c r="N344" s="111">
        <f t="shared" si="191"/>
        <v>0.59922476173207428</v>
      </c>
      <c r="O344" s="111">
        <f t="shared" si="191"/>
        <v>0.59922476173207428</v>
      </c>
      <c r="P344" s="111">
        <f t="shared" si="191"/>
        <v>0.59922476173207428</v>
      </c>
      <c r="Q344" s="111">
        <f t="shared" si="191"/>
        <v>0.59922476173207428</v>
      </c>
      <c r="R344" s="111">
        <f t="shared" ref="R344:V344" si="192">IF(R325=0,"",R325/R306)</f>
        <v>0.6008754035275029</v>
      </c>
      <c r="S344" s="111">
        <f t="shared" si="192"/>
        <v>0.60357457685601423</v>
      </c>
      <c r="T344" s="111">
        <f t="shared" si="192"/>
        <v>0.60672361240594175</v>
      </c>
      <c r="U344" s="111">
        <f t="shared" si="192"/>
        <v>0.60998511351122442</v>
      </c>
      <c r="V344" s="111">
        <f t="shared" si="192"/>
        <v>0.61302168350579789</v>
      </c>
      <c r="W344" s="111">
        <f t="shared" ref="W344" si="193">IF(W325=0,"",W325/W306)</f>
        <v>0.61583332238966093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0.75419106769085431</v>
      </c>
      <c r="D345" s="45">
        <f t="shared" si="194"/>
        <v>0.755609746970197</v>
      </c>
      <c r="E345" s="45">
        <f t="shared" si="194"/>
        <v>0.7570808855706711</v>
      </c>
      <c r="F345" s="45">
        <f t="shared" si="194"/>
        <v>0.75855917771493586</v>
      </c>
      <c r="G345" s="45">
        <f t="shared" si="194"/>
        <v>0.7600857818083554</v>
      </c>
      <c r="H345" s="45">
        <f t="shared" si="194"/>
        <v>0.76165566058608913</v>
      </c>
      <c r="I345" s="45">
        <f t="shared" si="194"/>
        <v>0.76327895548042157</v>
      </c>
      <c r="J345" s="45">
        <f t="shared" si="194"/>
        <v>0.76499721235981855</v>
      </c>
      <c r="K345" s="45" t="str">
        <f t="shared" si="194"/>
        <v/>
      </c>
      <c r="L345" s="45">
        <f t="shared" si="194"/>
        <v>0.76883403768527514</v>
      </c>
      <c r="M345" s="45">
        <f t="shared" si="194"/>
        <v>0.77153915888901015</v>
      </c>
      <c r="N345" s="45">
        <f t="shared" si="194"/>
        <v>0.7751247591262449</v>
      </c>
      <c r="O345" s="45">
        <f t="shared" si="194"/>
        <v>0.77998872412861708</v>
      </c>
      <c r="P345" s="45">
        <f t="shared" si="194"/>
        <v>0.78634002707352346</v>
      </c>
      <c r="Q345" s="45">
        <f t="shared" si="194"/>
        <v>0.79452601036692272</v>
      </c>
      <c r="R345" s="45">
        <f t="shared" ref="R345:V345" si="195">IF(R326=0,"",R326/R307)</f>
        <v>0.80566177840146713</v>
      </c>
      <c r="S345" s="45">
        <f t="shared" si="195"/>
        <v>0.81956025845563862</v>
      </c>
      <c r="T345" s="45">
        <f t="shared" si="195"/>
        <v>0.83450337860894708</v>
      </c>
      <c r="U345" s="45">
        <f t="shared" si="195"/>
        <v>0.84877306694094434</v>
      </c>
      <c r="V345" s="45">
        <f t="shared" si="195"/>
        <v>0.86065125153116318</v>
      </c>
      <c r="W345" s="45">
        <f t="shared" ref="W345" si="196">IF(W326=0,"",W326/W307)</f>
        <v>0.86953442912471746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0.13512195351269329</v>
      </c>
      <c r="D347" s="117">
        <f t="shared" si="197"/>
        <v>0.15827736428747127</v>
      </c>
      <c r="E347" s="117">
        <f t="shared" si="197"/>
        <v>0.15412179808697049</v>
      </c>
      <c r="F347" s="117">
        <f t="shared" si="197"/>
        <v>0.16799804629051143</v>
      </c>
      <c r="G347" s="117">
        <f t="shared" si="197"/>
        <v>0.19584054902742384</v>
      </c>
      <c r="H347" s="117">
        <f t="shared" si="197"/>
        <v>0.15477396674492339</v>
      </c>
      <c r="I347" s="117">
        <f t="shared" si="197"/>
        <v>8.755269714328065E-2</v>
      </c>
      <c r="J347" s="117">
        <f t="shared" si="197"/>
        <v>3.7084574745803719E-2</v>
      </c>
      <c r="K347" s="117">
        <f t="shared" si="197"/>
        <v>0</v>
      </c>
      <c r="L347" s="117">
        <f t="shared" si="197"/>
        <v>6.260893542352855E-2</v>
      </c>
      <c r="M347" s="117">
        <f t="shared" si="197"/>
        <v>0.11374495979803474</v>
      </c>
      <c r="N347" s="117">
        <f t="shared" si="197"/>
        <v>0.15383000567392566</v>
      </c>
      <c r="O347" s="117">
        <f t="shared" si="197"/>
        <v>0.14147240431122365</v>
      </c>
      <c r="P347" s="117">
        <f t="shared" si="197"/>
        <v>0.11122708480168879</v>
      </c>
      <c r="Q347" s="117">
        <f t="shared" si="197"/>
        <v>0.11720014664547562</v>
      </c>
      <c r="R347" s="117">
        <f t="shared" ref="R347:V347" si="198">R348+R351+R353+R362</f>
        <v>5.3792658464317085E-2</v>
      </c>
      <c r="S347" s="117">
        <f t="shared" si="198"/>
        <v>2.5219278599553908E-2</v>
      </c>
      <c r="T347" s="117">
        <f t="shared" si="198"/>
        <v>1.9350719483060424E-2</v>
      </c>
      <c r="U347" s="117">
        <f t="shared" si="198"/>
        <v>4.1715714224342323E-2</v>
      </c>
      <c r="V347" s="117">
        <f t="shared" si="198"/>
        <v>8.8564446912853104E-2</v>
      </c>
      <c r="W347" s="117">
        <f t="shared" ref="W347" si="199">W348+W351+W353+W362</f>
        <v>5.4279373173011042E-2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0.12925587853506026</v>
      </c>
      <c r="D348" s="122">
        <f t="shared" si="200"/>
        <v>0.15235646647439283</v>
      </c>
      <c r="E348" s="122">
        <f t="shared" si="200"/>
        <v>0.14717344227016932</v>
      </c>
      <c r="F348" s="122">
        <f t="shared" si="200"/>
        <v>0.15955473952206961</v>
      </c>
      <c r="G348" s="122">
        <f t="shared" si="200"/>
        <v>0.18697895055008179</v>
      </c>
      <c r="H348" s="122">
        <f t="shared" si="200"/>
        <v>0.14889170286898062</v>
      </c>
      <c r="I348" s="122">
        <f t="shared" si="200"/>
        <v>8.5662775107313224E-2</v>
      </c>
      <c r="J348" s="122">
        <f t="shared" si="200"/>
        <v>3.6431680436159408E-2</v>
      </c>
      <c r="K348" s="122">
        <f t="shared" si="200"/>
        <v>0</v>
      </c>
      <c r="L348" s="122">
        <f t="shared" si="200"/>
        <v>5.8243642796627797E-2</v>
      </c>
      <c r="M348" s="122">
        <f t="shared" si="200"/>
        <v>0.10886996637313918</v>
      </c>
      <c r="N348" s="122">
        <f t="shared" si="200"/>
        <v>0.1453774701029584</v>
      </c>
      <c r="O348" s="122">
        <f t="shared" si="200"/>
        <v>0.13429672764273401</v>
      </c>
      <c r="P348" s="122">
        <f t="shared" si="200"/>
        <v>0.10634730291750985</v>
      </c>
      <c r="Q348" s="122">
        <f t="shared" si="200"/>
        <v>0.11357281834139893</v>
      </c>
      <c r="R348" s="122">
        <f t="shared" ref="R348:V348" si="201">SUM(R349:R350)</f>
        <v>5.1723010575654614E-2</v>
      </c>
      <c r="S348" s="122">
        <f t="shared" si="201"/>
        <v>2.4150985808040554E-2</v>
      </c>
      <c r="T348" s="122">
        <f t="shared" si="201"/>
        <v>1.7650291792984801E-2</v>
      </c>
      <c r="U348" s="122">
        <f t="shared" si="201"/>
        <v>3.9625198941428533E-2</v>
      </c>
      <c r="V348" s="122">
        <f t="shared" si="201"/>
        <v>8.232597050479605E-2</v>
      </c>
      <c r="W348" s="122">
        <f t="shared" ref="W348" si="202">SUM(W349:W350)</f>
        <v>5.0721092898382593E-2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0.12925587853506026</v>
      </c>
      <c r="D349" s="98">
        <v>0.15235646647439283</v>
      </c>
      <c r="E349" s="98">
        <v>0.14717344227016932</v>
      </c>
      <c r="F349" s="98">
        <v>0.15955473952206961</v>
      </c>
      <c r="G349" s="98">
        <v>0.18697895055008179</v>
      </c>
      <c r="H349" s="98">
        <v>0.14889170286898062</v>
      </c>
      <c r="I349" s="98">
        <v>8.5662775107313224E-2</v>
      </c>
      <c r="J349" s="98">
        <v>3.6431680436159408E-2</v>
      </c>
      <c r="K349" s="98">
        <v>0</v>
      </c>
      <c r="L349" s="98">
        <v>5.8243642796627797E-2</v>
      </c>
      <c r="M349" s="98">
        <v>0.10886996637313918</v>
      </c>
      <c r="N349" s="98">
        <v>0.1453774701029584</v>
      </c>
      <c r="O349" s="98">
        <v>0.13429672764273401</v>
      </c>
      <c r="P349" s="98">
        <v>0.10634730291750985</v>
      </c>
      <c r="Q349" s="98">
        <v>0.11357281834139893</v>
      </c>
      <c r="R349" s="98">
        <v>5.1723010575654614E-2</v>
      </c>
      <c r="S349" s="98">
        <v>2.4150985808040554E-2</v>
      </c>
      <c r="T349" s="98">
        <v>1.7650291792984801E-2</v>
      </c>
      <c r="U349" s="98">
        <v>3.9625198941428533E-2</v>
      </c>
      <c r="V349" s="98">
        <v>8.232597050479605E-2</v>
      </c>
      <c r="W349" s="98">
        <v>5.0721092898382593E-2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1.5610509748275761E-3</v>
      </c>
      <c r="D353" s="122">
        <v>5.2155987825629375E-4</v>
      </c>
      <c r="E353" s="122">
        <v>1.1030715374183025E-3</v>
      </c>
      <c r="F353" s="122">
        <v>1.0966928791665345E-3</v>
      </c>
      <c r="G353" s="122">
        <v>1.1841614898611015E-3</v>
      </c>
      <c r="H353" s="122">
        <v>6.2696537903662061E-4</v>
      </c>
      <c r="I353" s="122">
        <v>0</v>
      </c>
      <c r="J353" s="122">
        <v>0</v>
      </c>
      <c r="K353" s="122">
        <v>0</v>
      </c>
      <c r="L353" s="122">
        <v>4.9392404699170835E-4</v>
      </c>
      <c r="M353" s="122">
        <v>0</v>
      </c>
      <c r="N353" s="122">
        <v>1.1918912927401822E-3</v>
      </c>
      <c r="O353" s="122">
        <v>1.1232120297614318E-3</v>
      </c>
      <c r="P353" s="122">
        <v>5.7822897432818104E-4</v>
      </c>
      <c r="Q353" s="122">
        <v>0</v>
      </c>
      <c r="R353" s="122">
        <v>0</v>
      </c>
      <c r="S353" s="122">
        <v>0</v>
      </c>
      <c r="T353" s="122">
        <v>4.3809567107823676E-4</v>
      </c>
      <c r="U353" s="122">
        <v>4.0992341551223879E-4</v>
      </c>
      <c r="V353" s="122">
        <v>4.4566287195558092E-4</v>
      </c>
      <c r="W353" s="122">
        <v>4.6935830684861408E-4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1.5610509748275761E-3</v>
      </c>
      <c r="D354" s="98">
        <v>5.2155987825629375E-4</v>
      </c>
      <c r="E354" s="98">
        <v>1.1030715374183025E-3</v>
      </c>
      <c r="F354" s="98">
        <v>1.0966928791665345E-3</v>
      </c>
      <c r="G354" s="98">
        <v>1.1841614898611015E-3</v>
      </c>
      <c r="H354" s="98">
        <v>6.2696537903662061E-4</v>
      </c>
      <c r="I354" s="98">
        <v>0</v>
      </c>
      <c r="J354" s="98">
        <v>0</v>
      </c>
      <c r="K354" s="98">
        <v>0</v>
      </c>
      <c r="L354" s="98">
        <v>4.9392404699170835E-4</v>
      </c>
      <c r="M354" s="98">
        <v>0</v>
      </c>
      <c r="N354" s="98">
        <v>1.1918912927401822E-3</v>
      </c>
      <c r="O354" s="98">
        <v>1.1232120297614318E-3</v>
      </c>
      <c r="P354" s="98">
        <v>5.7822897432818104E-4</v>
      </c>
      <c r="Q354" s="98">
        <v>0</v>
      </c>
      <c r="R354" s="98">
        <v>0</v>
      </c>
      <c r="S354" s="98">
        <v>0</v>
      </c>
      <c r="T354" s="98">
        <v>4.3809567107823676E-4</v>
      </c>
      <c r="U354" s="98">
        <v>4.0992341551223879E-4</v>
      </c>
      <c r="V354" s="98">
        <v>4.4566287195558092E-4</v>
      </c>
      <c r="W354" s="98">
        <v>4.6935830684861408E-4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4.3050240028054479E-3</v>
      </c>
      <c r="D362" s="122">
        <v>5.3993379348221456E-3</v>
      </c>
      <c r="E362" s="122">
        <v>5.8452842793828442E-3</v>
      </c>
      <c r="F362" s="122">
        <v>7.3466138892752898E-3</v>
      </c>
      <c r="G362" s="122">
        <v>7.6774369874809322E-3</v>
      </c>
      <c r="H362" s="122">
        <v>5.2552984969061432E-3</v>
      </c>
      <c r="I362" s="122">
        <v>1.8899220359674292E-3</v>
      </c>
      <c r="J362" s="122">
        <v>6.5289430964431193E-4</v>
      </c>
      <c r="K362" s="122">
        <v>0</v>
      </c>
      <c r="L362" s="122">
        <v>3.8713685799090388E-3</v>
      </c>
      <c r="M362" s="122">
        <v>4.8749934248955582E-3</v>
      </c>
      <c r="N362" s="122">
        <v>7.26064427822707E-3</v>
      </c>
      <c r="O362" s="122">
        <v>6.0524646387282071E-3</v>
      </c>
      <c r="P362" s="122">
        <v>4.3015529098507522E-3</v>
      </c>
      <c r="Q362" s="122">
        <v>3.6273283040766991E-3</v>
      </c>
      <c r="R362" s="122">
        <v>2.06964788866247E-3</v>
      </c>
      <c r="S362" s="122">
        <v>1.0682927915133522E-3</v>
      </c>
      <c r="T362" s="122">
        <v>1.2623320189973843E-3</v>
      </c>
      <c r="U362" s="122">
        <v>1.6805918674015453E-3</v>
      </c>
      <c r="V362" s="122">
        <v>5.79281353610148E-3</v>
      </c>
      <c r="W362" s="122">
        <v>3.0889219677798386E-3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4.3050240028054479E-3</v>
      </c>
      <c r="D363" s="98">
        <v>5.3993379348221456E-3</v>
      </c>
      <c r="E363" s="98">
        <v>5.8452842793828442E-3</v>
      </c>
      <c r="F363" s="98">
        <v>7.3466138892752898E-3</v>
      </c>
      <c r="G363" s="98">
        <v>7.6774369874809322E-3</v>
      </c>
      <c r="H363" s="98">
        <v>5.2552984969061432E-3</v>
      </c>
      <c r="I363" s="98">
        <v>1.8899220359674292E-3</v>
      </c>
      <c r="J363" s="98">
        <v>6.5289430964431193E-4</v>
      </c>
      <c r="K363" s="98">
        <v>0</v>
      </c>
      <c r="L363" s="98">
        <v>3.8713685799090388E-3</v>
      </c>
      <c r="M363" s="98">
        <v>4.8749934248955582E-3</v>
      </c>
      <c r="N363" s="98">
        <v>7.26064427822707E-3</v>
      </c>
      <c r="O363" s="98">
        <v>6.0524646387282071E-3</v>
      </c>
      <c r="P363" s="98">
        <v>4.3015529098507522E-3</v>
      </c>
      <c r="Q363" s="98">
        <v>3.6273283040766991E-3</v>
      </c>
      <c r="R363" s="98">
        <v>2.06964788866247E-3</v>
      </c>
      <c r="S363" s="98">
        <v>1.0682927915133522E-3</v>
      </c>
      <c r="T363" s="98">
        <v>1.2623320189973843E-3</v>
      </c>
      <c r="U363" s="98">
        <v>1.6805918674015453E-3</v>
      </c>
      <c r="V363" s="98">
        <v>5.79281353610148E-3</v>
      </c>
      <c r="W363" s="98">
        <v>3.0889219677798386E-3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17210.726336723714</v>
      </c>
      <c r="D366" s="117">
        <f t="shared" si="204"/>
        <v>16233.662267029888</v>
      </c>
      <c r="E366" s="117">
        <f t="shared" si="204"/>
        <v>17411.170420700077</v>
      </c>
      <c r="F366" s="117">
        <f t="shared" si="204"/>
        <v>17154.008681471365</v>
      </c>
      <c r="G366" s="117">
        <f t="shared" si="204"/>
        <v>18740.950711484882</v>
      </c>
      <c r="H366" s="117">
        <f t="shared" si="204"/>
        <v>19492.504501504085</v>
      </c>
      <c r="I366" s="117">
        <f t="shared" si="204"/>
        <v>17318.78002651452</v>
      </c>
      <c r="J366" s="117">
        <f t="shared" si="204"/>
        <v>18968.687907934564</v>
      </c>
      <c r="K366" s="117">
        <f t="shared" si="204"/>
        <v>0</v>
      </c>
      <c r="L366" s="117">
        <f t="shared" si="204"/>
        <v>15971.007865770725</v>
      </c>
      <c r="M366" s="117">
        <f t="shared" si="204"/>
        <v>15574.386815092299</v>
      </c>
      <c r="N366" s="117">
        <f t="shared" si="204"/>
        <v>15210.303452791139</v>
      </c>
      <c r="O366" s="117">
        <f t="shared" si="204"/>
        <v>14925.904166928274</v>
      </c>
      <c r="P366" s="117">
        <f t="shared" si="204"/>
        <v>14845.476516119297</v>
      </c>
      <c r="Q366" s="117">
        <f t="shared" si="204"/>
        <v>12077.51807793829</v>
      </c>
      <c r="R366" s="117">
        <f t="shared" ref="R366:V366" si="205">R367+R370+R372+R381</f>
        <v>12149.09153680808</v>
      </c>
      <c r="S366" s="117">
        <f t="shared" si="205"/>
        <v>11704.135425142002</v>
      </c>
      <c r="T366" s="117">
        <f t="shared" si="205"/>
        <v>10711.849770350716</v>
      </c>
      <c r="U366" s="117">
        <f t="shared" si="205"/>
        <v>9643.820882264883</v>
      </c>
      <c r="V366" s="117">
        <f t="shared" si="205"/>
        <v>9927.9108996302857</v>
      </c>
      <c r="W366" s="117">
        <f t="shared" ref="W366" si="206">W367+W370+W372+W381</f>
        <v>9116.1873892030126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14403.363560503856</v>
      </c>
      <c r="D367" s="122">
        <f t="shared" si="207"/>
        <v>13312.312447651357</v>
      </c>
      <c r="E367" s="122">
        <f t="shared" si="207"/>
        <v>14255.97782158697</v>
      </c>
      <c r="F367" s="122">
        <f t="shared" si="207"/>
        <v>14216.184585471818</v>
      </c>
      <c r="G367" s="122">
        <f t="shared" si="207"/>
        <v>15716.235871741284</v>
      </c>
      <c r="H367" s="122">
        <f t="shared" si="207"/>
        <v>16176.317021249208</v>
      </c>
      <c r="I367" s="122">
        <f t="shared" si="207"/>
        <v>14130.977145710734</v>
      </c>
      <c r="J367" s="122">
        <f t="shared" si="207"/>
        <v>14752.138939733662</v>
      </c>
      <c r="K367" s="122">
        <f t="shared" si="207"/>
        <v>0</v>
      </c>
      <c r="L367" s="122">
        <f t="shared" si="207"/>
        <v>12349.882968525852</v>
      </c>
      <c r="M367" s="122">
        <f t="shared" si="207"/>
        <v>12434.379560513637</v>
      </c>
      <c r="N367" s="122">
        <f t="shared" si="207"/>
        <v>11994.961081080981</v>
      </c>
      <c r="O367" s="122">
        <f t="shared" si="207"/>
        <v>11511.18466498694</v>
      </c>
      <c r="P367" s="122">
        <f t="shared" si="207"/>
        <v>11855.075000465235</v>
      </c>
      <c r="Q367" s="122">
        <f t="shared" si="207"/>
        <v>8734.3416834214495</v>
      </c>
      <c r="R367" s="122">
        <f t="shared" ref="R367:V367" si="208">SUM(R368:R369)</f>
        <v>8545.5416932912049</v>
      </c>
      <c r="S367" s="122">
        <f t="shared" si="208"/>
        <v>8977.7364606345764</v>
      </c>
      <c r="T367" s="122">
        <f t="shared" si="208"/>
        <v>7873.771084181989</v>
      </c>
      <c r="U367" s="122">
        <f t="shared" si="208"/>
        <v>7071.1439531108599</v>
      </c>
      <c r="V367" s="122">
        <f t="shared" si="208"/>
        <v>6930.2495279030982</v>
      </c>
      <c r="W367" s="122">
        <f t="shared" ref="W367" si="209">SUM(W368:W369)</f>
        <v>6115.9526225973177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14225.202339216881</v>
      </c>
      <c r="D368" s="98">
        <v>13151.002357705273</v>
      </c>
      <c r="E368" s="98">
        <v>14084.445580415384</v>
      </c>
      <c r="F368" s="98">
        <v>14047.784779192603</v>
      </c>
      <c r="G368" s="98">
        <v>15530.483920408669</v>
      </c>
      <c r="H368" s="98">
        <v>15986.551100651157</v>
      </c>
      <c r="I368" s="98">
        <v>13966.787173555793</v>
      </c>
      <c r="J368" s="98">
        <v>14579.903806751909</v>
      </c>
      <c r="K368" s="98">
        <v>0</v>
      </c>
      <c r="L368" s="98">
        <v>12209.485824262274</v>
      </c>
      <c r="M368" s="98">
        <v>12288.860711882642</v>
      </c>
      <c r="N368" s="98">
        <v>11851.449957197601</v>
      </c>
      <c r="O368" s="98">
        <v>11369.208389438652</v>
      </c>
      <c r="P368" s="98">
        <v>11704.008509146619</v>
      </c>
      <c r="Q368" s="98">
        <v>8620.1445693297537</v>
      </c>
      <c r="R368" s="98">
        <v>8433.1178832434325</v>
      </c>
      <c r="S368" s="98">
        <v>8859.7559018755328</v>
      </c>
      <c r="T368" s="98">
        <v>7769.9823001341774</v>
      </c>
      <c r="U368" s="98">
        <v>6977.495851633832</v>
      </c>
      <c r="V368" s="98">
        <v>6838.0005203543697</v>
      </c>
      <c r="W368" s="98">
        <v>6034.6907404689846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178.16122128697529</v>
      </c>
      <c r="D369" s="98">
        <v>161.31008994608359</v>
      </c>
      <c r="E369" s="98">
        <v>171.53224117158538</v>
      </c>
      <c r="F369" s="98">
        <v>168.39980627921423</v>
      </c>
      <c r="G369" s="98">
        <v>185.75195133261468</v>
      </c>
      <c r="H369" s="98">
        <v>189.76592059805023</v>
      </c>
      <c r="I369" s="98">
        <v>164.1899721549417</v>
      </c>
      <c r="J369" s="98">
        <v>172.23513298175371</v>
      </c>
      <c r="K369" s="98">
        <v>0</v>
      </c>
      <c r="L369" s="98">
        <v>140.39714426357807</v>
      </c>
      <c r="M369" s="98">
        <v>145.51884863099477</v>
      </c>
      <c r="N369" s="98">
        <v>143.51112388338029</v>
      </c>
      <c r="O369" s="98">
        <v>141.97627554828745</v>
      </c>
      <c r="P369" s="98">
        <v>151.06649131861619</v>
      </c>
      <c r="Q369" s="98">
        <v>114.19711409169666</v>
      </c>
      <c r="R369" s="98">
        <v>112.42381004777201</v>
      </c>
      <c r="S369" s="98">
        <v>117.98055875904269</v>
      </c>
      <c r="T369" s="98">
        <v>103.78878404781119</v>
      </c>
      <c r="U369" s="98">
        <v>93.648101477027595</v>
      </c>
      <c r="V369" s="98">
        <v>92.24900754872894</v>
      </c>
      <c r="W369" s="98">
        <v>81.26188212833317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1.3112668608355555</v>
      </c>
      <c r="N370" s="122">
        <f t="shared" si="210"/>
        <v>0.93730334532208837</v>
      </c>
      <c r="O370" s="122">
        <f t="shared" si="210"/>
        <v>0.81009103902919566</v>
      </c>
      <c r="P370" s="122">
        <f t="shared" si="210"/>
        <v>1.3621076317204115</v>
      </c>
      <c r="Q370" s="122">
        <f t="shared" si="210"/>
        <v>0.66256268783708483</v>
      </c>
      <c r="R370" s="122">
        <f t="shared" si="210"/>
        <v>1.4134129207798807</v>
      </c>
      <c r="S370" s="122">
        <f t="shared" si="210"/>
        <v>0</v>
      </c>
      <c r="T370" s="122">
        <f t="shared" si="210"/>
        <v>0</v>
      </c>
      <c r="U370" s="122">
        <f t="shared" si="210"/>
        <v>1.3953767114942752</v>
      </c>
      <c r="V370" s="122">
        <f t="shared" si="210"/>
        <v>1.8868503298707191</v>
      </c>
      <c r="W370" s="122">
        <f t="shared" si="210"/>
        <v>1.4507624881491026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1.3112668608355555</v>
      </c>
      <c r="N371" s="98">
        <f>RES_hhdet_in_fech!N29</f>
        <v>0.93730334532208837</v>
      </c>
      <c r="O371" s="98">
        <f>RES_hhdet_in_fech!O29</f>
        <v>0.81009103902919566</v>
      </c>
      <c r="P371" s="98">
        <f>RES_hhdet_in_fech!P29</f>
        <v>1.3621076317204115</v>
      </c>
      <c r="Q371" s="98">
        <f>RES_hhdet_in_fech!Q29</f>
        <v>0.66256268783708483</v>
      </c>
      <c r="R371" s="98">
        <f>RES_hhdet_in_fech!R29</f>
        <v>1.4134129207798807</v>
      </c>
      <c r="S371" s="98">
        <f>RES_hhdet_in_fech!S29</f>
        <v>0</v>
      </c>
      <c r="T371" s="98">
        <f>RES_hhdet_in_fech!T29</f>
        <v>0</v>
      </c>
      <c r="U371" s="98">
        <f>RES_hhdet_in_fech!U29</f>
        <v>1.3953767114942752</v>
      </c>
      <c r="V371" s="98">
        <f>RES_hhdet_in_fech!V29</f>
        <v>1.8868503298707191</v>
      </c>
      <c r="W371" s="98">
        <f>RES_hhdet_in_fech!W29</f>
        <v>1.4507624881491026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2111.1104350904652</v>
      </c>
      <c r="D372" s="122">
        <v>2166.5542660451542</v>
      </c>
      <c r="E372" s="122">
        <v>2341.2090028138005</v>
      </c>
      <c r="F372" s="122">
        <v>2082.7677268937077</v>
      </c>
      <c r="G372" s="122">
        <v>2150.4116509502628</v>
      </c>
      <c r="H372" s="122">
        <v>2415.3353183829786</v>
      </c>
      <c r="I372" s="122">
        <v>2419.376854348026</v>
      </c>
      <c r="J372" s="122">
        <v>3309.4237289233697</v>
      </c>
      <c r="K372" s="122">
        <v>0</v>
      </c>
      <c r="L372" s="122">
        <v>2719.8000795089729</v>
      </c>
      <c r="M372" s="122">
        <v>2299.0080494846688</v>
      </c>
      <c r="N372" s="122">
        <v>2362.5717068990866</v>
      </c>
      <c r="O372" s="122">
        <v>2575.824771645181</v>
      </c>
      <c r="P372" s="122">
        <v>2188.6335831107567</v>
      </c>
      <c r="Q372" s="122">
        <v>2608.4891348306296</v>
      </c>
      <c r="R372" s="122">
        <v>2828.3395842079026</v>
      </c>
      <c r="S372" s="122">
        <v>2046.2238562685179</v>
      </c>
      <c r="T372" s="122">
        <v>2127.8281826094535</v>
      </c>
      <c r="U372" s="122">
        <v>1995.0071372282891</v>
      </c>
      <c r="V372" s="122">
        <v>2300.6320333123472</v>
      </c>
      <c r="W372" s="122">
        <v>2326.8540499928304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2290.6776058396076</v>
      </c>
      <c r="D373" s="98">
        <v>2296.0022814592958</v>
      </c>
      <c r="E373" s="98">
        <v>2427.9616512993093</v>
      </c>
      <c r="F373" s="98">
        <v>2413.9216392994676</v>
      </c>
      <c r="G373" s="98">
        <v>2606.448075940089</v>
      </c>
      <c r="H373" s="98">
        <v>2760.0166360125922</v>
      </c>
      <c r="I373" s="98">
        <v>0</v>
      </c>
      <c r="J373" s="98">
        <v>0</v>
      </c>
      <c r="K373" s="98">
        <v>0</v>
      </c>
      <c r="L373" s="98">
        <v>2174.3442815271542</v>
      </c>
      <c r="M373" s="98">
        <v>0</v>
      </c>
      <c r="N373" s="98">
        <v>2623.4620812206863</v>
      </c>
      <c r="O373" s="98">
        <v>2472.2927226655916</v>
      </c>
      <c r="P373" s="98">
        <v>2545.4700401839273</v>
      </c>
      <c r="Q373" s="98">
        <v>0</v>
      </c>
      <c r="R373" s="98">
        <v>0</v>
      </c>
      <c r="S373" s="98">
        <v>0</v>
      </c>
      <c r="T373" s="98">
        <v>1928.5775271977313</v>
      </c>
      <c r="U373" s="98">
        <v>1804.5580890660272</v>
      </c>
      <c r="V373" s="98">
        <v>1961.8897339125765</v>
      </c>
      <c r="W373" s="98">
        <v>2066.2013860213683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2096.5509347594534</v>
      </c>
      <c r="D377" s="101">
        <v>2163.9653057368714</v>
      </c>
      <c r="E377" s="101">
        <v>2337.2657006099139</v>
      </c>
      <c r="F377" s="101">
        <v>2068.9696472101346</v>
      </c>
      <c r="G377" s="101">
        <v>2132.527869578113</v>
      </c>
      <c r="H377" s="101">
        <v>2406.7182854422376</v>
      </c>
      <c r="I377" s="101">
        <v>2419.376854348026</v>
      </c>
      <c r="J377" s="101">
        <v>3309.4237289233697</v>
      </c>
      <c r="K377" s="101">
        <v>0</v>
      </c>
      <c r="L377" s="101">
        <v>2747.072869408064</v>
      </c>
      <c r="M377" s="101">
        <v>2299.0080494846688</v>
      </c>
      <c r="N377" s="101">
        <v>2352.5374617328712</v>
      </c>
      <c r="O377" s="101">
        <v>2579.9660536043648</v>
      </c>
      <c r="P377" s="101">
        <v>2179.4839303652916</v>
      </c>
      <c r="Q377" s="101">
        <v>2608.4891348306296</v>
      </c>
      <c r="R377" s="101">
        <v>2828.3395842079026</v>
      </c>
      <c r="S377" s="101">
        <v>2046.2238562685179</v>
      </c>
      <c r="T377" s="101">
        <v>2149.9671443218667</v>
      </c>
      <c r="U377" s="101">
        <v>2002.9425142350501</v>
      </c>
      <c r="V377" s="101">
        <v>2307.1463083008048</v>
      </c>
      <c r="W377" s="101">
        <v>2334.0944017698157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696.25234112939256</v>
      </c>
      <c r="D381" s="122">
        <v>754.79555333337737</v>
      </c>
      <c r="E381" s="122">
        <v>813.98359629930644</v>
      </c>
      <c r="F381" s="122">
        <v>855.05636910583792</v>
      </c>
      <c r="G381" s="122">
        <v>874.30318879333481</v>
      </c>
      <c r="H381" s="122">
        <v>900.85216187189928</v>
      </c>
      <c r="I381" s="122">
        <v>768.42602645576028</v>
      </c>
      <c r="J381" s="122">
        <v>907.12523927753034</v>
      </c>
      <c r="K381" s="122">
        <v>0</v>
      </c>
      <c r="L381" s="122">
        <v>901.3248177359003</v>
      </c>
      <c r="M381" s="122">
        <v>839.68793823315832</v>
      </c>
      <c r="N381" s="122">
        <v>851.83336146575004</v>
      </c>
      <c r="O381" s="122">
        <v>838.08463925712442</v>
      </c>
      <c r="P381" s="122">
        <v>800.40582491158409</v>
      </c>
      <c r="Q381" s="122">
        <v>734.02469699837252</v>
      </c>
      <c r="R381" s="122">
        <v>773.79684638819299</v>
      </c>
      <c r="S381" s="122">
        <v>680.17510823890689</v>
      </c>
      <c r="T381" s="122">
        <v>710.25050355927226</v>
      </c>
      <c r="U381" s="122">
        <v>576.27441521423816</v>
      </c>
      <c r="V381" s="122">
        <v>695.14248808497086</v>
      </c>
      <c r="W381" s="122">
        <v>671.92995412471737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758.06022236405124</v>
      </c>
      <c r="D382" s="98">
        <v>819.61642330518134</v>
      </c>
      <c r="E382" s="98">
        <v>857.7337969394323</v>
      </c>
      <c r="F382" s="98">
        <v>924.03263769719115</v>
      </c>
      <c r="G382" s="98">
        <v>965.64246566057034</v>
      </c>
      <c r="H382" s="98">
        <v>1005.8603583197713</v>
      </c>
      <c r="I382" s="98">
        <v>924.42039676753973</v>
      </c>
      <c r="J382" s="98">
        <v>958.05351535527359</v>
      </c>
      <c r="K382" s="98">
        <v>0</v>
      </c>
      <c r="L382" s="98">
        <v>896.97235890052889</v>
      </c>
      <c r="M382" s="98">
        <v>933.07024064546681</v>
      </c>
      <c r="N382" s="98">
        <v>940.07906816484228</v>
      </c>
      <c r="O382" s="98">
        <v>918.76068496885171</v>
      </c>
      <c r="P382" s="98">
        <v>996.64343005411229</v>
      </c>
      <c r="Q382" s="98">
        <v>798.40823738261554</v>
      </c>
      <c r="R382" s="98">
        <v>828.26997737376541</v>
      </c>
      <c r="S382" s="98">
        <v>940.5641763632259</v>
      </c>
      <c r="T382" s="98">
        <v>793.85959487169782</v>
      </c>
      <c r="U382" s="98">
        <v>739.8273760351932</v>
      </c>
      <c r="V382" s="98">
        <v>772.75842632632168</v>
      </c>
      <c r="W382" s="98">
        <v>799.88242746233232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593.23920573829457</v>
      </c>
      <c r="D383" s="33">
        <v>669.34986109781755</v>
      </c>
      <c r="E383" s="33">
        <v>731.95197009907019</v>
      </c>
      <c r="F383" s="33">
        <v>694.11174239268007</v>
      </c>
      <c r="G383" s="33">
        <v>696.69903932926604</v>
      </c>
      <c r="H383" s="33">
        <v>766.67502196628527</v>
      </c>
      <c r="I383" s="33">
        <v>690.42884129987044</v>
      </c>
      <c r="J383" s="33">
        <v>888.02713574837662</v>
      </c>
      <c r="K383" s="33">
        <v>0</v>
      </c>
      <c r="L383" s="33">
        <v>942.67317667193004</v>
      </c>
      <c r="M383" s="33">
        <v>705.45087851546464</v>
      </c>
      <c r="N383" s="33">
        <v>701.8156600772935</v>
      </c>
      <c r="O383" s="33">
        <v>736.3626685771203</v>
      </c>
      <c r="P383" s="33">
        <v>622.85751549691565</v>
      </c>
      <c r="Q383" s="33">
        <v>700.13862311192895</v>
      </c>
      <c r="R383" s="33">
        <v>736.34656883561195</v>
      </c>
      <c r="S383" s="33">
        <v>494.18291672153617</v>
      </c>
      <c r="T383" s="33">
        <v>515.16262383027902</v>
      </c>
      <c r="U383" s="33">
        <v>467.23910800026823</v>
      </c>
      <c r="V383" s="33">
        <v>567.07618998674218</v>
      </c>
      <c r="W383" s="33">
        <v>563.17035178774472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9829.294536103529</v>
      </c>
      <c r="D385" s="117">
        <f t="shared" si="211"/>
        <v>9393.164012256635</v>
      </c>
      <c r="E385" s="117">
        <f t="shared" si="211"/>
        <v>10156.256651106101</v>
      </c>
      <c r="F385" s="117">
        <f t="shared" si="211"/>
        <v>10075.303688698026</v>
      </c>
      <c r="G385" s="117">
        <f t="shared" si="211"/>
        <v>11103.81624719259</v>
      </c>
      <c r="H385" s="117">
        <f t="shared" si="211"/>
        <v>11688.61910336089</v>
      </c>
      <c r="I385" s="117">
        <f t="shared" si="211"/>
        <v>10532.644975293118</v>
      </c>
      <c r="J385" s="117">
        <f t="shared" si="211"/>
        <v>11712.835453871874</v>
      </c>
      <c r="K385" s="117">
        <f t="shared" si="211"/>
        <v>0</v>
      </c>
      <c r="L385" s="117">
        <f t="shared" si="211"/>
        <v>9988.103296097077</v>
      </c>
      <c r="M385" s="117">
        <f t="shared" si="211"/>
        <v>9947.0531507309188</v>
      </c>
      <c r="N385" s="117">
        <f t="shared" si="211"/>
        <v>9966.2043875737563</v>
      </c>
      <c r="O385" s="117">
        <f t="shared" si="211"/>
        <v>10141.807676036997</v>
      </c>
      <c r="P385" s="117">
        <f t="shared" si="211"/>
        <v>10487.285767736168</v>
      </c>
      <c r="Q385" s="117">
        <f t="shared" si="211"/>
        <v>8827.2199746407314</v>
      </c>
      <c r="R385" s="117">
        <f t="shared" ref="R385:V385" si="212">R386+R389+R391+R400</f>
        <v>9017.9727077502739</v>
      </c>
      <c r="S385" s="117">
        <f t="shared" si="212"/>
        <v>8774.7941662600679</v>
      </c>
      <c r="T385" s="117">
        <f t="shared" si="212"/>
        <v>8094.726807935338</v>
      </c>
      <c r="U385" s="117">
        <f t="shared" si="212"/>
        <v>7389.2576564387127</v>
      </c>
      <c r="V385" s="117">
        <f t="shared" si="212"/>
        <v>7633.0970802782986</v>
      </c>
      <c r="W385" s="117">
        <f t="shared" ref="W385" si="213">W386+W389+W391+W400</f>
        <v>7076.7609916008814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8034.8611059578179</v>
      </c>
      <c r="D386" s="122">
        <f t="shared" si="214"/>
        <v>7504.4725364504575</v>
      </c>
      <c r="E386" s="122">
        <f t="shared" si="214"/>
        <v>8124.2728347029542</v>
      </c>
      <c r="F386" s="122">
        <f t="shared" si="214"/>
        <v>8188.1382810590276</v>
      </c>
      <c r="G386" s="122">
        <f t="shared" si="214"/>
        <v>9151.679077324161</v>
      </c>
      <c r="H386" s="122">
        <f t="shared" si="214"/>
        <v>9523.9923226289466</v>
      </c>
      <c r="I386" s="122">
        <f t="shared" si="214"/>
        <v>8413.5423925940449</v>
      </c>
      <c r="J386" s="122">
        <f t="shared" si="214"/>
        <v>8888.0206535674861</v>
      </c>
      <c r="K386" s="122">
        <f t="shared" si="214"/>
        <v>0</v>
      </c>
      <c r="L386" s="122">
        <f t="shared" si="214"/>
        <v>7634.5795431957649</v>
      </c>
      <c r="M386" s="122">
        <f t="shared" si="214"/>
        <v>7851.3031043892161</v>
      </c>
      <c r="N386" s="122">
        <f t="shared" si="214"/>
        <v>7806.0032441039921</v>
      </c>
      <c r="O386" s="122">
        <f t="shared" si="214"/>
        <v>7793.3682906805298</v>
      </c>
      <c r="P386" s="122">
        <f t="shared" si="214"/>
        <v>8382.4918053834317</v>
      </c>
      <c r="Q386" s="122">
        <f t="shared" si="214"/>
        <v>6392.9240368872879</v>
      </c>
      <c r="R386" s="122">
        <f t="shared" ref="R386:V386" si="215">SUM(R387:R388)</f>
        <v>6358.2131226979236</v>
      </c>
      <c r="S386" s="122">
        <f t="shared" si="215"/>
        <v>6757.0987586725787</v>
      </c>
      <c r="T386" s="122">
        <f t="shared" si="215"/>
        <v>5975.8426850072601</v>
      </c>
      <c r="U386" s="122">
        <f t="shared" si="215"/>
        <v>5401.532752584063</v>
      </c>
      <c r="V386" s="122">
        <f t="shared" si="215"/>
        <v>5323.8592477661659</v>
      </c>
      <c r="W386" s="122">
        <f t="shared" ref="W386" si="216">SUM(W387:W388)</f>
        <v>4715.7269346817257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7856.6998846708429</v>
      </c>
      <c r="D387" s="98">
        <v>7343.1624465043742</v>
      </c>
      <c r="E387" s="98">
        <v>7952.7405935313691</v>
      </c>
      <c r="F387" s="98">
        <v>8019.7384747798133</v>
      </c>
      <c r="G387" s="98">
        <v>8965.9271259915458</v>
      </c>
      <c r="H387" s="98">
        <v>9334.2264020308958</v>
      </c>
      <c r="I387" s="98">
        <v>8249.3524204391033</v>
      </c>
      <c r="J387" s="98">
        <v>8715.7855205857322</v>
      </c>
      <c r="K387" s="98">
        <v>0</v>
      </c>
      <c r="L387" s="98">
        <v>7494.1823989321865</v>
      </c>
      <c r="M387" s="98">
        <v>7705.7842557582217</v>
      </c>
      <c r="N387" s="98">
        <v>7662.4921202206115</v>
      </c>
      <c r="O387" s="98">
        <v>7651.3920151322427</v>
      </c>
      <c r="P387" s="98">
        <v>8231.4253140648161</v>
      </c>
      <c r="Q387" s="98">
        <v>6278.7269227955912</v>
      </c>
      <c r="R387" s="98">
        <v>6245.7893126501513</v>
      </c>
      <c r="S387" s="98">
        <v>6639.118199913536</v>
      </c>
      <c r="T387" s="98">
        <v>5872.0539009594486</v>
      </c>
      <c r="U387" s="98">
        <v>5307.8846511070351</v>
      </c>
      <c r="V387" s="98">
        <v>5231.6102402174374</v>
      </c>
      <c r="W387" s="98">
        <v>4634.4650525533925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178.16122128697529</v>
      </c>
      <c r="D388" s="98">
        <v>161.31008994608359</v>
      </c>
      <c r="E388" s="98">
        <v>171.53224117158538</v>
      </c>
      <c r="F388" s="98">
        <v>168.39980627921423</v>
      </c>
      <c r="G388" s="98">
        <v>185.75195133261468</v>
      </c>
      <c r="H388" s="98">
        <v>189.76592059805023</v>
      </c>
      <c r="I388" s="98">
        <v>164.1899721549417</v>
      </c>
      <c r="J388" s="98">
        <v>172.23513298175371</v>
      </c>
      <c r="K388" s="98">
        <v>0</v>
      </c>
      <c r="L388" s="98">
        <v>140.39714426357807</v>
      </c>
      <c r="M388" s="98">
        <v>145.51884863099477</v>
      </c>
      <c r="N388" s="98">
        <v>143.51112388338029</v>
      </c>
      <c r="O388" s="98">
        <v>141.97627554828745</v>
      </c>
      <c r="P388" s="98">
        <v>151.06649131861619</v>
      </c>
      <c r="Q388" s="98">
        <v>114.19711409169666</v>
      </c>
      <c r="R388" s="98">
        <v>112.42381004777201</v>
      </c>
      <c r="S388" s="98">
        <v>117.98055875904269</v>
      </c>
      <c r="T388" s="98">
        <v>103.78878404781119</v>
      </c>
      <c r="U388" s="98">
        <v>93.648101477027595</v>
      </c>
      <c r="V388" s="98">
        <v>92.24900754872894</v>
      </c>
      <c r="W388" s="98">
        <v>81.26188212833317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4.8972402305847043</v>
      </c>
      <c r="N389" s="122">
        <f t="shared" si="217"/>
        <v>3.6490942971856053</v>
      </c>
      <c r="O389" s="122">
        <f t="shared" si="217"/>
        <v>3.3071113155010701</v>
      </c>
      <c r="P389" s="122">
        <f t="shared" si="217"/>
        <v>5.8401585274445198</v>
      </c>
      <c r="Q389" s="122">
        <f t="shared" si="217"/>
        <v>2.9576339868968904</v>
      </c>
      <c r="R389" s="122">
        <f t="shared" si="217"/>
        <v>6.4657420551331102</v>
      </c>
      <c r="S389" s="122">
        <f t="shared" si="217"/>
        <v>0</v>
      </c>
      <c r="T389" s="122">
        <f t="shared" si="217"/>
        <v>0</v>
      </c>
      <c r="U389" s="122">
        <f t="shared" si="217"/>
        <v>6.7022289034061933</v>
      </c>
      <c r="V389" s="122">
        <f t="shared" si="217"/>
        <v>9.191717461331482</v>
      </c>
      <c r="W389" s="122">
        <f t="shared" si="217"/>
        <v>7.1643299278332355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4.8972402305847043</v>
      </c>
      <c r="N390" s="98">
        <f>RES_hhdet_in_tesh!N29</f>
        <v>3.6490942971856053</v>
      </c>
      <c r="O390" s="98">
        <f>RES_hhdet_in_tesh!O29</f>
        <v>3.3071113155010701</v>
      </c>
      <c r="P390" s="98">
        <f>RES_hhdet_in_tesh!P29</f>
        <v>5.8401585274445198</v>
      </c>
      <c r="Q390" s="98">
        <f>RES_hhdet_in_tesh!Q29</f>
        <v>2.9576339868968904</v>
      </c>
      <c r="R390" s="98">
        <f>RES_hhdet_in_tesh!R29</f>
        <v>6.4657420551331102</v>
      </c>
      <c r="S390" s="98">
        <f>RES_hhdet_in_tesh!S29</f>
        <v>0</v>
      </c>
      <c r="T390" s="98">
        <f>RES_hhdet_in_tesh!T29</f>
        <v>0</v>
      </c>
      <c r="U390" s="98">
        <f>RES_hhdet_in_tesh!U29</f>
        <v>6.7022289034061933</v>
      </c>
      <c r="V390" s="98">
        <f>RES_hhdet_in_tesh!V29</f>
        <v>9.191717461331482</v>
      </c>
      <c r="W390" s="98">
        <f>RES_hhdet_in_tesh!W29</f>
        <v>7.1643299278332355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1345.1787713295062</v>
      </c>
      <c r="D391" s="122">
        <v>1393.3694676328987</v>
      </c>
      <c r="E391" s="122">
        <v>1506.2697443849311</v>
      </c>
      <c r="F391" s="122">
        <v>1343.8339261364547</v>
      </c>
      <c r="G391" s="122">
        <v>1392.0028805233594</v>
      </c>
      <c r="H391" s="122">
        <v>1571.4520426481317</v>
      </c>
      <c r="I391" s="122">
        <v>1583.679640328869</v>
      </c>
      <c r="J391" s="122">
        <v>2174.5083744979775</v>
      </c>
      <c r="K391" s="122">
        <v>0</v>
      </c>
      <c r="L391" s="122">
        <v>1798.4123895870671</v>
      </c>
      <c r="M391" s="122">
        <v>1537.820501761144</v>
      </c>
      <c r="N391" s="122">
        <v>1600.3904161947648</v>
      </c>
      <c r="O391" s="122">
        <v>1784.0565870043322</v>
      </c>
      <c r="P391" s="122">
        <v>1558.1440857305704</v>
      </c>
      <c r="Q391" s="122">
        <v>1901.9055986052176</v>
      </c>
      <c r="R391" s="122">
        <v>2098.9790946856378</v>
      </c>
      <c r="S391" s="122">
        <v>1544.8960845507861</v>
      </c>
      <c r="T391" s="122">
        <v>1652.7552850916807</v>
      </c>
      <c r="U391" s="122">
        <v>1562.5612181561453</v>
      </c>
      <c r="V391" s="122">
        <v>1820.9181941006605</v>
      </c>
      <c r="W391" s="122">
        <v>1862.8420917247427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1313.7318415699995</v>
      </c>
      <c r="D392" s="98">
        <v>1323.0128025491733</v>
      </c>
      <c r="E392" s="98">
        <v>1406.7262413799356</v>
      </c>
      <c r="F392" s="98">
        <v>1406.3702846307287</v>
      </c>
      <c r="G392" s="98">
        <v>1528.0145084637368</v>
      </c>
      <c r="H392" s="98">
        <v>1629.1005234909449</v>
      </c>
      <c r="I392" s="98">
        <v>0</v>
      </c>
      <c r="J392" s="98">
        <v>0</v>
      </c>
      <c r="K392" s="98">
        <v>0</v>
      </c>
      <c r="L392" s="98">
        <v>1334.9788397452958</v>
      </c>
      <c r="M392" s="98">
        <v>0</v>
      </c>
      <c r="N392" s="98">
        <v>1722.3864412704681</v>
      </c>
      <c r="O392" s="98">
        <v>1719.939728608774</v>
      </c>
      <c r="P392" s="98">
        <v>1892.2866778609398</v>
      </c>
      <c r="Q392" s="98">
        <v>0</v>
      </c>
      <c r="R392" s="98">
        <v>0</v>
      </c>
      <c r="S392" s="98">
        <v>0</v>
      </c>
      <c r="T392" s="98">
        <v>1677.1413348961598</v>
      </c>
      <c r="U392" s="98">
        <v>1607.6566186738078</v>
      </c>
      <c r="V392" s="98">
        <v>1778.0615835883114</v>
      </c>
      <c r="W392" s="98">
        <v>1887.5802775428654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1347.7285223910878</v>
      </c>
      <c r="D396" s="101">
        <v>1394.7766009345733</v>
      </c>
      <c r="E396" s="101">
        <v>1510.7944490669761</v>
      </c>
      <c r="F396" s="101">
        <v>1341.2282445325266</v>
      </c>
      <c r="G396" s="101">
        <v>1386.6690911923642</v>
      </c>
      <c r="H396" s="101">
        <v>1570.0108306270615</v>
      </c>
      <c r="I396" s="101">
        <v>1583.679640328869</v>
      </c>
      <c r="J396" s="101">
        <v>2174.5083744979775</v>
      </c>
      <c r="K396" s="101">
        <v>0</v>
      </c>
      <c r="L396" s="101">
        <v>1821.5840670791554</v>
      </c>
      <c r="M396" s="101">
        <v>1537.820501761144</v>
      </c>
      <c r="N396" s="101">
        <v>1595.698261384161</v>
      </c>
      <c r="O396" s="101">
        <v>1786.6212613401547</v>
      </c>
      <c r="P396" s="101">
        <v>1549.5763269579968</v>
      </c>
      <c r="Q396" s="101">
        <v>1901.9055986052176</v>
      </c>
      <c r="R396" s="101">
        <v>2098.9790946856378</v>
      </c>
      <c r="S396" s="101">
        <v>1544.8960845507861</v>
      </c>
      <c r="T396" s="101">
        <v>1650.045724002294</v>
      </c>
      <c r="U396" s="101">
        <v>1560.6822431345756</v>
      </c>
      <c r="V396" s="101">
        <v>1821.7423596874362</v>
      </c>
      <c r="W396" s="101">
        <v>1862.1549198964615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449.25465881620522</v>
      </c>
      <c r="D400" s="122">
        <v>495.32200817327958</v>
      </c>
      <c r="E400" s="122">
        <v>525.71407201821694</v>
      </c>
      <c r="F400" s="122">
        <v>543.33148150254362</v>
      </c>
      <c r="G400" s="122">
        <v>560.13428934506908</v>
      </c>
      <c r="H400" s="122">
        <v>593.1747380838118</v>
      </c>
      <c r="I400" s="122">
        <v>535.42294237020633</v>
      </c>
      <c r="J400" s="122">
        <v>650.30642580641154</v>
      </c>
      <c r="K400" s="122">
        <v>0</v>
      </c>
      <c r="L400" s="122">
        <v>555.11136331424439</v>
      </c>
      <c r="M400" s="122">
        <v>553.03230434997306</v>
      </c>
      <c r="N400" s="122">
        <v>556.16163297781429</v>
      </c>
      <c r="O400" s="122">
        <v>561.07568703663333</v>
      </c>
      <c r="P400" s="122">
        <v>540.80971809472192</v>
      </c>
      <c r="Q400" s="122">
        <v>529.4327051613293</v>
      </c>
      <c r="R400" s="122">
        <v>554.3147483115788</v>
      </c>
      <c r="S400" s="122">
        <v>472.79932303670358</v>
      </c>
      <c r="T400" s="122">
        <v>466.12883783639711</v>
      </c>
      <c r="U400" s="122">
        <v>418.46145679509868</v>
      </c>
      <c r="V400" s="122">
        <v>479.12792095013981</v>
      </c>
      <c r="W400" s="122">
        <v>491.02763526657981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450.35802812282515</v>
      </c>
      <c r="D401" s="98">
        <v>487.39800947954387</v>
      </c>
      <c r="E401" s="98">
        <v>510.54992604510528</v>
      </c>
      <c r="F401" s="98">
        <v>550.53433105291697</v>
      </c>
      <c r="G401" s="98">
        <v>575.86282066862236</v>
      </c>
      <c r="H401" s="98">
        <v>600.4000693845976</v>
      </c>
      <c r="I401" s="98">
        <v>552.28921746877302</v>
      </c>
      <c r="J401" s="98">
        <v>572.88813903048958</v>
      </c>
      <c r="K401" s="98">
        <v>0</v>
      </c>
      <c r="L401" s="98">
        <v>537.25369370118744</v>
      </c>
      <c r="M401" s="98">
        <v>559.11879263006904</v>
      </c>
      <c r="N401" s="98">
        <v>563.31865563038809</v>
      </c>
      <c r="O401" s="98">
        <v>550.54415253925754</v>
      </c>
      <c r="P401" s="98">
        <v>597.21342190601263</v>
      </c>
      <c r="Q401" s="98">
        <v>478.42598581052306</v>
      </c>
      <c r="R401" s="98">
        <v>497.68705688417691</v>
      </c>
      <c r="S401" s="98">
        <v>567.70062475435964</v>
      </c>
      <c r="T401" s="98">
        <v>481.65336114367392</v>
      </c>
      <c r="U401" s="98">
        <v>451.28368594953872</v>
      </c>
      <c r="V401" s="98">
        <v>473.71767144985284</v>
      </c>
      <c r="W401" s="98">
        <v>492.59425282523517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447.41570997183874</v>
      </c>
      <c r="D402" s="33">
        <v>505.76727917865844</v>
      </c>
      <c r="E402" s="33">
        <v>554.1468457178014</v>
      </c>
      <c r="F402" s="33">
        <v>526.52483255167283</v>
      </c>
      <c r="G402" s="33">
        <v>529.55103399371535</v>
      </c>
      <c r="H402" s="33">
        <v>583.94237031058537</v>
      </c>
      <c r="I402" s="33">
        <v>526.98980482092293</v>
      </c>
      <c r="J402" s="33">
        <v>679.33828334738234</v>
      </c>
      <c r="K402" s="33">
        <v>0</v>
      </c>
      <c r="L402" s="33">
        <v>724.75922463828465</v>
      </c>
      <c r="M402" s="33">
        <v>544.28297744733493</v>
      </c>
      <c r="N402" s="33">
        <v>543.99469446843864</v>
      </c>
      <c r="O402" s="33">
        <v>574.35457835941179</v>
      </c>
      <c r="P402" s="33">
        <v>489.77779559879224</v>
      </c>
      <c r="Q402" s="33">
        <v>556.27834692491149</v>
      </c>
      <c r="R402" s="33">
        <v>593.24628616791756</v>
      </c>
      <c r="S402" s="33">
        <v>405.01267895266352</v>
      </c>
      <c r="T402" s="33">
        <v>429.90495011941795</v>
      </c>
      <c r="U402" s="33">
        <v>396.57997069213877</v>
      </c>
      <c r="V402" s="33">
        <v>488.05483262561319</v>
      </c>
      <c r="W402" s="33">
        <v>489.69601034172285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3378.0488378173322</v>
      </c>
      <c r="D404" s="117">
        <f t="shared" si="218"/>
        <v>3103.4777311268876</v>
      </c>
      <c r="E404" s="117">
        <f t="shared" si="218"/>
        <v>3350.4738714558798</v>
      </c>
      <c r="F404" s="117">
        <f t="shared" si="218"/>
        <v>3359.9609258102287</v>
      </c>
      <c r="G404" s="117">
        <f t="shared" si="218"/>
        <v>3695.1046986306383</v>
      </c>
      <c r="H404" s="117">
        <f t="shared" si="218"/>
        <v>3774.9747986566681</v>
      </c>
      <c r="I404" s="117">
        <f t="shared" si="218"/>
        <v>3242.6924867881726</v>
      </c>
      <c r="J404" s="117">
        <f t="shared" si="218"/>
        <v>3371.3249768912474</v>
      </c>
      <c r="K404" s="117">
        <f t="shared" si="218"/>
        <v>0</v>
      </c>
      <c r="L404" s="117">
        <f t="shared" si="218"/>
        <v>2981.3778773108829</v>
      </c>
      <c r="M404" s="117">
        <f t="shared" si="218"/>
        <v>2916.5374307188395</v>
      </c>
      <c r="N404" s="117">
        <f t="shared" si="218"/>
        <v>2848.7038087764013</v>
      </c>
      <c r="O404" s="117">
        <f t="shared" si="218"/>
        <v>2720.6231598312243</v>
      </c>
      <c r="P404" s="117">
        <f t="shared" si="218"/>
        <v>2780.677120042219</v>
      </c>
      <c r="Q404" s="117">
        <f t="shared" si="218"/>
        <v>2020.6921835426833</v>
      </c>
      <c r="R404" s="117">
        <f t="shared" ref="R404:V404" si="219">R405+R408+R410+R419</f>
        <v>1992.3206838635954</v>
      </c>
      <c r="S404" s="117">
        <f t="shared" si="219"/>
        <v>2101.6065499628253</v>
      </c>
      <c r="T404" s="117">
        <f t="shared" si="219"/>
        <v>1935.071948306042</v>
      </c>
      <c r="U404" s="117">
        <f t="shared" si="219"/>
        <v>1668.6285689736926</v>
      </c>
      <c r="V404" s="117">
        <f t="shared" si="219"/>
        <v>1671.0273002425113</v>
      </c>
      <c r="W404" s="117">
        <f t="shared" ref="W404" si="220">W405+W408+W410+W419</f>
        <v>1467.0100857570553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3231.3969633765068</v>
      </c>
      <c r="D405" s="122">
        <f t="shared" si="221"/>
        <v>2987.38169557633</v>
      </c>
      <c r="E405" s="122">
        <f t="shared" si="221"/>
        <v>3199.4226580471591</v>
      </c>
      <c r="F405" s="122">
        <f t="shared" si="221"/>
        <v>3191.094790441392</v>
      </c>
      <c r="G405" s="122">
        <f t="shared" si="221"/>
        <v>3527.9047273600336</v>
      </c>
      <c r="H405" s="122">
        <f t="shared" si="221"/>
        <v>3631.5049480239177</v>
      </c>
      <c r="I405" s="122">
        <f t="shared" si="221"/>
        <v>3172.6953743449344</v>
      </c>
      <c r="J405" s="122">
        <f t="shared" si="221"/>
        <v>3311.9709487417645</v>
      </c>
      <c r="K405" s="122">
        <f t="shared" si="221"/>
        <v>0</v>
      </c>
      <c r="L405" s="122">
        <f t="shared" si="221"/>
        <v>2773.5067998394188</v>
      </c>
      <c r="M405" s="122">
        <f t="shared" si="221"/>
        <v>2791.5375993112611</v>
      </c>
      <c r="N405" s="122">
        <f t="shared" si="221"/>
        <v>2692.1753722770077</v>
      </c>
      <c r="O405" s="122">
        <f t="shared" si="221"/>
        <v>2582.629377744885</v>
      </c>
      <c r="P405" s="122">
        <f t="shared" si="221"/>
        <v>2658.682572937746</v>
      </c>
      <c r="Q405" s="122">
        <f t="shared" si="221"/>
        <v>1958.1520403689472</v>
      </c>
      <c r="R405" s="122">
        <f t="shared" ref="R405:V405" si="222">SUM(R406:R407)</f>
        <v>1915.6670583575781</v>
      </c>
      <c r="S405" s="122">
        <f t="shared" si="222"/>
        <v>2012.5821506700461</v>
      </c>
      <c r="T405" s="122">
        <f t="shared" si="222"/>
        <v>1765.0291792984801</v>
      </c>
      <c r="U405" s="122">
        <f t="shared" si="222"/>
        <v>1585.0079576571413</v>
      </c>
      <c r="V405" s="122">
        <f t="shared" si="222"/>
        <v>1553.320198203699</v>
      </c>
      <c r="W405" s="122">
        <f t="shared" ref="W405" si="223">SUM(W406:W407)</f>
        <v>1370.8403486049349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3231.3969633765068</v>
      </c>
      <c r="D406" s="98">
        <v>2987.38169557633</v>
      </c>
      <c r="E406" s="98">
        <v>3199.4226580471591</v>
      </c>
      <c r="F406" s="98">
        <v>3191.094790441392</v>
      </c>
      <c r="G406" s="98">
        <v>3527.9047273600336</v>
      </c>
      <c r="H406" s="98">
        <v>3631.5049480239177</v>
      </c>
      <c r="I406" s="98">
        <v>3172.6953743449344</v>
      </c>
      <c r="J406" s="98">
        <v>3311.9709487417645</v>
      </c>
      <c r="K406" s="98">
        <v>0</v>
      </c>
      <c r="L406" s="98">
        <v>2773.5067998394188</v>
      </c>
      <c r="M406" s="98">
        <v>2791.5375993112611</v>
      </c>
      <c r="N406" s="98">
        <v>2692.1753722770077</v>
      </c>
      <c r="O406" s="98">
        <v>2582.629377744885</v>
      </c>
      <c r="P406" s="98">
        <v>2658.682572937746</v>
      </c>
      <c r="Q406" s="98">
        <v>1958.1520403689472</v>
      </c>
      <c r="R406" s="98">
        <v>1915.6670583575781</v>
      </c>
      <c r="S406" s="98">
        <v>2012.5821506700461</v>
      </c>
      <c r="T406" s="98">
        <v>1765.0291792984801</v>
      </c>
      <c r="U406" s="98">
        <v>1585.0079576571413</v>
      </c>
      <c r="V406" s="98">
        <v>1553.320198203699</v>
      </c>
      <c r="W406" s="98">
        <v>1370.8403486049349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39.0262743706894</v>
      </c>
      <c r="D410" s="122">
        <v>10.226664279535171</v>
      </c>
      <c r="E410" s="122">
        <v>23.979816030832666</v>
      </c>
      <c r="F410" s="122">
        <v>21.933857583330692</v>
      </c>
      <c r="G410" s="122">
        <v>22.342669620020782</v>
      </c>
      <c r="H410" s="122">
        <v>15.291838513088306</v>
      </c>
      <c r="I410" s="122">
        <v>0</v>
      </c>
      <c r="J410" s="122">
        <v>0</v>
      </c>
      <c r="K410" s="122">
        <v>0</v>
      </c>
      <c r="L410" s="122">
        <v>23.520192713890872</v>
      </c>
      <c r="M410" s="122">
        <v>0</v>
      </c>
      <c r="N410" s="122">
        <v>22.072060976670041</v>
      </c>
      <c r="O410" s="122">
        <v>21.600231341565994</v>
      </c>
      <c r="P410" s="122">
        <v>14.455724358204526</v>
      </c>
      <c r="Q410" s="122">
        <v>0</v>
      </c>
      <c r="R410" s="122">
        <v>0</v>
      </c>
      <c r="S410" s="122">
        <v>0</v>
      </c>
      <c r="T410" s="122">
        <v>43.809567107823675</v>
      </c>
      <c r="U410" s="122">
        <v>16.396936620489551</v>
      </c>
      <c r="V410" s="122">
        <v>8.4087334331241674</v>
      </c>
      <c r="W410" s="122">
        <v>12.685359644557137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520.35032494252539</v>
      </c>
      <c r="D411" s="98">
        <v>521.5598782562937</v>
      </c>
      <c r="E411" s="98">
        <v>551.53576870915128</v>
      </c>
      <c r="F411" s="98">
        <v>548.34643958326728</v>
      </c>
      <c r="G411" s="98">
        <v>592.08074493055074</v>
      </c>
      <c r="H411" s="98">
        <v>626.96537903662056</v>
      </c>
      <c r="I411" s="98">
        <v>0</v>
      </c>
      <c r="J411" s="98">
        <v>0</v>
      </c>
      <c r="K411" s="98">
        <v>0</v>
      </c>
      <c r="L411" s="98">
        <v>493.92404699170834</v>
      </c>
      <c r="M411" s="98">
        <v>0</v>
      </c>
      <c r="N411" s="98">
        <v>595.94564637009114</v>
      </c>
      <c r="O411" s="98">
        <v>561.60601488071586</v>
      </c>
      <c r="P411" s="98">
        <v>578.22897432818104</v>
      </c>
      <c r="Q411" s="98">
        <v>0</v>
      </c>
      <c r="R411" s="98">
        <v>0</v>
      </c>
      <c r="S411" s="98">
        <v>0</v>
      </c>
      <c r="T411" s="98">
        <v>438.09567107823676</v>
      </c>
      <c r="U411" s="98">
        <v>409.92341551223882</v>
      </c>
      <c r="V411" s="98">
        <v>445.6628719555809</v>
      </c>
      <c r="W411" s="98">
        <v>469.35830684861406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107.62560007013619</v>
      </c>
      <c r="D419" s="122">
        <v>105.86937127102247</v>
      </c>
      <c r="E419" s="122">
        <v>127.07139737788792</v>
      </c>
      <c r="F419" s="122">
        <v>146.93227778550579</v>
      </c>
      <c r="G419" s="122">
        <v>144.85730165058362</v>
      </c>
      <c r="H419" s="122">
        <v>128.17801211966204</v>
      </c>
      <c r="I419" s="122">
        <v>69.997112443238109</v>
      </c>
      <c r="J419" s="122">
        <v>59.3540281494829</v>
      </c>
      <c r="K419" s="122">
        <v>0</v>
      </c>
      <c r="L419" s="122">
        <v>184.35088475757328</v>
      </c>
      <c r="M419" s="122">
        <v>124.99983140757841</v>
      </c>
      <c r="N419" s="122">
        <v>134.4563755227235</v>
      </c>
      <c r="O419" s="122">
        <v>116.39355074477322</v>
      </c>
      <c r="P419" s="122">
        <v>107.53882274626881</v>
      </c>
      <c r="Q419" s="122">
        <v>62.54014317373619</v>
      </c>
      <c r="R419" s="122">
        <v>76.653625506017406</v>
      </c>
      <c r="S419" s="122">
        <v>89.024399292779364</v>
      </c>
      <c r="T419" s="122">
        <v>126.23320189973842</v>
      </c>
      <c r="U419" s="122">
        <v>67.223674696061806</v>
      </c>
      <c r="V419" s="122">
        <v>109.29836860568831</v>
      </c>
      <c r="W419" s="122">
        <v>83.48437750756321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172.2009601122179</v>
      </c>
      <c r="D420" s="98">
        <v>186.18406671800503</v>
      </c>
      <c r="E420" s="98">
        <v>194.84280931276146</v>
      </c>
      <c r="F420" s="98">
        <v>209.90325397929399</v>
      </c>
      <c r="G420" s="98">
        <v>219.35534249945522</v>
      </c>
      <c r="H420" s="98">
        <v>228.49123899591928</v>
      </c>
      <c r="I420" s="98">
        <v>209.99133732971436</v>
      </c>
      <c r="J420" s="98">
        <v>217.63143654810395</v>
      </c>
      <c r="K420" s="98">
        <v>0</v>
      </c>
      <c r="L420" s="98">
        <v>203.75624104784416</v>
      </c>
      <c r="M420" s="98">
        <v>211.95623586502424</v>
      </c>
      <c r="N420" s="98">
        <v>213.54836112432557</v>
      </c>
      <c r="O420" s="98">
        <v>208.70567719752438</v>
      </c>
      <c r="P420" s="98">
        <v>226.39752157109223</v>
      </c>
      <c r="Q420" s="98">
        <v>181.36641520383495</v>
      </c>
      <c r="R420" s="98">
        <v>188.14980806022456</v>
      </c>
      <c r="S420" s="98">
        <v>213.65855830267046</v>
      </c>
      <c r="T420" s="98">
        <v>180.3331455710549</v>
      </c>
      <c r="U420" s="98">
        <v>168.05918674015453</v>
      </c>
      <c r="V420" s="98">
        <v>175.53980412428729</v>
      </c>
      <c r="W420" s="98">
        <v>181.70129222234345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274.38473430095615</v>
      </c>
      <c r="D423" s="118">
        <f t="shared" si="225"/>
        <v>248.47403975634217</v>
      </c>
      <c r="E423" s="118">
        <f t="shared" si="225"/>
        <v>260.06665792368614</v>
      </c>
      <c r="F423" s="118">
        <f t="shared" si="225"/>
        <v>249.53585675490473</v>
      </c>
      <c r="G423" s="118">
        <f t="shared" si="225"/>
        <v>269.93313517670799</v>
      </c>
      <c r="H423" s="118">
        <f t="shared" si="225"/>
        <v>278.18837876770681</v>
      </c>
      <c r="I423" s="118">
        <f t="shared" si="225"/>
        <v>243.94692018836329</v>
      </c>
      <c r="J423" s="118">
        <f t="shared" si="225"/>
        <v>262.22382069320207</v>
      </c>
      <c r="K423" s="118">
        <f t="shared" si="225"/>
        <v>0</v>
      </c>
      <c r="L423" s="118">
        <f t="shared" si="225"/>
        <v>214.10202179400471</v>
      </c>
      <c r="M423" s="118">
        <f t="shared" si="225"/>
        <v>205.56746002463927</v>
      </c>
      <c r="N423" s="118">
        <f t="shared" si="225"/>
        <v>198.90817682374421</v>
      </c>
      <c r="O423" s="118">
        <f t="shared" si="225"/>
        <v>192.1503948231815</v>
      </c>
      <c r="P423" s="118">
        <f t="shared" si="225"/>
        <v>188.89518310031289</v>
      </c>
      <c r="Q423" s="118">
        <f t="shared" si="225"/>
        <v>151.40249854930198</v>
      </c>
      <c r="R423" s="118">
        <f t="shared" ref="R423:V423" si="226">R424+R427+R429+R438</f>
        <v>150.1825348485963</v>
      </c>
      <c r="S423" s="118">
        <f t="shared" si="226"/>
        <v>142.90364015706942</v>
      </c>
      <c r="T423" s="118">
        <f t="shared" si="226"/>
        <v>129.11517367557363</v>
      </c>
      <c r="U423" s="118">
        <f t="shared" si="226"/>
        <v>115.01179699938866</v>
      </c>
      <c r="V423" s="118">
        <f t="shared" si="226"/>
        <v>117.32354572023998</v>
      </c>
      <c r="W423" s="118">
        <f t="shared" ref="W423" si="227">W424+W427+W429+W438</f>
        <v>105.87606185128908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229.62790798411191</v>
      </c>
      <c r="D424" s="123">
        <f t="shared" si="228"/>
        <v>203.75957057358201</v>
      </c>
      <c r="E424" s="123">
        <f t="shared" si="228"/>
        <v>212.93826996756499</v>
      </c>
      <c r="F424" s="123">
        <f t="shared" si="228"/>
        <v>206.79993033659247</v>
      </c>
      <c r="G424" s="123">
        <f t="shared" si="228"/>
        <v>226.36700172504953</v>
      </c>
      <c r="H424" s="123">
        <f t="shared" si="228"/>
        <v>230.86122187256859</v>
      </c>
      <c r="I424" s="123">
        <f t="shared" si="228"/>
        <v>199.04452557690047</v>
      </c>
      <c r="J424" s="123">
        <f t="shared" si="228"/>
        <v>203.93409680992204</v>
      </c>
      <c r="K424" s="123">
        <f t="shared" si="228"/>
        <v>0</v>
      </c>
      <c r="L424" s="123">
        <f t="shared" si="228"/>
        <v>165.5584252855873</v>
      </c>
      <c r="M424" s="123">
        <f t="shared" si="228"/>
        <v>164.12227676020581</v>
      </c>
      <c r="N424" s="123">
        <f t="shared" si="228"/>
        <v>156.86050229798448</v>
      </c>
      <c r="O424" s="123">
        <f t="shared" si="228"/>
        <v>148.19059894279044</v>
      </c>
      <c r="P424" s="123">
        <f t="shared" si="228"/>
        <v>150.84504431025212</v>
      </c>
      <c r="Q424" s="123">
        <f t="shared" si="228"/>
        <v>109.49279028353699</v>
      </c>
      <c r="R424" s="123">
        <f t="shared" ref="R424:V424" si="229">SUM(R425:R426)</f>
        <v>105.63679673204793</v>
      </c>
      <c r="S424" s="123">
        <f t="shared" si="229"/>
        <v>109.61520642008121</v>
      </c>
      <c r="T424" s="123">
        <f t="shared" si="229"/>
        <v>94.906420722009628</v>
      </c>
      <c r="U424" s="123">
        <f t="shared" si="229"/>
        <v>84.330161542531997</v>
      </c>
      <c r="V424" s="123">
        <f t="shared" si="229"/>
        <v>81.89854396959683</v>
      </c>
      <c r="W424" s="123">
        <f t="shared" ref="W424" si="230">SUM(W425:W426)</f>
        <v>71.031117560899332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226.78754445678931</v>
      </c>
      <c r="D425" s="99">
        <v>201.29054238739346</v>
      </c>
      <c r="E425" s="99">
        <v>210.3761322358811</v>
      </c>
      <c r="F425" s="99">
        <v>204.35025278789024</v>
      </c>
      <c r="G425" s="99">
        <v>223.69154478797554</v>
      </c>
      <c r="H425" s="99">
        <v>228.15296682035304</v>
      </c>
      <c r="I425" s="99">
        <v>196.73179696832122</v>
      </c>
      <c r="J425" s="99">
        <v>201.55311216579253</v>
      </c>
      <c r="K425" s="99">
        <v>0</v>
      </c>
      <c r="L425" s="99">
        <v>163.67630784543752</v>
      </c>
      <c r="M425" s="99">
        <v>162.20156293346332</v>
      </c>
      <c r="N425" s="99">
        <v>154.9837786616568</v>
      </c>
      <c r="O425" s="99">
        <v>146.36285054664469</v>
      </c>
      <c r="P425" s="99">
        <v>148.92286063989519</v>
      </c>
      <c r="Q425" s="99">
        <v>108.06122725137848</v>
      </c>
      <c r="R425" s="99">
        <v>104.2470555551741</v>
      </c>
      <c r="S425" s="99">
        <v>108.17470264068926</v>
      </c>
      <c r="T425" s="99">
        <v>93.655403655377356</v>
      </c>
      <c r="U425" s="99">
        <v>83.213318273878869</v>
      </c>
      <c r="V425" s="99">
        <v>80.808387061037834</v>
      </c>
      <c r="W425" s="99">
        <v>70.087336165119609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2.8403635273226016</v>
      </c>
      <c r="D426" s="99">
        <v>2.4690281861885497</v>
      </c>
      <c r="E426" s="99">
        <v>2.5621377316838783</v>
      </c>
      <c r="F426" s="99">
        <v>2.44967754870224</v>
      </c>
      <c r="G426" s="99">
        <v>2.67545693707399</v>
      </c>
      <c r="H426" s="99">
        <v>2.7082550522155593</v>
      </c>
      <c r="I426" s="99">
        <v>2.3127286085792571</v>
      </c>
      <c r="J426" s="99">
        <v>2.3809846441295042</v>
      </c>
      <c r="K426" s="99">
        <v>0</v>
      </c>
      <c r="L426" s="99">
        <v>1.8821174401497938</v>
      </c>
      <c r="M426" s="99">
        <v>1.9207138267424795</v>
      </c>
      <c r="N426" s="99">
        <v>1.8767236363276809</v>
      </c>
      <c r="O426" s="99">
        <v>1.8277483961457446</v>
      </c>
      <c r="P426" s="99">
        <v>1.9221836703569322</v>
      </c>
      <c r="Q426" s="99">
        <v>1.4315630321585116</v>
      </c>
      <c r="R426" s="99">
        <v>1.389741176873825</v>
      </c>
      <c r="S426" s="99">
        <v>1.4405037793919466</v>
      </c>
      <c r="T426" s="99">
        <v>1.251017066632274</v>
      </c>
      <c r="U426" s="99">
        <v>1.1168432686531327</v>
      </c>
      <c r="V426" s="99">
        <v>1.0901569085589908</v>
      </c>
      <c r="W426" s="99">
        <v>0.94378139577972697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1.7307506304854149E-2</v>
      </c>
      <c r="N427" s="123">
        <f t="shared" si="231"/>
        <v>1.2257303092437718E-2</v>
      </c>
      <c r="O427" s="123">
        <f t="shared" si="231"/>
        <v>1.042880292217605E-2</v>
      </c>
      <c r="P427" s="123">
        <f t="shared" si="231"/>
        <v>1.7331580445854183E-2</v>
      </c>
      <c r="Q427" s="123">
        <f t="shared" si="231"/>
        <v>8.3058162891361236E-3</v>
      </c>
      <c r="R427" s="123">
        <f t="shared" si="231"/>
        <v>1.7472082960883692E-2</v>
      </c>
      <c r="S427" s="123">
        <f t="shared" si="231"/>
        <v>0</v>
      </c>
      <c r="T427" s="123">
        <f t="shared" si="231"/>
        <v>0</v>
      </c>
      <c r="U427" s="123">
        <f t="shared" si="231"/>
        <v>1.664120321595643E-2</v>
      </c>
      <c r="V427" s="123">
        <f t="shared" si="231"/>
        <v>2.2297940944663495E-2</v>
      </c>
      <c r="W427" s="123">
        <f t="shared" si="231"/>
        <v>1.6849260811457833E-2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1.7307506304854149E-2</v>
      </c>
      <c r="N428" s="99">
        <f>RES_hhdet_in_fecs!N29</f>
        <v>1.2257303092437718E-2</v>
      </c>
      <c r="O428" s="99">
        <f>RES_hhdet_in_fecs!O29</f>
        <v>1.042880292217605E-2</v>
      </c>
      <c r="P428" s="99">
        <f>RES_hhdet_in_fecs!P29</f>
        <v>1.7331580445854183E-2</v>
      </c>
      <c r="Q428" s="99">
        <f>RES_hhdet_in_fecs!Q29</f>
        <v>8.3058162891361236E-3</v>
      </c>
      <c r="R428" s="99">
        <f>RES_hhdet_in_fecs!R29</f>
        <v>1.7472082960883692E-2</v>
      </c>
      <c r="S428" s="99">
        <f>RES_hhdet_in_fecs!S29</f>
        <v>0</v>
      </c>
      <c r="T428" s="99">
        <f>RES_hhdet_in_fecs!T29</f>
        <v>0</v>
      </c>
      <c r="U428" s="99">
        <f>RES_hhdet_in_fecs!U29</f>
        <v>1.664120321595643E-2</v>
      </c>
      <c r="V428" s="99">
        <f>RES_hhdet_in_fecs!V29</f>
        <v>2.2297940944663495E-2</v>
      </c>
      <c r="W428" s="99">
        <f>RES_hhdet_in_fecs!W29</f>
        <v>1.6849260811457833E-2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33.656712940480247</v>
      </c>
      <c r="D429" s="123">
        <v>33.161493813316206</v>
      </c>
      <c r="E429" s="123">
        <v>34.970101730711178</v>
      </c>
      <c r="F429" s="123">
        <v>30.297596253012276</v>
      </c>
      <c r="G429" s="123">
        <v>30.973207698892317</v>
      </c>
      <c r="H429" s="123">
        <v>34.470594394347685</v>
      </c>
      <c r="I429" s="123">
        <v>34.078585875542849</v>
      </c>
      <c r="J429" s="123">
        <v>45.749592101624856</v>
      </c>
      <c r="K429" s="123">
        <v>0</v>
      </c>
      <c r="L429" s="123">
        <v>36.460735652531383</v>
      </c>
      <c r="M429" s="123">
        <v>30.344773821258318</v>
      </c>
      <c r="N429" s="123">
        <v>30.895822183509704</v>
      </c>
      <c r="O429" s="123">
        <v>33.160185227747704</v>
      </c>
      <c r="P429" s="123">
        <v>27.848371251155466</v>
      </c>
      <c r="Q429" s="123">
        <v>32.699745916628082</v>
      </c>
      <c r="R429" s="123">
        <v>34.962878243369168</v>
      </c>
      <c r="S429" s="123">
        <v>24.9837196012673</v>
      </c>
      <c r="T429" s="123">
        <v>25.647755638791484</v>
      </c>
      <c r="U429" s="123">
        <v>23.792370128025919</v>
      </c>
      <c r="V429" s="123">
        <v>27.187825341565215</v>
      </c>
      <c r="W429" s="123">
        <v>27.024251784001706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36.519491040091651</v>
      </c>
      <c r="D430" s="99">
        <v>35.142837936368352</v>
      </c>
      <c r="E430" s="99">
        <v>36.265906137451772</v>
      </c>
      <c r="F430" s="99">
        <v>35.11482450469007</v>
      </c>
      <c r="G430" s="99">
        <v>37.541676067833883</v>
      </c>
      <c r="H430" s="99">
        <v>39.389733283632047</v>
      </c>
      <c r="I430" s="99">
        <v>0</v>
      </c>
      <c r="J430" s="99">
        <v>0</v>
      </c>
      <c r="K430" s="99">
        <v>0</v>
      </c>
      <c r="L430" s="99">
        <v>29.148536564741764</v>
      </c>
      <c r="M430" s="99">
        <v>0</v>
      </c>
      <c r="N430" s="99">
        <v>34.307537726742403</v>
      </c>
      <c r="O430" s="99">
        <v>31.827353134911402</v>
      </c>
      <c r="P430" s="99">
        <v>32.388790537967523</v>
      </c>
      <c r="Q430" s="99">
        <v>0</v>
      </c>
      <c r="R430" s="99">
        <v>0</v>
      </c>
      <c r="S430" s="99">
        <v>0</v>
      </c>
      <c r="T430" s="99">
        <v>23.246089863972269</v>
      </c>
      <c r="U430" s="99">
        <v>21.52108289308293</v>
      </c>
      <c r="V430" s="99">
        <v>23.1847225687061</v>
      </c>
      <c r="W430" s="99">
        <v>23.997012830463866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33.424595797268509</v>
      </c>
      <c r="D434" s="102">
        <v>33.121866930855163</v>
      </c>
      <c r="E434" s="102">
        <v>34.911201530404789</v>
      </c>
      <c r="F434" s="102">
        <v>30.096878409192371</v>
      </c>
      <c r="G434" s="102">
        <v>30.715620704031867</v>
      </c>
      <c r="H434" s="102">
        <v>34.347615922115565</v>
      </c>
      <c r="I434" s="102">
        <v>34.078585875542849</v>
      </c>
      <c r="J434" s="102">
        <v>45.749592101624856</v>
      </c>
      <c r="K434" s="102">
        <v>0</v>
      </c>
      <c r="L434" s="102">
        <v>36.826345606920867</v>
      </c>
      <c r="M434" s="102">
        <v>30.344773821258318</v>
      </c>
      <c r="N434" s="102">
        <v>30.764602354923831</v>
      </c>
      <c r="O434" s="102">
        <v>33.213498511461154</v>
      </c>
      <c r="P434" s="102">
        <v>27.731950243801322</v>
      </c>
      <c r="Q434" s="102">
        <v>32.699745916628082</v>
      </c>
      <c r="R434" s="102">
        <v>34.962878243369168</v>
      </c>
      <c r="S434" s="102">
        <v>24.9837196012673</v>
      </c>
      <c r="T434" s="102">
        <v>25.914607391549172</v>
      </c>
      <c r="U434" s="102">
        <v>23.887007096148544</v>
      </c>
      <c r="V434" s="102">
        <v>27.264808087197125</v>
      </c>
      <c r="W434" s="102">
        <v>27.108341754933317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11.100113376363998</v>
      </c>
      <c r="D438" s="123">
        <v>11.552975369443947</v>
      </c>
      <c r="E438" s="123">
        <v>12.158286225409988</v>
      </c>
      <c r="F438" s="123">
        <v>12.4383301653</v>
      </c>
      <c r="G438" s="123">
        <v>12.592925752766096</v>
      </c>
      <c r="H438" s="123">
        <v>12.856562500790499</v>
      </c>
      <c r="I438" s="123">
        <v>10.823808735919989</v>
      </c>
      <c r="J438" s="123">
        <v>12.540131781655214</v>
      </c>
      <c r="K438" s="123">
        <v>0</v>
      </c>
      <c r="L438" s="123">
        <v>12.082860855886034</v>
      </c>
      <c r="M438" s="123">
        <v>11.083101936870287</v>
      </c>
      <c r="N438" s="123">
        <v>11.139595039157596</v>
      </c>
      <c r="O438" s="123">
        <v>10.789181849721167</v>
      </c>
      <c r="P438" s="123">
        <v>10.184435958459447</v>
      </c>
      <c r="Q438" s="123">
        <v>9.2016565328477711</v>
      </c>
      <c r="R438" s="123">
        <v>9.5653877902183186</v>
      </c>
      <c r="S438" s="123">
        <v>8.3047141357208965</v>
      </c>
      <c r="T438" s="123">
        <v>8.560997314772516</v>
      </c>
      <c r="U438" s="123">
        <v>6.8726241256147951</v>
      </c>
      <c r="V438" s="123">
        <v>8.2148784681332696</v>
      </c>
      <c r="W438" s="123">
        <v>7.803843245576588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12.085495325880562</v>
      </c>
      <c r="D439" s="99">
        <v>12.545130014371246</v>
      </c>
      <c r="E439" s="99">
        <v>12.811772934749243</v>
      </c>
      <c r="F439" s="99">
        <v>13.44171384070242</v>
      </c>
      <c r="G439" s="99">
        <v>13.908520556312363</v>
      </c>
      <c r="H439" s="99">
        <v>14.35519290638565</v>
      </c>
      <c r="I439" s="99">
        <v>13.021096659550963</v>
      </c>
      <c r="J439" s="99">
        <v>13.244166093318796</v>
      </c>
      <c r="K439" s="99">
        <v>0</v>
      </c>
      <c r="L439" s="99">
        <v>12.024513239739317</v>
      </c>
      <c r="M439" s="99">
        <v>12.315661712485264</v>
      </c>
      <c r="N439" s="99">
        <v>12.293601774560257</v>
      </c>
      <c r="O439" s="99">
        <v>11.827774477873604</v>
      </c>
      <c r="P439" s="99">
        <v>12.681380958124212</v>
      </c>
      <c r="Q439" s="99">
        <v>10.008761835172296</v>
      </c>
      <c r="R439" s="99">
        <v>10.238764303002602</v>
      </c>
      <c r="S439" s="99">
        <v>11.483978928927172</v>
      </c>
      <c r="T439" s="99">
        <v>9.5687786575935032</v>
      </c>
      <c r="U439" s="99">
        <v>8.8231497687425566</v>
      </c>
      <c r="V439" s="99">
        <v>9.1321084041128078</v>
      </c>
      <c r="W439" s="99">
        <v>9.2898925557480307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9.4578101271697239</v>
      </c>
      <c r="D440" s="110">
        <v>10.245135155676147</v>
      </c>
      <c r="E440" s="110">
        <v>10.932998645398884</v>
      </c>
      <c r="F440" s="110">
        <v>10.097101589361015</v>
      </c>
      <c r="G440" s="110">
        <v>10.03482474587058</v>
      </c>
      <c r="H440" s="110">
        <v>10.94164587141892</v>
      </c>
      <c r="I440" s="110">
        <v>9.7251647741045026</v>
      </c>
      <c r="J440" s="110">
        <v>12.276118914781371</v>
      </c>
      <c r="K440" s="110">
        <v>0</v>
      </c>
      <c r="L440" s="110">
        <v>12.637163209279871</v>
      </c>
      <c r="M440" s="110">
        <v>9.3112972594237569</v>
      </c>
      <c r="N440" s="110">
        <v>9.1777835889730781</v>
      </c>
      <c r="O440" s="110">
        <v>9.4796520142246159</v>
      </c>
      <c r="P440" s="110">
        <v>7.9252952444770415</v>
      </c>
      <c r="Q440" s="110">
        <v>8.7768642684664453</v>
      </c>
      <c r="R440" s="110">
        <v>9.1024414376791221</v>
      </c>
      <c r="S440" s="110">
        <v>6.0338107120021292</v>
      </c>
      <c r="T440" s="110">
        <v>6.2095075148568784</v>
      </c>
      <c r="U440" s="110">
        <v>5.5722736968629549</v>
      </c>
      <c r="V440" s="110">
        <v>6.7014490737670345</v>
      </c>
      <c r="W440" s="110">
        <v>6.5407013319308627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156.70508710023552</v>
      </c>
      <c r="D442" s="118">
        <f t="shared" si="232"/>
        <v>143.77269711711941</v>
      </c>
      <c r="E442" s="118">
        <f t="shared" si="232"/>
        <v>151.70167544441105</v>
      </c>
      <c r="F442" s="118">
        <f t="shared" si="232"/>
        <v>146.56338263024978</v>
      </c>
      <c r="G442" s="118">
        <f t="shared" si="232"/>
        <v>159.93254441429997</v>
      </c>
      <c r="H442" s="118">
        <f t="shared" si="232"/>
        <v>166.81478760958134</v>
      </c>
      <c r="I442" s="118">
        <f t="shared" si="232"/>
        <v>148.35954375692251</v>
      </c>
      <c r="J442" s="118">
        <f t="shared" si="232"/>
        <v>161.91865661832756</v>
      </c>
      <c r="K442" s="118">
        <f t="shared" si="232"/>
        <v>0</v>
      </c>
      <c r="L442" s="118">
        <f t="shared" si="232"/>
        <v>133.89719218440501</v>
      </c>
      <c r="M442" s="118">
        <f t="shared" si="232"/>
        <v>131.29187525664534</v>
      </c>
      <c r="N442" s="118">
        <f t="shared" si="232"/>
        <v>130.33004573102892</v>
      </c>
      <c r="O442" s="118">
        <f t="shared" si="232"/>
        <v>130.5617621134929</v>
      </c>
      <c r="P442" s="118">
        <f t="shared" si="232"/>
        <v>133.44117066035918</v>
      </c>
      <c r="Q442" s="118">
        <f t="shared" si="232"/>
        <v>110.65710279053093</v>
      </c>
      <c r="R442" s="118">
        <f t="shared" ref="R442:V442" si="233">R443+R446+R448+R457</f>
        <v>111.47681259476465</v>
      </c>
      <c r="S442" s="118">
        <f t="shared" si="233"/>
        <v>107.13734782100465</v>
      </c>
      <c r="T442" s="118">
        <f t="shared" si="233"/>
        <v>97.569708320197407</v>
      </c>
      <c r="U442" s="118">
        <f t="shared" si="233"/>
        <v>88.123972016257255</v>
      </c>
      <c r="V442" s="118">
        <f t="shared" si="233"/>
        <v>90.204477390949478</v>
      </c>
      <c r="W442" s="118">
        <f t="shared" ref="W442" si="234">W443+W446+W448+W457</f>
        <v>82.190015679244297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128.09704753710034</v>
      </c>
      <c r="D443" s="123">
        <f t="shared" si="235"/>
        <v>114.86419864477867</v>
      </c>
      <c r="E443" s="123">
        <f t="shared" si="235"/>
        <v>121.35039937748394</v>
      </c>
      <c r="F443" s="123">
        <f t="shared" si="235"/>
        <v>119.11117332001034</v>
      </c>
      <c r="G443" s="123">
        <f t="shared" si="235"/>
        <v>131.81516047418611</v>
      </c>
      <c r="H443" s="123">
        <f t="shared" si="235"/>
        <v>135.92219426825289</v>
      </c>
      <c r="I443" s="123">
        <f t="shared" si="235"/>
        <v>118.51052738156504</v>
      </c>
      <c r="J443" s="123">
        <f t="shared" si="235"/>
        <v>122.86831569428958</v>
      </c>
      <c r="K443" s="123">
        <f t="shared" si="235"/>
        <v>0</v>
      </c>
      <c r="L443" s="123">
        <f t="shared" si="235"/>
        <v>102.34663519567938</v>
      </c>
      <c r="M443" s="123">
        <f t="shared" si="235"/>
        <v>103.62991854606068</v>
      </c>
      <c r="N443" s="123">
        <f t="shared" si="235"/>
        <v>102.08066383317529</v>
      </c>
      <c r="O443" s="123">
        <f t="shared" si="235"/>
        <v>100.32884958318138</v>
      </c>
      <c r="P443" s="123">
        <f t="shared" si="235"/>
        <v>106.65958231084724</v>
      </c>
      <c r="Q443" s="123">
        <f t="shared" si="235"/>
        <v>80.141024503095011</v>
      </c>
      <c r="R443" s="123">
        <f t="shared" ref="R443:V443" si="236">SUM(R444:R445)</f>
        <v>78.59785737734768</v>
      </c>
      <c r="S443" s="123">
        <f t="shared" si="236"/>
        <v>82.501951185634994</v>
      </c>
      <c r="T443" s="123">
        <f t="shared" si="236"/>
        <v>72.029759814990072</v>
      </c>
      <c r="U443" s="123">
        <f t="shared" si="236"/>
        <v>64.418449493210332</v>
      </c>
      <c r="V443" s="123">
        <f t="shared" si="236"/>
        <v>62.914952619757763</v>
      </c>
      <c r="W443" s="123">
        <f t="shared" ref="W443" si="237">SUM(W444:W445)</f>
        <v>54.768794814539483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125.25668400977774</v>
      </c>
      <c r="D444" s="99">
        <v>112.39517045859012</v>
      </c>
      <c r="E444" s="99">
        <v>118.78826164580006</v>
      </c>
      <c r="F444" s="99">
        <v>116.6614957713081</v>
      </c>
      <c r="G444" s="99">
        <v>129.13970353711213</v>
      </c>
      <c r="H444" s="99">
        <v>133.21393921603735</v>
      </c>
      <c r="I444" s="99">
        <v>116.19779877298578</v>
      </c>
      <c r="J444" s="99">
        <v>120.48733105016008</v>
      </c>
      <c r="K444" s="99">
        <v>0</v>
      </c>
      <c r="L444" s="99">
        <v>100.46451775552958</v>
      </c>
      <c r="M444" s="99">
        <v>101.70920471931819</v>
      </c>
      <c r="N444" s="99">
        <v>100.20394019684761</v>
      </c>
      <c r="O444" s="99">
        <v>98.50110118703563</v>
      </c>
      <c r="P444" s="99">
        <v>104.73739864049031</v>
      </c>
      <c r="Q444" s="99">
        <v>78.709461470936503</v>
      </c>
      <c r="R444" s="99">
        <v>77.208116200473853</v>
      </c>
      <c r="S444" s="99">
        <v>81.061447406243047</v>
      </c>
      <c r="T444" s="99">
        <v>70.7787427483578</v>
      </c>
      <c r="U444" s="99">
        <v>63.301606224557197</v>
      </c>
      <c r="V444" s="99">
        <v>61.824795711198774</v>
      </c>
      <c r="W444" s="99">
        <v>53.825013418759752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2.8403635273226016</v>
      </c>
      <c r="D445" s="99">
        <v>2.4690281861885497</v>
      </c>
      <c r="E445" s="99">
        <v>2.5621377316838783</v>
      </c>
      <c r="F445" s="99">
        <v>2.44967754870224</v>
      </c>
      <c r="G445" s="99">
        <v>2.67545693707399</v>
      </c>
      <c r="H445" s="99">
        <v>2.7082550522155593</v>
      </c>
      <c r="I445" s="99">
        <v>2.3127286085792571</v>
      </c>
      <c r="J445" s="99">
        <v>2.3809846441295042</v>
      </c>
      <c r="K445" s="99">
        <v>0</v>
      </c>
      <c r="L445" s="99">
        <v>1.8821174401497938</v>
      </c>
      <c r="M445" s="99">
        <v>1.9207138267424795</v>
      </c>
      <c r="N445" s="99">
        <v>1.8767236363276809</v>
      </c>
      <c r="O445" s="99">
        <v>1.8277483961457446</v>
      </c>
      <c r="P445" s="99">
        <v>1.9221836703569322</v>
      </c>
      <c r="Q445" s="99">
        <v>1.4315630321585116</v>
      </c>
      <c r="R445" s="99">
        <v>1.389741176873825</v>
      </c>
      <c r="S445" s="99">
        <v>1.4405037793919466</v>
      </c>
      <c r="T445" s="99">
        <v>1.251017066632274</v>
      </c>
      <c r="U445" s="99">
        <v>1.1168432686531327</v>
      </c>
      <c r="V445" s="99">
        <v>1.0901569085589908</v>
      </c>
      <c r="W445" s="99">
        <v>0.94378139577972697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6.4639028636185203E-2</v>
      </c>
      <c r="N446" s="123">
        <f t="shared" si="238"/>
        <v>4.7719935106088761E-2</v>
      </c>
      <c r="O446" s="123">
        <f t="shared" si="238"/>
        <v>4.2574489149257273E-2</v>
      </c>
      <c r="P446" s="123">
        <f t="shared" si="238"/>
        <v>7.4310704218800247E-2</v>
      </c>
      <c r="Q446" s="123">
        <f t="shared" si="238"/>
        <v>3.7076589123761751E-2</v>
      </c>
      <c r="R446" s="123">
        <f t="shared" si="238"/>
        <v>7.9927089904220427E-2</v>
      </c>
      <c r="S446" s="123">
        <f t="shared" si="238"/>
        <v>0</v>
      </c>
      <c r="T446" s="123">
        <f t="shared" si="238"/>
        <v>0</v>
      </c>
      <c r="U446" s="123">
        <f t="shared" si="238"/>
        <v>7.9930496376137111E-2</v>
      </c>
      <c r="V446" s="123">
        <f t="shared" si="238"/>
        <v>0.10862354575142408</v>
      </c>
      <c r="W446" s="123">
        <f t="shared" si="238"/>
        <v>8.3207047659057384E-2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6.4639028636185203E-2</v>
      </c>
      <c r="N447" s="99">
        <f>RES_hhdet_in_tess!N29</f>
        <v>4.7719935106088761E-2</v>
      </c>
      <c r="O447" s="99">
        <f>RES_hhdet_in_tess!O29</f>
        <v>4.2574489149257273E-2</v>
      </c>
      <c r="P447" s="99">
        <f>RES_hhdet_in_tess!P29</f>
        <v>7.4310704218800247E-2</v>
      </c>
      <c r="Q447" s="99">
        <f>RES_hhdet_in_tess!Q29</f>
        <v>3.7076589123761751E-2</v>
      </c>
      <c r="R447" s="99">
        <f>RES_hhdet_in_tess!R29</f>
        <v>7.9927089904220427E-2</v>
      </c>
      <c r="S447" s="99">
        <f>RES_hhdet_in_tess!S29</f>
        <v>0</v>
      </c>
      <c r="T447" s="99">
        <f>RES_hhdet_in_tess!T29</f>
        <v>0</v>
      </c>
      <c r="U447" s="99">
        <f>RES_hhdet_in_tess!U29</f>
        <v>7.9930496376137111E-2</v>
      </c>
      <c r="V447" s="99">
        <f>RES_hhdet_in_tess!V29</f>
        <v>0.10862354575142408</v>
      </c>
      <c r="W447" s="99">
        <f>RES_hhdet_in_tess!W29</f>
        <v>8.3207047659057384E-2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21.445725911693017</v>
      </c>
      <c r="D448" s="123">
        <v>21.327050840465336</v>
      </c>
      <c r="E448" s="123">
        <v>22.498805587936069</v>
      </c>
      <c r="F448" s="123">
        <v>19.548477345529985</v>
      </c>
      <c r="G448" s="123">
        <v>20.049553915341768</v>
      </c>
      <c r="H448" s="123">
        <v>22.427066569190877</v>
      </c>
      <c r="I448" s="123">
        <v>22.307216226072356</v>
      </c>
      <c r="J448" s="123">
        <v>30.060481613581043</v>
      </c>
      <c r="K448" s="123">
        <v>0</v>
      </c>
      <c r="L448" s="123">
        <v>24.108918602138388</v>
      </c>
      <c r="M448" s="123">
        <v>20.29780422652108</v>
      </c>
      <c r="N448" s="123">
        <v>20.928625183548142</v>
      </c>
      <c r="O448" s="123">
        <v>22.967263741338169</v>
      </c>
      <c r="P448" s="123">
        <v>19.82596598035537</v>
      </c>
      <c r="Q448" s="123">
        <v>23.842088894052914</v>
      </c>
      <c r="R448" s="123">
        <v>25.946796110560957</v>
      </c>
      <c r="S448" s="123">
        <v>18.862672562081407</v>
      </c>
      <c r="T448" s="123">
        <v>19.921469237600018</v>
      </c>
      <c r="U448" s="123">
        <v>18.635038520073167</v>
      </c>
      <c r="V448" s="123">
        <v>21.51878488417351</v>
      </c>
      <c r="W448" s="123">
        <v>21.635183229803761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20.94437824641571</v>
      </c>
      <c r="D449" s="99">
        <v>20.250164768205334</v>
      </c>
      <c r="E449" s="99">
        <v>21.011947121847683</v>
      </c>
      <c r="F449" s="99">
        <v>20.458180965538997</v>
      </c>
      <c r="G449" s="99">
        <v>22.008581806490042</v>
      </c>
      <c r="H449" s="99">
        <v>23.249800119045691</v>
      </c>
      <c r="I449" s="99">
        <v>0</v>
      </c>
      <c r="J449" s="99">
        <v>0</v>
      </c>
      <c r="K449" s="99">
        <v>0</v>
      </c>
      <c r="L449" s="99">
        <v>17.896282504140469</v>
      </c>
      <c r="M449" s="99">
        <v>0</v>
      </c>
      <c r="N449" s="99">
        <v>22.523991574683425</v>
      </c>
      <c r="O449" s="99">
        <v>22.141847772044567</v>
      </c>
      <c r="P449" s="99">
        <v>24.07762648135347</v>
      </c>
      <c r="Q449" s="99">
        <v>0</v>
      </c>
      <c r="R449" s="99">
        <v>0</v>
      </c>
      <c r="S449" s="99">
        <v>0</v>
      </c>
      <c r="T449" s="99">
        <v>20.215406244117933</v>
      </c>
      <c r="U449" s="99">
        <v>19.17284434550918</v>
      </c>
      <c r="V449" s="99">
        <v>21.012324909492698</v>
      </c>
      <c r="W449" s="99">
        <v>21.922494315013608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21.486375722391177</v>
      </c>
      <c r="D453" s="102">
        <v>21.348588561910539</v>
      </c>
      <c r="E453" s="102">
        <v>22.566390063667356</v>
      </c>
      <c r="F453" s="102">
        <v>19.510573028029608</v>
      </c>
      <c r="G453" s="102">
        <v>19.972729292159482</v>
      </c>
      <c r="H453" s="102">
        <v>22.406498230444509</v>
      </c>
      <c r="I453" s="102">
        <v>22.307216226072356</v>
      </c>
      <c r="J453" s="102">
        <v>30.060481613581043</v>
      </c>
      <c r="K453" s="102">
        <v>0</v>
      </c>
      <c r="L453" s="102">
        <v>24.41955040703828</v>
      </c>
      <c r="M453" s="102">
        <v>20.29780422652108</v>
      </c>
      <c r="N453" s="102">
        <v>20.867264937735246</v>
      </c>
      <c r="O453" s="102">
        <v>23.000280380109917</v>
      </c>
      <c r="P453" s="102">
        <v>19.71694904443234</v>
      </c>
      <c r="Q453" s="102">
        <v>23.842088894052914</v>
      </c>
      <c r="R453" s="102">
        <v>25.946796110560957</v>
      </c>
      <c r="S453" s="102">
        <v>18.862672562081407</v>
      </c>
      <c r="T453" s="102">
        <v>19.888809570209137</v>
      </c>
      <c r="U453" s="102">
        <v>18.612629944013328</v>
      </c>
      <c r="V453" s="102">
        <v>21.528524499071214</v>
      </c>
      <c r="W453" s="102">
        <v>21.627202366325712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7.1623136514421484</v>
      </c>
      <c r="D457" s="123">
        <v>7.5814476318753963</v>
      </c>
      <c r="E457" s="123">
        <v>7.8524704789910613</v>
      </c>
      <c r="F457" s="123">
        <v>7.9037319647094666</v>
      </c>
      <c r="G457" s="123">
        <v>8.0678300247720998</v>
      </c>
      <c r="H457" s="123">
        <v>8.465526772137558</v>
      </c>
      <c r="I457" s="123">
        <v>7.5418001492851205</v>
      </c>
      <c r="J457" s="123">
        <v>8.9898593104569446</v>
      </c>
      <c r="K457" s="123">
        <v>0</v>
      </c>
      <c r="L457" s="123">
        <v>7.44163838658723</v>
      </c>
      <c r="M457" s="123">
        <v>7.2995134554273928</v>
      </c>
      <c r="N457" s="123">
        <v>7.2730367791993888</v>
      </c>
      <c r="O457" s="123">
        <v>7.2230742998240896</v>
      </c>
      <c r="P457" s="123">
        <v>6.8813116649377468</v>
      </c>
      <c r="Q457" s="123">
        <v>6.6369128042592491</v>
      </c>
      <c r="R457" s="123">
        <v>6.8522320169518078</v>
      </c>
      <c r="S457" s="123">
        <v>5.7727240732882557</v>
      </c>
      <c r="T457" s="123">
        <v>5.6184792676073192</v>
      </c>
      <c r="U457" s="123">
        <v>4.9905535065976183</v>
      </c>
      <c r="V457" s="123">
        <v>5.662116341266783</v>
      </c>
      <c r="W457" s="123">
        <v>5.7028305872419871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7.1799042916109332</v>
      </c>
      <c r="D458" s="99">
        <v>7.46016212438672</v>
      </c>
      <c r="E458" s="99">
        <v>7.6259671097054769</v>
      </c>
      <c r="F458" s="99">
        <v>8.0085103443292986</v>
      </c>
      <c r="G458" s="99">
        <v>8.2943741226278167</v>
      </c>
      <c r="H458" s="99">
        <v>8.5686434958233253</v>
      </c>
      <c r="I458" s="99">
        <v>7.7793732265484081</v>
      </c>
      <c r="J458" s="99">
        <v>7.9196261425944261</v>
      </c>
      <c r="K458" s="99">
        <v>0</v>
      </c>
      <c r="L458" s="99">
        <v>7.2022444046407852</v>
      </c>
      <c r="M458" s="99">
        <v>7.3798494552368119</v>
      </c>
      <c r="N458" s="99">
        <v>7.3666305941898758</v>
      </c>
      <c r="O458" s="99">
        <v>7.0874953433245196</v>
      </c>
      <c r="P458" s="99">
        <v>7.5989974830656442</v>
      </c>
      <c r="Q458" s="99">
        <v>5.9974979259141952</v>
      </c>
      <c r="R458" s="99">
        <v>6.1522216321896792</v>
      </c>
      <c r="S458" s="99">
        <v>6.9314377226506014</v>
      </c>
      <c r="T458" s="99">
        <v>5.8056039534480082</v>
      </c>
      <c r="U458" s="99">
        <v>5.3819900132129632</v>
      </c>
      <c r="V458" s="99">
        <v>5.5981804678466798</v>
      </c>
      <c r="W458" s="99">
        <v>5.7210253972492886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7.1329959178275075</v>
      </c>
      <c r="D459" s="110">
        <v>7.7413239826559233</v>
      </c>
      <c r="E459" s="110">
        <v>8.2771642964015335</v>
      </c>
      <c r="F459" s="110">
        <v>7.6592490789298644</v>
      </c>
      <c r="G459" s="110">
        <v>7.627327612274871</v>
      </c>
      <c r="H459" s="110">
        <v>8.3337665140946324</v>
      </c>
      <c r="I459" s="110">
        <v>7.4230136106534754</v>
      </c>
      <c r="J459" s="110">
        <v>9.39119674840539</v>
      </c>
      <c r="K459" s="110">
        <v>0</v>
      </c>
      <c r="L459" s="110">
        <v>9.7158812150784524</v>
      </c>
      <c r="M459" s="110">
        <v>7.1840304557013521</v>
      </c>
      <c r="N459" s="110">
        <v>7.1139272937155598</v>
      </c>
      <c r="O459" s="110">
        <v>7.3940216797583336</v>
      </c>
      <c r="P459" s="110">
        <v>6.2319768771077433</v>
      </c>
      <c r="Q459" s="110">
        <v>6.973446950756645</v>
      </c>
      <c r="R459" s="110">
        <v>7.3334891564757703</v>
      </c>
      <c r="S459" s="110">
        <v>4.9450714666008659</v>
      </c>
      <c r="T459" s="110">
        <v>5.1818550006457116</v>
      </c>
      <c r="U459" s="110">
        <v>4.7295958355207235</v>
      </c>
      <c r="V459" s="110">
        <v>5.7676105324099511</v>
      </c>
      <c r="W459" s="110">
        <v>5.6873649987357817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53.8550793665462</v>
      </c>
      <c r="D461" s="118">
        <f t="shared" si="239"/>
        <v>47.5021370078085</v>
      </c>
      <c r="E461" s="118">
        <f t="shared" si="239"/>
        <v>50.045259517661371</v>
      </c>
      <c r="F461" s="118">
        <f t="shared" si="239"/>
        <v>48.876664565914332</v>
      </c>
      <c r="G461" s="118">
        <f t="shared" si="239"/>
        <v>53.222016933020598</v>
      </c>
      <c r="H461" s="118">
        <f t="shared" si="239"/>
        <v>53.874766018200305</v>
      </c>
      <c r="I461" s="118">
        <f t="shared" si="239"/>
        <v>45.675552438385054</v>
      </c>
      <c r="J461" s="118">
        <f t="shared" si="239"/>
        <v>46.605317169515523</v>
      </c>
      <c r="K461" s="118">
        <f t="shared" si="239"/>
        <v>0</v>
      </c>
      <c r="L461" s="118">
        <f t="shared" si="239"/>
        <v>39.967360646802504</v>
      </c>
      <c r="M461" s="118">
        <f t="shared" si="239"/>
        <v>38.495588867657517</v>
      </c>
      <c r="N461" s="118">
        <f t="shared" si="239"/>
        <v>37.253068794665737</v>
      </c>
      <c r="O461" s="118">
        <f t="shared" si="239"/>
        <v>35.024264425131058</v>
      </c>
      <c r="P461" s="118">
        <f t="shared" si="239"/>
        <v>35.381586651186268</v>
      </c>
      <c r="Q461" s="118">
        <f t="shared" si="239"/>
        <v>25.331185050863741</v>
      </c>
      <c r="R461" s="118">
        <f t="shared" ref="R461:V461" si="240">R462+R465+R467+R476</f>
        <v>24.628324646941895</v>
      </c>
      <c r="S461" s="118">
        <f t="shared" si="240"/>
        <v>25.659924057481931</v>
      </c>
      <c r="T461" s="118">
        <f t="shared" si="240"/>
        <v>23.324370303606781</v>
      </c>
      <c r="U461" s="118">
        <f t="shared" si="240"/>
        <v>19.899993227281058</v>
      </c>
      <c r="V461" s="118">
        <f t="shared" si="240"/>
        <v>19.747442321130457</v>
      </c>
      <c r="W461" s="118">
        <f t="shared" ref="W461" si="241">W462+W465+W467+W476</f>
        <v>17.037961589078076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51.517058598804262</v>
      </c>
      <c r="D462" s="123">
        <f t="shared" si="242"/>
        <v>45.725159608720304</v>
      </c>
      <c r="E462" s="123">
        <f t="shared" si="242"/>
        <v>47.789042198702759</v>
      </c>
      <c r="F462" s="123">
        <f t="shared" si="242"/>
        <v>46.420203423297146</v>
      </c>
      <c r="G462" s="123">
        <f t="shared" si="242"/>
        <v>50.813771314036529</v>
      </c>
      <c r="H462" s="123">
        <f t="shared" si="242"/>
        <v>51.827227942911406</v>
      </c>
      <c r="I462" s="123">
        <f t="shared" si="242"/>
        <v>44.689594999323852</v>
      </c>
      <c r="J462" s="123">
        <f t="shared" si="242"/>
        <v>45.784804959581443</v>
      </c>
      <c r="K462" s="123">
        <f t="shared" si="242"/>
        <v>0</v>
      </c>
      <c r="L462" s="123">
        <f t="shared" si="242"/>
        <v>37.18071009016959</v>
      </c>
      <c r="M462" s="123">
        <f t="shared" si="242"/>
        <v>36.845707035965532</v>
      </c>
      <c r="N462" s="123">
        <f t="shared" si="242"/>
        <v>35.20611516078197</v>
      </c>
      <c r="O462" s="123">
        <f t="shared" si="242"/>
        <v>33.247785130175821</v>
      </c>
      <c r="P462" s="123">
        <f t="shared" si="242"/>
        <v>33.829317022958591</v>
      </c>
      <c r="Q462" s="123">
        <f t="shared" si="242"/>
        <v>24.54718838242314</v>
      </c>
      <c r="R462" s="123">
        <f t="shared" ref="R462:V462" si="243">SUM(R463:R464)</f>
        <v>23.680761139913347</v>
      </c>
      <c r="S462" s="123">
        <f t="shared" si="243"/>
        <v>24.572965451858973</v>
      </c>
      <c r="T462" s="123">
        <f t="shared" si="243"/>
        <v>21.274761494355527</v>
      </c>
      <c r="U462" s="123">
        <f t="shared" si="243"/>
        <v>18.902737379094326</v>
      </c>
      <c r="V462" s="123">
        <f t="shared" si="243"/>
        <v>18.356433204785361</v>
      </c>
      <c r="W462" s="123">
        <f t="shared" ref="W462" si="244">SUM(W463:W464)</f>
        <v>15.921039283268575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51.517058598804262</v>
      </c>
      <c r="D463" s="99">
        <v>45.725159608720304</v>
      </c>
      <c r="E463" s="99">
        <v>47.789042198702759</v>
      </c>
      <c r="F463" s="99">
        <v>46.420203423297146</v>
      </c>
      <c r="G463" s="99">
        <v>50.813771314036529</v>
      </c>
      <c r="H463" s="99">
        <v>51.827227942911406</v>
      </c>
      <c r="I463" s="99">
        <v>44.689594999323852</v>
      </c>
      <c r="J463" s="99">
        <v>45.784804959581443</v>
      </c>
      <c r="K463" s="99">
        <v>0</v>
      </c>
      <c r="L463" s="99">
        <v>37.18071009016959</v>
      </c>
      <c r="M463" s="99">
        <v>36.845707035965532</v>
      </c>
      <c r="N463" s="99">
        <v>35.20611516078197</v>
      </c>
      <c r="O463" s="99">
        <v>33.247785130175821</v>
      </c>
      <c r="P463" s="99">
        <v>33.829317022958591</v>
      </c>
      <c r="Q463" s="99">
        <v>24.54718838242314</v>
      </c>
      <c r="R463" s="99">
        <v>23.680761139913347</v>
      </c>
      <c r="S463" s="99">
        <v>24.572965451858973</v>
      </c>
      <c r="T463" s="99">
        <v>21.274761494355527</v>
      </c>
      <c r="U463" s="99">
        <v>18.902737379094326</v>
      </c>
      <c r="V463" s="99">
        <v>18.356433204785361</v>
      </c>
      <c r="W463" s="99">
        <v>15.921039283268575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0.62218256885004153</v>
      </c>
      <c r="D467" s="123">
        <v>0.1565303346201066</v>
      </c>
      <c r="E467" s="123">
        <v>0.35818101035580641</v>
      </c>
      <c r="F467" s="123">
        <v>0.319067341379416</v>
      </c>
      <c r="G467" s="123">
        <v>0.32181008058751498</v>
      </c>
      <c r="H467" s="123">
        <v>0.21823833689536237</v>
      </c>
      <c r="I467" s="123">
        <v>0</v>
      </c>
      <c r="J467" s="123">
        <v>0</v>
      </c>
      <c r="K467" s="123">
        <v>0</v>
      </c>
      <c r="L467" s="123">
        <v>0.31530388409746374</v>
      </c>
      <c r="M467" s="123">
        <v>0</v>
      </c>
      <c r="N467" s="123">
        <v>0.28864075074099277</v>
      </c>
      <c r="O467" s="123">
        <v>0.27807313608178746</v>
      </c>
      <c r="P467" s="123">
        <v>0.1839359414651176</v>
      </c>
      <c r="Q467" s="123">
        <v>0</v>
      </c>
      <c r="R467" s="123">
        <v>0</v>
      </c>
      <c r="S467" s="123">
        <v>0</v>
      </c>
      <c r="T467" s="123">
        <v>0.52805817734999416</v>
      </c>
      <c r="U467" s="123">
        <v>0.19554916759970875</v>
      </c>
      <c r="V467" s="123">
        <v>9.937059582466562E-2</v>
      </c>
      <c r="W467" s="123">
        <v>0.14732868742076141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8.295767584667221</v>
      </c>
      <c r="D468" s="99">
        <v>7.9830470656254358</v>
      </c>
      <c r="E468" s="99">
        <v>8.2381632381835477</v>
      </c>
      <c r="F468" s="99">
        <v>7.9766835344853995</v>
      </c>
      <c r="G468" s="99">
        <v>8.5279671355691473</v>
      </c>
      <c r="H468" s="99">
        <v>8.9477718127098562</v>
      </c>
      <c r="I468" s="99">
        <v>0</v>
      </c>
      <c r="J468" s="99">
        <v>0</v>
      </c>
      <c r="K468" s="99">
        <v>0</v>
      </c>
      <c r="L468" s="99">
        <v>6.6213815660467388</v>
      </c>
      <c r="M468" s="99">
        <v>0</v>
      </c>
      <c r="N468" s="99">
        <v>7.7933002700068057</v>
      </c>
      <c r="O468" s="99">
        <v>7.2299015381264748</v>
      </c>
      <c r="P468" s="99">
        <v>7.3574376586047041</v>
      </c>
      <c r="Q468" s="99">
        <v>0</v>
      </c>
      <c r="R468" s="99">
        <v>0</v>
      </c>
      <c r="S468" s="99">
        <v>0</v>
      </c>
      <c r="T468" s="99">
        <v>5.2805817734999421</v>
      </c>
      <c r="U468" s="99">
        <v>4.888729189992719</v>
      </c>
      <c r="V468" s="99">
        <v>5.2666415787072784</v>
      </c>
      <c r="W468" s="99">
        <v>5.4511614345681725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1.7158381988918929</v>
      </c>
      <c r="D476" s="123">
        <v>1.6204470644680904</v>
      </c>
      <c r="E476" s="123">
        <v>1.8980363086028078</v>
      </c>
      <c r="F476" s="123">
        <v>2.1373938012377738</v>
      </c>
      <c r="G476" s="123">
        <v>2.0864355383965489</v>
      </c>
      <c r="H476" s="123">
        <v>1.8292997383935365</v>
      </c>
      <c r="I476" s="123">
        <v>0.98595743906119893</v>
      </c>
      <c r="J476" s="123">
        <v>0.82051220993408136</v>
      </c>
      <c r="K476" s="123">
        <v>0</v>
      </c>
      <c r="L476" s="123">
        <v>2.4713466725354518</v>
      </c>
      <c r="M476" s="123">
        <v>1.6498818316919874</v>
      </c>
      <c r="N476" s="123">
        <v>1.7583128831427715</v>
      </c>
      <c r="O476" s="123">
        <v>1.4984061588734479</v>
      </c>
      <c r="P476" s="123">
        <v>1.3683336867625611</v>
      </c>
      <c r="Q476" s="123">
        <v>0.78399666844059956</v>
      </c>
      <c r="R476" s="123">
        <v>0.94756350702854741</v>
      </c>
      <c r="S476" s="123">
        <v>1.0869586056229572</v>
      </c>
      <c r="T476" s="123">
        <v>1.5215506319012582</v>
      </c>
      <c r="U476" s="123">
        <v>0.80170668058702388</v>
      </c>
      <c r="V476" s="123">
        <v>1.2916385205204299</v>
      </c>
      <c r="W476" s="123">
        <v>0.96959361838873759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2.7453411182270289</v>
      </c>
      <c r="D477" s="99">
        <v>2.8497517340645726</v>
      </c>
      <c r="E477" s="99">
        <v>2.9103223398576383</v>
      </c>
      <c r="F477" s="99">
        <v>3.0534197160539622</v>
      </c>
      <c r="G477" s="99">
        <v>3.1594595295719174</v>
      </c>
      <c r="H477" s="99">
        <v>3.2609256206145649</v>
      </c>
      <c r="I477" s="99">
        <v>2.9578723171835972</v>
      </c>
      <c r="J477" s="99">
        <v>3.0085447697582981</v>
      </c>
      <c r="K477" s="99">
        <v>0</v>
      </c>
      <c r="L477" s="99">
        <v>2.7314884275391833</v>
      </c>
      <c r="M477" s="99">
        <v>2.7976257146081522</v>
      </c>
      <c r="N477" s="99">
        <v>2.7926145791091077</v>
      </c>
      <c r="O477" s="99">
        <v>2.6867972503937683</v>
      </c>
      <c r="P477" s="99">
        <v>2.8807024984474969</v>
      </c>
      <c r="Q477" s="99">
        <v>2.2735903384777387</v>
      </c>
      <c r="R477" s="99">
        <v>2.3258376990700711</v>
      </c>
      <c r="S477" s="99">
        <v>2.6087006534950969</v>
      </c>
      <c r="T477" s="99">
        <v>2.1736437598589404</v>
      </c>
      <c r="U477" s="99">
        <v>2.0042667014675599</v>
      </c>
      <c r="V477" s="99">
        <v>2.0744497450782662</v>
      </c>
      <c r="W477" s="99">
        <v>2.1102919929637229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3784</v>
      </c>
      <c r="C5" s="120">
        <v>3888</v>
      </c>
      <c r="D5" s="120">
        <v>3736</v>
      </c>
      <c r="E5" s="120">
        <v>3621</v>
      </c>
      <c r="F5" s="120">
        <v>3825</v>
      </c>
      <c r="G5" s="120">
        <v>4367</v>
      </c>
      <c r="H5" s="120">
        <v>4900</v>
      </c>
      <c r="I5" s="120">
        <v>6177</v>
      </c>
      <c r="J5" s="120">
        <v>8664</v>
      </c>
      <c r="K5" s="120">
        <v>13471</v>
      </c>
      <c r="L5" s="120">
        <v>17133</v>
      </c>
      <c r="M5" s="120">
        <v>19162</v>
      </c>
      <c r="N5" s="120">
        <v>19577</v>
      </c>
      <c r="O5" s="120">
        <v>20211</v>
      </c>
      <c r="P5" s="120">
        <v>20942</v>
      </c>
      <c r="Q5" s="120">
        <v>21988</v>
      </c>
      <c r="R5" s="120">
        <v>22923</v>
      </c>
      <c r="S5" s="120">
        <v>24073</v>
      </c>
      <c r="T5" s="120">
        <v>25349</v>
      </c>
      <c r="U5" s="120">
        <v>26215</v>
      </c>
      <c r="V5" s="120">
        <v>26351</v>
      </c>
      <c r="W5" s="120">
        <v>26102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3784</v>
      </c>
      <c r="C7" s="52">
        <v>3888</v>
      </c>
      <c r="D7" s="52">
        <v>3736</v>
      </c>
      <c r="E7" s="52">
        <v>3621</v>
      </c>
      <c r="F7" s="52">
        <v>3825</v>
      </c>
      <c r="G7" s="52">
        <v>4367</v>
      </c>
      <c r="H7" s="52">
        <v>4900</v>
      </c>
      <c r="I7" s="52">
        <v>6177</v>
      </c>
      <c r="J7" s="52">
        <v>8664</v>
      </c>
      <c r="K7" s="52">
        <v>13471</v>
      </c>
      <c r="L7" s="52">
        <v>17133</v>
      </c>
      <c r="M7" s="52">
        <v>19162</v>
      </c>
      <c r="N7" s="52">
        <v>19577</v>
      </c>
      <c r="O7" s="52">
        <v>20211</v>
      </c>
      <c r="P7" s="52">
        <v>20942</v>
      </c>
      <c r="Q7" s="52">
        <v>21988</v>
      </c>
      <c r="R7" s="52">
        <v>22923</v>
      </c>
      <c r="S7" s="52">
        <v>24073</v>
      </c>
      <c r="T7" s="52">
        <v>25349</v>
      </c>
      <c r="U7" s="52">
        <v>26215</v>
      </c>
      <c r="V7" s="52">
        <v>26351</v>
      </c>
      <c r="W7" s="52">
        <v>26102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1</v>
      </c>
      <c r="H9" s="52">
        <v>7</v>
      </c>
      <c r="I9" s="52">
        <v>18</v>
      </c>
      <c r="J9" s="52">
        <v>41</v>
      </c>
      <c r="K9" s="52">
        <v>77</v>
      </c>
      <c r="L9" s="52">
        <v>121</v>
      </c>
      <c r="M9" s="52">
        <v>162</v>
      </c>
      <c r="N9" s="52">
        <v>186</v>
      </c>
      <c r="O9" s="52">
        <v>200</v>
      </c>
      <c r="P9" s="52">
        <v>204</v>
      </c>
      <c r="Q9" s="52">
        <v>221</v>
      </c>
      <c r="R9" s="52">
        <v>247</v>
      </c>
      <c r="S9" s="52">
        <v>280</v>
      </c>
      <c r="T9" s="52">
        <v>292</v>
      </c>
      <c r="U9" s="52">
        <v>312</v>
      </c>
      <c r="V9" s="52">
        <v>368</v>
      </c>
      <c r="W9" s="52">
        <v>404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3650</v>
      </c>
      <c r="C11" s="52">
        <v>3751</v>
      </c>
      <c r="D11" s="52">
        <v>3607</v>
      </c>
      <c r="E11" s="52">
        <v>3501</v>
      </c>
      <c r="F11" s="52">
        <v>3703</v>
      </c>
      <c r="G11" s="52">
        <v>4235</v>
      </c>
      <c r="H11" s="52">
        <v>4753</v>
      </c>
      <c r="I11" s="52">
        <v>5998</v>
      </c>
      <c r="J11" s="52">
        <v>7901</v>
      </c>
      <c r="K11" s="52">
        <v>13080</v>
      </c>
      <c r="L11" s="52">
        <v>16635</v>
      </c>
      <c r="M11" s="52">
        <v>18637</v>
      </c>
      <c r="N11" s="52">
        <v>19058</v>
      </c>
      <c r="O11" s="52">
        <v>19695</v>
      </c>
      <c r="P11" s="52">
        <v>20408</v>
      </c>
      <c r="Q11" s="52">
        <v>21427</v>
      </c>
      <c r="R11" s="52">
        <v>22332</v>
      </c>
      <c r="S11" s="52">
        <v>23466</v>
      </c>
      <c r="T11" s="52">
        <v>24662</v>
      </c>
      <c r="U11" s="52">
        <v>24937</v>
      </c>
      <c r="V11" s="52">
        <v>24937</v>
      </c>
      <c r="W11" s="52">
        <v>25039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134</v>
      </c>
      <c r="C13" s="52">
        <v>137</v>
      </c>
      <c r="D13" s="52">
        <v>129</v>
      </c>
      <c r="E13" s="52">
        <v>120</v>
      </c>
      <c r="F13" s="52">
        <v>122</v>
      </c>
      <c r="G13" s="52">
        <v>132</v>
      </c>
      <c r="H13" s="52">
        <v>147</v>
      </c>
      <c r="I13" s="52">
        <v>179</v>
      </c>
      <c r="J13" s="52">
        <v>763</v>
      </c>
      <c r="K13" s="52">
        <v>391</v>
      </c>
      <c r="L13" s="52">
        <v>498</v>
      </c>
      <c r="M13" s="52">
        <v>525</v>
      </c>
      <c r="N13" s="52">
        <v>519</v>
      </c>
      <c r="O13" s="52">
        <v>516</v>
      </c>
      <c r="P13" s="52">
        <v>534</v>
      </c>
      <c r="Q13" s="52">
        <v>561</v>
      </c>
      <c r="R13" s="52">
        <v>591</v>
      </c>
      <c r="S13" s="52">
        <v>607</v>
      </c>
      <c r="T13" s="52">
        <v>687</v>
      </c>
      <c r="U13" s="52">
        <v>1278</v>
      </c>
      <c r="V13" s="52">
        <v>1414</v>
      </c>
      <c r="W13" s="52">
        <v>1063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3058</v>
      </c>
      <c r="C16" s="52">
        <v>3021</v>
      </c>
      <c r="D16" s="52">
        <v>2795</v>
      </c>
      <c r="E16" s="52">
        <v>2624</v>
      </c>
      <c r="F16" s="52">
        <v>2712</v>
      </c>
      <c r="G16" s="52">
        <v>2991</v>
      </c>
      <c r="H16" s="52">
        <v>3142</v>
      </c>
      <c r="I16" s="52">
        <v>3379</v>
      </c>
      <c r="J16" s="52">
        <v>3852</v>
      </c>
      <c r="K16" s="52">
        <v>6360</v>
      </c>
      <c r="L16" s="52">
        <v>9898</v>
      </c>
      <c r="M16" s="52">
        <v>11107</v>
      </c>
      <c r="N16" s="52">
        <v>11489</v>
      </c>
      <c r="O16" s="52">
        <v>11947</v>
      </c>
      <c r="P16" s="52">
        <v>12229</v>
      </c>
      <c r="Q16" s="52">
        <v>12088</v>
      </c>
      <c r="R16" s="52">
        <v>12022</v>
      </c>
      <c r="S16" s="52">
        <v>11551</v>
      </c>
      <c r="T16" s="52">
        <v>12309</v>
      </c>
      <c r="U16" s="52">
        <v>12280</v>
      </c>
      <c r="V16" s="52">
        <v>12762</v>
      </c>
      <c r="W16" s="52">
        <v>12594</v>
      </c>
      <c r="DA16" s="63" t="s">
        <v>1082</v>
      </c>
    </row>
    <row r="17" spans="1:105" ht="12" customHeight="1" x14ac:dyDescent="0.25">
      <c r="A17" s="109" t="s">
        <v>120</v>
      </c>
      <c r="B17" s="36">
        <v>726</v>
      </c>
      <c r="C17" s="36">
        <v>867</v>
      </c>
      <c r="D17" s="36">
        <v>941</v>
      </c>
      <c r="E17" s="36">
        <v>997</v>
      </c>
      <c r="F17" s="36">
        <v>1113</v>
      </c>
      <c r="G17" s="36">
        <v>1376</v>
      </c>
      <c r="H17" s="36">
        <v>1758</v>
      </c>
      <c r="I17" s="36">
        <v>2798</v>
      </c>
      <c r="J17" s="36">
        <v>4812</v>
      </c>
      <c r="K17" s="36">
        <v>7111</v>
      </c>
      <c r="L17" s="36">
        <v>7235</v>
      </c>
      <c r="M17" s="36">
        <v>8055</v>
      </c>
      <c r="N17" s="36">
        <v>8088</v>
      </c>
      <c r="O17" s="36">
        <v>8264</v>
      </c>
      <c r="P17" s="36">
        <v>8713</v>
      </c>
      <c r="Q17" s="36">
        <v>9900</v>
      </c>
      <c r="R17" s="36">
        <v>10901</v>
      </c>
      <c r="S17" s="36">
        <v>12522</v>
      </c>
      <c r="T17" s="36">
        <v>13040</v>
      </c>
      <c r="U17" s="36">
        <v>13935</v>
      </c>
      <c r="V17" s="36">
        <v>13589</v>
      </c>
      <c r="W17" s="36">
        <v>13508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296</v>
      </c>
      <c r="D21" s="52">
        <v>295</v>
      </c>
      <c r="E21" s="52">
        <v>297</v>
      </c>
      <c r="F21" s="52">
        <v>297</v>
      </c>
      <c r="G21" s="52">
        <v>300</v>
      </c>
      <c r="H21" s="52">
        <v>307</v>
      </c>
      <c r="I21" s="52">
        <v>310</v>
      </c>
      <c r="J21" s="52">
        <v>325</v>
      </c>
      <c r="K21" s="52">
        <v>341</v>
      </c>
      <c r="L21" s="52">
        <v>374</v>
      </c>
      <c r="M21" s="52">
        <v>423</v>
      </c>
      <c r="N21" s="52">
        <v>486</v>
      </c>
      <c r="O21" s="52">
        <v>535</v>
      </c>
      <c r="P21" s="52">
        <v>425</v>
      </c>
      <c r="Q21" s="52">
        <v>774</v>
      </c>
      <c r="R21" s="52">
        <v>597</v>
      </c>
      <c r="S21" s="52">
        <v>986</v>
      </c>
      <c r="T21" s="52">
        <v>1194</v>
      </c>
      <c r="U21" s="52">
        <v>1451</v>
      </c>
      <c r="V21" s="52">
        <v>1753</v>
      </c>
      <c r="W21" s="52">
        <v>2027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2</v>
      </c>
      <c r="N23" s="52">
        <v>8</v>
      </c>
      <c r="O23" s="52">
        <v>10</v>
      </c>
      <c r="P23" s="52">
        <v>21</v>
      </c>
      <c r="Q23" s="52">
        <v>25</v>
      </c>
      <c r="R23" s="52">
        <v>34</v>
      </c>
      <c r="S23" s="52">
        <v>35</v>
      </c>
      <c r="T23" s="52">
        <v>40</v>
      </c>
      <c r="U23" s="52">
        <v>35</v>
      </c>
      <c r="V23" s="52">
        <v>34</v>
      </c>
      <c r="W23" s="52">
        <v>37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285</v>
      </c>
      <c r="D25" s="52">
        <v>285</v>
      </c>
      <c r="E25" s="52">
        <v>286</v>
      </c>
      <c r="F25" s="52">
        <v>288</v>
      </c>
      <c r="G25" s="52">
        <v>289</v>
      </c>
      <c r="H25" s="52">
        <v>293</v>
      </c>
      <c r="I25" s="52">
        <v>304</v>
      </c>
      <c r="J25" s="52">
        <v>324</v>
      </c>
      <c r="K25" s="52">
        <v>339</v>
      </c>
      <c r="L25" s="52">
        <v>375</v>
      </c>
      <c r="M25" s="52">
        <v>425</v>
      </c>
      <c r="N25" s="52">
        <v>485</v>
      </c>
      <c r="O25" s="52">
        <v>533</v>
      </c>
      <c r="P25" s="52">
        <v>400</v>
      </c>
      <c r="Q25" s="52">
        <v>724</v>
      </c>
      <c r="R25" s="52">
        <v>612</v>
      </c>
      <c r="S25" s="52">
        <v>982</v>
      </c>
      <c r="T25" s="52">
        <v>1186</v>
      </c>
      <c r="U25" s="52">
        <v>1448</v>
      </c>
      <c r="V25" s="52">
        <v>1741</v>
      </c>
      <c r="W25" s="52">
        <v>2018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21</v>
      </c>
      <c r="D27" s="52">
        <v>21</v>
      </c>
      <c r="E27" s="52">
        <v>21</v>
      </c>
      <c r="F27" s="52">
        <v>22</v>
      </c>
      <c r="G27" s="52">
        <v>23</v>
      </c>
      <c r="H27" s="52">
        <v>25</v>
      </c>
      <c r="I27" s="52">
        <v>16</v>
      </c>
      <c r="J27" s="52">
        <v>15</v>
      </c>
      <c r="K27" s="52">
        <v>372</v>
      </c>
      <c r="L27" s="52">
        <v>0</v>
      </c>
      <c r="M27" s="52">
        <v>0</v>
      </c>
      <c r="N27" s="52">
        <v>6</v>
      </c>
      <c r="O27" s="52">
        <v>7</v>
      </c>
      <c r="P27" s="52">
        <v>45</v>
      </c>
      <c r="Q27" s="52">
        <v>165</v>
      </c>
      <c r="R27" s="52">
        <v>219</v>
      </c>
      <c r="S27" s="52">
        <v>36</v>
      </c>
      <c r="T27" s="52">
        <v>57</v>
      </c>
      <c r="U27" s="52">
        <v>42</v>
      </c>
      <c r="V27" s="52">
        <v>57</v>
      </c>
      <c r="W27" s="52">
        <v>353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478</v>
      </c>
      <c r="D30" s="52">
        <v>478</v>
      </c>
      <c r="E30" s="52">
        <v>484</v>
      </c>
      <c r="F30" s="52">
        <v>498</v>
      </c>
      <c r="G30" s="52">
        <v>524</v>
      </c>
      <c r="H30" s="52">
        <v>570</v>
      </c>
      <c r="I30" s="52">
        <v>357</v>
      </c>
      <c r="J30" s="52">
        <v>333</v>
      </c>
      <c r="K30" s="52">
        <v>420</v>
      </c>
      <c r="L30" s="52">
        <v>450</v>
      </c>
      <c r="M30" s="52">
        <v>599</v>
      </c>
      <c r="N30" s="52">
        <v>842</v>
      </c>
      <c r="O30" s="52">
        <v>1049</v>
      </c>
      <c r="P30" s="52">
        <v>1189</v>
      </c>
      <c r="Q30" s="52">
        <v>1598</v>
      </c>
      <c r="R30" s="52">
        <v>2066</v>
      </c>
      <c r="S30" s="52">
        <v>2622</v>
      </c>
      <c r="T30" s="52">
        <v>2397</v>
      </c>
      <c r="U30" s="52">
        <v>1611</v>
      </c>
      <c r="V30" s="52">
        <v>1496</v>
      </c>
      <c r="W30" s="52">
        <v>1645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113</v>
      </c>
      <c r="D31" s="36">
        <v>114</v>
      </c>
      <c r="E31" s="36">
        <v>118</v>
      </c>
      <c r="F31" s="36">
        <v>125</v>
      </c>
      <c r="G31" s="36">
        <v>141</v>
      </c>
      <c r="H31" s="36">
        <v>168</v>
      </c>
      <c r="I31" s="36">
        <v>139</v>
      </c>
      <c r="J31" s="36">
        <v>196</v>
      </c>
      <c r="K31" s="36">
        <v>258</v>
      </c>
      <c r="L31" s="36">
        <v>315</v>
      </c>
      <c r="M31" s="36">
        <v>463</v>
      </c>
      <c r="N31" s="36">
        <v>698</v>
      </c>
      <c r="O31" s="36">
        <v>977</v>
      </c>
      <c r="P31" s="36">
        <v>1205</v>
      </c>
      <c r="Q31" s="36">
        <v>1587</v>
      </c>
      <c r="R31" s="36">
        <v>1711</v>
      </c>
      <c r="S31" s="36">
        <v>1515</v>
      </c>
      <c r="T31" s="36">
        <v>1047</v>
      </c>
      <c r="U31" s="36">
        <v>1395</v>
      </c>
      <c r="V31" s="36">
        <v>1481</v>
      </c>
      <c r="W31" s="36">
        <v>1895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400</v>
      </c>
      <c r="D35" s="52">
        <v>143</v>
      </c>
      <c r="E35" s="52">
        <v>182</v>
      </c>
      <c r="F35" s="52">
        <v>501</v>
      </c>
      <c r="G35" s="52">
        <v>842</v>
      </c>
      <c r="H35" s="52">
        <v>840</v>
      </c>
      <c r="I35" s="52">
        <v>1587</v>
      </c>
      <c r="J35" s="52">
        <v>2812</v>
      </c>
      <c r="K35" s="52">
        <v>5148</v>
      </c>
      <c r="L35" s="52">
        <v>4036</v>
      </c>
      <c r="M35" s="52">
        <v>2452</v>
      </c>
      <c r="N35" s="52">
        <v>901</v>
      </c>
      <c r="O35" s="52">
        <v>1169</v>
      </c>
      <c r="P35" s="52">
        <v>1156</v>
      </c>
      <c r="Q35" s="52">
        <v>1820</v>
      </c>
      <c r="R35" s="52">
        <v>1532</v>
      </c>
      <c r="S35" s="52">
        <v>2136</v>
      </c>
      <c r="T35" s="52">
        <v>2470</v>
      </c>
      <c r="U35" s="52">
        <v>2317</v>
      </c>
      <c r="V35" s="52">
        <v>1889</v>
      </c>
      <c r="W35" s="52">
        <v>1778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1</v>
      </c>
      <c r="H37" s="52">
        <v>6</v>
      </c>
      <c r="I37" s="52">
        <v>11</v>
      </c>
      <c r="J37" s="52">
        <v>23</v>
      </c>
      <c r="K37" s="52">
        <v>36</v>
      </c>
      <c r="L37" s="52">
        <v>44</v>
      </c>
      <c r="M37" s="52">
        <v>43</v>
      </c>
      <c r="N37" s="52">
        <v>32</v>
      </c>
      <c r="O37" s="52">
        <v>24</v>
      </c>
      <c r="P37" s="52">
        <v>25</v>
      </c>
      <c r="Q37" s="52">
        <v>42</v>
      </c>
      <c r="R37" s="52">
        <v>60</v>
      </c>
      <c r="S37" s="52">
        <v>68</v>
      </c>
      <c r="T37" s="52">
        <v>52</v>
      </c>
      <c r="U37" s="52">
        <v>55</v>
      </c>
      <c r="V37" s="52">
        <v>90</v>
      </c>
      <c r="W37" s="52">
        <v>73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386</v>
      </c>
      <c r="D39" s="52">
        <v>141</v>
      </c>
      <c r="E39" s="52">
        <v>180</v>
      </c>
      <c r="F39" s="52">
        <v>490</v>
      </c>
      <c r="G39" s="52">
        <v>821</v>
      </c>
      <c r="H39" s="52">
        <v>811</v>
      </c>
      <c r="I39" s="52">
        <v>1549</v>
      </c>
      <c r="J39" s="52">
        <v>2227</v>
      </c>
      <c r="K39" s="52">
        <v>5518</v>
      </c>
      <c r="L39" s="52">
        <v>3930</v>
      </c>
      <c r="M39" s="52">
        <v>2427</v>
      </c>
      <c r="N39" s="52">
        <v>906</v>
      </c>
      <c r="O39" s="52">
        <v>1170</v>
      </c>
      <c r="P39" s="52">
        <v>1113</v>
      </c>
      <c r="Q39" s="52">
        <v>1743</v>
      </c>
      <c r="R39" s="52">
        <v>1517</v>
      </c>
      <c r="S39" s="52">
        <v>2116</v>
      </c>
      <c r="T39" s="52">
        <v>2382</v>
      </c>
      <c r="U39" s="52">
        <v>1723</v>
      </c>
      <c r="V39" s="52">
        <v>1741</v>
      </c>
      <c r="W39" s="52">
        <v>2120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24</v>
      </c>
      <c r="D41" s="52">
        <v>13</v>
      </c>
      <c r="E41" s="52">
        <v>12</v>
      </c>
      <c r="F41" s="52">
        <v>24</v>
      </c>
      <c r="G41" s="52">
        <v>33</v>
      </c>
      <c r="H41" s="52">
        <v>40</v>
      </c>
      <c r="I41" s="52">
        <v>48</v>
      </c>
      <c r="J41" s="52">
        <v>599</v>
      </c>
      <c r="K41" s="52">
        <v>0</v>
      </c>
      <c r="L41" s="52">
        <v>107</v>
      </c>
      <c r="M41" s="52">
        <v>27</v>
      </c>
      <c r="N41" s="52">
        <v>0</v>
      </c>
      <c r="O41" s="52">
        <v>4</v>
      </c>
      <c r="P41" s="52">
        <v>63</v>
      </c>
      <c r="Q41" s="52">
        <v>192</v>
      </c>
      <c r="R41" s="52">
        <v>249</v>
      </c>
      <c r="S41" s="52">
        <v>52</v>
      </c>
      <c r="T41" s="52">
        <v>137</v>
      </c>
      <c r="U41" s="52">
        <v>633</v>
      </c>
      <c r="V41" s="52">
        <v>193</v>
      </c>
      <c r="W41" s="52">
        <v>2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441</v>
      </c>
      <c r="D44" s="52">
        <v>252</v>
      </c>
      <c r="E44" s="52">
        <v>313</v>
      </c>
      <c r="F44" s="52">
        <v>586</v>
      </c>
      <c r="G44" s="52">
        <v>803</v>
      </c>
      <c r="H44" s="52">
        <v>721</v>
      </c>
      <c r="I44" s="52">
        <v>594</v>
      </c>
      <c r="J44" s="52">
        <v>806</v>
      </c>
      <c r="K44" s="52">
        <v>2928</v>
      </c>
      <c r="L44" s="52">
        <v>3988</v>
      </c>
      <c r="M44" s="52">
        <v>1808</v>
      </c>
      <c r="N44" s="52">
        <v>1224</v>
      </c>
      <c r="O44" s="52">
        <v>1507</v>
      </c>
      <c r="P44" s="52">
        <v>1471</v>
      </c>
      <c r="Q44" s="52">
        <v>1457</v>
      </c>
      <c r="R44" s="52">
        <v>2000</v>
      </c>
      <c r="S44" s="52">
        <v>2151</v>
      </c>
      <c r="T44" s="52">
        <v>3155</v>
      </c>
      <c r="U44" s="52">
        <v>1582</v>
      </c>
      <c r="V44" s="52">
        <v>1978</v>
      </c>
      <c r="W44" s="52">
        <v>1477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254</v>
      </c>
      <c r="D45" s="36">
        <v>188</v>
      </c>
      <c r="E45" s="36">
        <v>174</v>
      </c>
      <c r="F45" s="36">
        <v>241</v>
      </c>
      <c r="G45" s="36">
        <v>404</v>
      </c>
      <c r="H45" s="36">
        <v>550</v>
      </c>
      <c r="I45" s="36">
        <v>1179</v>
      </c>
      <c r="J45" s="36">
        <v>2210</v>
      </c>
      <c r="K45" s="36">
        <v>2557</v>
      </c>
      <c r="L45" s="36">
        <v>439</v>
      </c>
      <c r="M45" s="36">
        <v>1283</v>
      </c>
      <c r="N45" s="36">
        <v>731</v>
      </c>
      <c r="O45" s="36">
        <v>1153</v>
      </c>
      <c r="P45" s="36">
        <v>1654</v>
      </c>
      <c r="Q45" s="36">
        <v>2774</v>
      </c>
      <c r="R45" s="36">
        <v>2712</v>
      </c>
      <c r="S45" s="36">
        <v>3136</v>
      </c>
      <c r="T45" s="36">
        <v>1565</v>
      </c>
      <c r="U45" s="36">
        <v>2290</v>
      </c>
      <c r="V45" s="36">
        <v>1135</v>
      </c>
      <c r="W45" s="36">
        <v>1814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121</v>
      </c>
      <c r="D49" s="52">
        <v>43</v>
      </c>
      <c r="E49" s="52">
        <v>59</v>
      </c>
      <c r="F49" s="52">
        <v>161</v>
      </c>
      <c r="G49" s="52">
        <v>258</v>
      </c>
      <c r="H49" s="52">
        <v>312</v>
      </c>
      <c r="I49" s="52">
        <v>487</v>
      </c>
      <c r="J49" s="52">
        <v>840</v>
      </c>
      <c r="K49" s="52">
        <v>1855</v>
      </c>
      <c r="L49" s="52">
        <v>1213</v>
      </c>
      <c r="M49" s="52">
        <v>590</v>
      </c>
      <c r="N49" s="52">
        <v>211</v>
      </c>
      <c r="O49" s="52">
        <v>294</v>
      </c>
      <c r="P49" s="52">
        <v>628</v>
      </c>
      <c r="Q49" s="52">
        <v>1036</v>
      </c>
      <c r="R49" s="52">
        <v>617</v>
      </c>
      <c r="S49" s="52">
        <v>876</v>
      </c>
      <c r="T49" s="52">
        <v>861</v>
      </c>
      <c r="U49" s="52">
        <v>759</v>
      </c>
      <c r="V49" s="52">
        <v>727</v>
      </c>
      <c r="W49" s="52">
        <v>499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</v>
      </c>
      <c r="H51" s="52">
        <v>2</v>
      </c>
      <c r="I51" s="52">
        <v>5</v>
      </c>
      <c r="J51" s="52">
        <v>13</v>
      </c>
      <c r="K51" s="52">
        <v>28</v>
      </c>
      <c r="L51" s="52">
        <v>28</v>
      </c>
      <c r="M51" s="52">
        <v>16</v>
      </c>
      <c r="N51" s="52">
        <v>5</v>
      </c>
      <c r="O51" s="52">
        <v>8</v>
      </c>
      <c r="P51" s="52">
        <v>15</v>
      </c>
      <c r="Q51" s="52">
        <v>21</v>
      </c>
      <c r="R51" s="52">
        <v>17</v>
      </c>
      <c r="S51" s="52">
        <v>18</v>
      </c>
      <c r="T51" s="52">
        <v>18</v>
      </c>
      <c r="U51" s="52">
        <v>17</v>
      </c>
      <c r="V51" s="52">
        <v>38</v>
      </c>
      <c r="W51" s="52">
        <v>18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114</v>
      </c>
      <c r="D53" s="52">
        <v>39</v>
      </c>
      <c r="E53" s="52">
        <v>55</v>
      </c>
      <c r="F53" s="52">
        <v>153</v>
      </c>
      <c r="G53" s="52">
        <v>248</v>
      </c>
      <c r="H53" s="52">
        <v>297</v>
      </c>
      <c r="I53" s="52">
        <v>472</v>
      </c>
      <c r="J53" s="52">
        <v>661</v>
      </c>
      <c r="K53" s="52">
        <v>1855</v>
      </c>
      <c r="L53" s="52">
        <v>1181</v>
      </c>
      <c r="M53" s="52">
        <v>583</v>
      </c>
      <c r="N53" s="52">
        <v>211</v>
      </c>
      <c r="O53" s="52">
        <v>293</v>
      </c>
      <c r="P53" s="52">
        <v>593</v>
      </c>
      <c r="Q53" s="52">
        <v>927</v>
      </c>
      <c r="R53" s="52">
        <v>520</v>
      </c>
      <c r="S53" s="52">
        <v>854</v>
      </c>
      <c r="T53" s="52">
        <v>814</v>
      </c>
      <c r="U53" s="52">
        <v>551</v>
      </c>
      <c r="V53" s="52">
        <v>653</v>
      </c>
      <c r="W53" s="52">
        <v>498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7</v>
      </c>
      <c r="D55" s="52">
        <v>4</v>
      </c>
      <c r="E55" s="52">
        <v>4</v>
      </c>
      <c r="F55" s="52">
        <v>8</v>
      </c>
      <c r="G55" s="52">
        <v>10</v>
      </c>
      <c r="H55" s="52">
        <v>15</v>
      </c>
      <c r="I55" s="52">
        <v>15</v>
      </c>
      <c r="J55" s="52">
        <v>179</v>
      </c>
      <c r="K55" s="52">
        <v>0</v>
      </c>
      <c r="L55" s="52">
        <v>32</v>
      </c>
      <c r="M55" s="52">
        <v>7</v>
      </c>
      <c r="N55" s="52">
        <v>0</v>
      </c>
      <c r="O55" s="52">
        <v>1</v>
      </c>
      <c r="P55" s="52">
        <v>35</v>
      </c>
      <c r="Q55" s="52">
        <v>109</v>
      </c>
      <c r="R55" s="52">
        <v>97</v>
      </c>
      <c r="S55" s="52">
        <v>22</v>
      </c>
      <c r="T55" s="52">
        <v>47</v>
      </c>
      <c r="U55" s="52">
        <v>208</v>
      </c>
      <c r="V55" s="52">
        <v>74</v>
      </c>
      <c r="W55" s="52">
        <v>1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77</v>
      </c>
      <c r="D58" s="52">
        <v>25</v>
      </c>
      <c r="E58" s="52">
        <v>38</v>
      </c>
      <c r="F58" s="52">
        <v>114</v>
      </c>
      <c r="G58" s="52">
        <v>172</v>
      </c>
      <c r="H58" s="52">
        <v>177</v>
      </c>
      <c r="I58" s="52">
        <v>163</v>
      </c>
      <c r="J58" s="52">
        <v>225</v>
      </c>
      <c r="K58" s="52">
        <v>990</v>
      </c>
      <c r="L58" s="52">
        <v>1092</v>
      </c>
      <c r="M58" s="52">
        <v>345</v>
      </c>
      <c r="N58" s="52">
        <v>132</v>
      </c>
      <c r="O58" s="52">
        <v>166</v>
      </c>
      <c r="P58" s="52">
        <v>297</v>
      </c>
      <c r="Q58" s="52">
        <v>359</v>
      </c>
      <c r="R58" s="52">
        <v>262</v>
      </c>
      <c r="S58" s="52">
        <v>357</v>
      </c>
      <c r="T58" s="52">
        <v>575</v>
      </c>
      <c r="U58" s="52">
        <v>311</v>
      </c>
      <c r="V58" s="52">
        <v>459</v>
      </c>
      <c r="W58" s="52">
        <v>225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44</v>
      </c>
      <c r="D59" s="36">
        <v>18</v>
      </c>
      <c r="E59" s="36">
        <v>21</v>
      </c>
      <c r="F59" s="36">
        <v>47</v>
      </c>
      <c r="G59" s="36">
        <v>86</v>
      </c>
      <c r="H59" s="36">
        <v>135</v>
      </c>
      <c r="I59" s="36">
        <v>324</v>
      </c>
      <c r="J59" s="36">
        <v>615</v>
      </c>
      <c r="K59" s="36">
        <v>865</v>
      </c>
      <c r="L59" s="36">
        <v>121</v>
      </c>
      <c r="M59" s="36">
        <v>245</v>
      </c>
      <c r="N59" s="36">
        <v>79</v>
      </c>
      <c r="O59" s="36">
        <v>128</v>
      </c>
      <c r="P59" s="36">
        <v>331</v>
      </c>
      <c r="Q59" s="36">
        <v>677</v>
      </c>
      <c r="R59" s="36">
        <v>355</v>
      </c>
      <c r="S59" s="36">
        <v>519</v>
      </c>
      <c r="T59" s="36">
        <v>286</v>
      </c>
      <c r="U59" s="36">
        <v>448</v>
      </c>
      <c r="V59" s="36">
        <v>268</v>
      </c>
      <c r="W59" s="36">
        <v>274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279</v>
      </c>
      <c r="D63" s="52">
        <v>100</v>
      </c>
      <c r="E63" s="52">
        <v>123</v>
      </c>
      <c r="F63" s="52">
        <v>340</v>
      </c>
      <c r="G63" s="52">
        <v>584</v>
      </c>
      <c r="H63" s="52">
        <v>528</v>
      </c>
      <c r="I63" s="52">
        <v>1100</v>
      </c>
      <c r="J63" s="52">
        <v>1972</v>
      </c>
      <c r="K63" s="52">
        <v>3293</v>
      </c>
      <c r="L63" s="52">
        <v>2823</v>
      </c>
      <c r="M63" s="52">
        <v>1862</v>
      </c>
      <c r="N63" s="52">
        <v>690</v>
      </c>
      <c r="O63" s="52">
        <v>875</v>
      </c>
      <c r="P63" s="52">
        <v>528</v>
      </c>
      <c r="Q63" s="52">
        <v>784</v>
      </c>
      <c r="R63" s="52">
        <v>915</v>
      </c>
      <c r="S63" s="52">
        <v>1260</v>
      </c>
      <c r="T63" s="52">
        <v>1609</v>
      </c>
      <c r="U63" s="52">
        <v>1558</v>
      </c>
      <c r="V63" s="52">
        <v>1162</v>
      </c>
      <c r="W63" s="52">
        <v>1279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4</v>
      </c>
      <c r="I65" s="52">
        <v>6</v>
      </c>
      <c r="J65" s="52">
        <v>10</v>
      </c>
      <c r="K65" s="52">
        <v>8</v>
      </c>
      <c r="L65" s="52">
        <v>16</v>
      </c>
      <c r="M65" s="52">
        <v>27</v>
      </c>
      <c r="N65" s="52">
        <v>27</v>
      </c>
      <c r="O65" s="52">
        <v>16</v>
      </c>
      <c r="P65" s="52">
        <v>10</v>
      </c>
      <c r="Q65" s="52">
        <v>21</v>
      </c>
      <c r="R65" s="52">
        <v>43</v>
      </c>
      <c r="S65" s="52">
        <v>50</v>
      </c>
      <c r="T65" s="52">
        <v>34</v>
      </c>
      <c r="U65" s="52">
        <v>38</v>
      </c>
      <c r="V65" s="52">
        <v>52</v>
      </c>
      <c r="W65" s="52">
        <v>55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272</v>
      </c>
      <c r="D67" s="52">
        <f t="shared" si="0"/>
        <v>102</v>
      </c>
      <c r="E67" s="52">
        <f t="shared" si="0"/>
        <v>125</v>
      </c>
      <c r="F67" s="52">
        <f t="shared" si="0"/>
        <v>337</v>
      </c>
      <c r="G67" s="52">
        <f t="shared" si="0"/>
        <v>573</v>
      </c>
      <c r="H67" s="52">
        <f t="shared" si="0"/>
        <v>514</v>
      </c>
      <c r="I67" s="52">
        <f t="shared" si="0"/>
        <v>1077</v>
      </c>
      <c r="J67" s="52">
        <f t="shared" si="0"/>
        <v>1566</v>
      </c>
      <c r="K67" s="52">
        <f t="shared" si="0"/>
        <v>3663</v>
      </c>
      <c r="L67" s="52">
        <f t="shared" si="0"/>
        <v>2749</v>
      </c>
      <c r="M67" s="52">
        <f t="shared" si="0"/>
        <v>1844</v>
      </c>
      <c r="N67" s="52">
        <f t="shared" si="0"/>
        <v>695</v>
      </c>
      <c r="O67" s="52">
        <f t="shared" si="0"/>
        <v>877</v>
      </c>
      <c r="P67" s="52">
        <f t="shared" si="0"/>
        <v>520</v>
      </c>
      <c r="Q67" s="52">
        <f t="shared" si="0"/>
        <v>816</v>
      </c>
      <c r="R67" s="52">
        <f t="shared" ref="R67:V67" si="1">R39-R53</f>
        <v>997</v>
      </c>
      <c r="S67" s="52">
        <f t="shared" si="1"/>
        <v>1262</v>
      </c>
      <c r="T67" s="52">
        <f t="shared" si="1"/>
        <v>1568</v>
      </c>
      <c r="U67" s="52">
        <f t="shared" si="1"/>
        <v>1172</v>
      </c>
      <c r="V67" s="52">
        <f t="shared" si="1"/>
        <v>1088</v>
      </c>
      <c r="W67" s="52">
        <f t="shared" ref="W67" si="2">W39-W53</f>
        <v>1622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</v>
      </c>
      <c r="D69" s="52">
        <f t="shared" si="6"/>
        <v>9</v>
      </c>
      <c r="E69" s="52">
        <f t="shared" si="6"/>
        <v>8</v>
      </c>
      <c r="F69" s="52">
        <f t="shared" si="6"/>
        <v>16</v>
      </c>
      <c r="G69" s="52">
        <f t="shared" si="6"/>
        <v>23</v>
      </c>
      <c r="H69" s="52">
        <f t="shared" si="6"/>
        <v>25</v>
      </c>
      <c r="I69" s="52">
        <f t="shared" si="6"/>
        <v>33</v>
      </c>
      <c r="J69" s="52">
        <f t="shared" si="6"/>
        <v>420</v>
      </c>
      <c r="K69" s="52">
        <f t="shared" si="6"/>
        <v>0</v>
      </c>
      <c r="L69" s="52">
        <f t="shared" si="6"/>
        <v>75</v>
      </c>
      <c r="M69" s="52">
        <f t="shared" si="6"/>
        <v>20</v>
      </c>
      <c r="N69" s="52">
        <f t="shared" si="6"/>
        <v>0</v>
      </c>
      <c r="O69" s="52">
        <f t="shared" si="6"/>
        <v>3</v>
      </c>
      <c r="P69" s="52">
        <f t="shared" si="6"/>
        <v>28</v>
      </c>
      <c r="Q69" s="52">
        <f t="shared" si="6"/>
        <v>83</v>
      </c>
      <c r="R69" s="52">
        <f t="shared" ref="R69:V69" si="7">R41-R55</f>
        <v>152</v>
      </c>
      <c r="S69" s="52">
        <f t="shared" si="7"/>
        <v>30</v>
      </c>
      <c r="T69" s="52">
        <f t="shared" si="7"/>
        <v>90</v>
      </c>
      <c r="U69" s="52">
        <f t="shared" si="7"/>
        <v>425</v>
      </c>
      <c r="V69" s="52">
        <f t="shared" si="7"/>
        <v>119</v>
      </c>
      <c r="W69" s="52">
        <f t="shared" ref="W69" si="8">W41-W55</f>
        <v>1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364</v>
      </c>
      <c r="D72" s="52">
        <v>227</v>
      </c>
      <c r="E72" s="52">
        <v>275</v>
      </c>
      <c r="F72" s="52">
        <v>472</v>
      </c>
      <c r="G72" s="52">
        <v>631</v>
      </c>
      <c r="H72" s="52">
        <v>544</v>
      </c>
      <c r="I72" s="52">
        <v>431</v>
      </c>
      <c r="J72" s="52">
        <v>581</v>
      </c>
      <c r="K72" s="52">
        <v>1938</v>
      </c>
      <c r="L72" s="52">
        <v>2896</v>
      </c>
      <c r="M72" s="52">
        <v>1463</v>
      </c>
      <c r="N72" s="52">
        <v>1092</v>
      </c>
      <c r="O72" s="52">
        <v>1341</v>
      </c>
      <c r="P72" s="52">
        <v>1174</v>
      </c>
      <c r="Q72" s="52">
        <v>1098</v>
      </c>
      <c r="R72" s="52">
        <v>1738</v>
      </c>
      <c r="S72" s="52">
        <v>1794</v>
      </c>
      <c r="T72" s="52">
        <v>2580</v>
      </c>
      <c r="U72" s="52">
        <v>1271</v>
      </c>
      <c r="V72" s="52">
        <v>1519</v>
      </c>
      <c r="W72" s="52">
        <v>1252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210</v>
      </c>
      <c r="D73" s="36">
        <v>170</v>
      </c>
      <c r="E73" s="36">
        <v>153</v>
      </c>
      <c r="F73" s="36">
        <v>194</v>
      </c>
      <c r="G73" s="36">
        <v>318</v>
      </c>
      <c r="H73" s="36">
        <v>415</v>
      </c>
      <c r="I73" s="36">
        <v>855</v>
      </c>
      <c r="J73" s="36">
        <v>1595</v>
      </c>
      <c r="K73" s="36">
        <v>1692</v>
      </c>
      <c r="L73" s="36">
        <v>318</v>
      </c>
      <c r="M73" s="36">
        <v>1038</v>
      </c>
      <c r="N73" s="36">
        <v>652</v>
      </c>
      <c r="O73" s="36">
        <v>1025</v>
      </c>
      <c r="P73" s="36">
        <v>1323</v>
      </c>
      <c r="Q73" s="36">
        <v>2097</v>
      </c>
      <c r="R73" s="36">
        <v>2357</v>
      </c>
      <c r="S73" s="36">
        <v>2617</v>
      </c>
      <c r="T73" s="36">
        <v>1279</v>
      </c>
      <c r="U73" s="36">
        <v>1842</v>
      </c>
      <c r="V73" s="36">
        <v>867</v>
      </c>
      <c r="W73" s="36">
        <v>1540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148</v>
      </c>
      <c r="I79" s="52">
        <f>RES_hhdet_numvin!I45</f>
        <v>525</v>
      </c>
      <c r="J79" s="52">
        <f>RES_hhdet_numvin!J45</f>
        <v>1303</v>
      </c>
      <c r="K79" s="52">
        <f>RES_hhdet_numvin!K45</f>
        <v>2976</v>
      </c>
      <c r="L79" s="52">
        <f>RES_hhdet_numvin!L45</f>
        <v>2724</v>
      </c>
      <c r="M79" s="52">
        <f>RES_hhdet_numvin!M45</f>
        <v>1854</v>
      </c>
      <c r="N79" s="52">
        <f>RES_hhdet_numvin!N45</f>
        <v>741</v>
      </c>
      <c r="O79" s="52">
        <f>RES_hhdet_numvin!O45</f>
        <v>1023</v>
      </c>
      <c r="P79" s="52">
        <f>RES_hhdet_numvin!P45</f>
        <v>1060</v>
      </c>
      <c r="Q79" s="52">
        <f>RES_hhdet_numvin!Q45</f>
        <v>1725</v>
      </c>
      <c r="R79" s="52">
        <f>RES_hhdet_numvin!R45</f>
        <v>1486</v>
      </c>
      <c r="S79" s="52">
        <f>RES_hhdet_numvin!S45</f>
        <v>2102</v>
      </c>
      <c r="T79" s="52">
        <f>RES_hhdet_numvin!T45</f>
        <v>2454</v>
      </c>
      <c r="U79" s="52">
        <f>RES_hhdet_numvin!U45</f>
        <v>2314</v>
      </c>
      <c r="V79" s="52">
        <f>RES_hhdet_numvin!V45</f>
        <v>1889</v>
      </c>
      <c r="W79" s="52">
        <f>RES_hhdet_numvin!W45</f>
        <v>1778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8</v>
      </c>
      <c r="Q82" s="138">
        <f>RES_hhdet_numvin!Q48</f>
        <v>24</v>
      </c>
      <c r="R82" s="138">
        <f>RES_hhdet_numvin!R48</f>
        <v>45</v>
      </c>
      <c r="S82" s="138">
        <f>RES_hhdet_numvin!S48</f>
        <v>60</v>
      </c>
      <c r="T82" s="138">
        <f>RES_hhdet_numvin!T48</f>
        <v>49</v>
      </c>
      <c r="U82" s="138">
        <f>RES_hhdet_numvin!U48</f>
        <v>55</v>
      </c>
      <c r="V82" s="138">
        <f>RES_hhdet_numvin!V48</f>
        <v>90</v>
      </c>
      <c r="W82" s="138">
        <f>RES_hhdet_numvin!W48</f>
        <v>73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127</v>
      </c>
      <c r="I84" s="138">
        <f>RES_hhdet_numvin!I50</f>
        <v>497</v>
      </c>
      <c r="J84" s="138">
        <f>RES_hhdet_numvin!J50</f>
        <v>925</v>
      </c>
      <c r="K84" s="138">
        <f>RES_hhdet_numvin!K50</f>
        <v>3135</v>
      </c>
      <c r="L84" s="138">
        <f>RES_hhdet_numvin!L50</f>
        <v>2631</v>
      </c>
      <c r="M84" s="138">
        <f>RES_hhdet_numvin!M50</f>
        <v>1831</v>
      </c>
      <c r="N84" s="138">
        <f>RES_hhdet_numvin!N50</f>
        <v>745</v>
      </c>
      <c r="O84" s="138">
        <f>RES_hhdet_numvin!O50</f>
        <v>1024</v>
      </c>
      <c r="P84" s="138">
        <f>RES_hhdet_numvin!P50</f>
        <v>1017</v>
      </c>
      <c r="Q84" s="138">
        <f>RES_hhdet_numvin!Q50</f>
        <v>1635</v>
      </c>
      <c r="R84" s="138">
        <f>RES_hhdet_numvin!R50</f>
        <v>1438</v>
      </c>
      <c r="S84" s="138">
        <f>RES_hhdet_numvin!S50</f>
        <v>2084</v>
      </c>
      <c r="T84" s="138">
        <f>RES_hhdet_numvin!T50</f>
        <v>2368</v>
      </c>
      <c r="U84" s="138">
        <f>RES_hhdet_numvin!U50</f>
        <v>1721</v>
      </c>
      <c r="V84" s="138">
        <f>RES_hhdet_numvin!V50</f>
        <v>1741</v>
      </c>
      <c r="W84" s="138">
        <f>RES_hhdet_numvin!W50</f>
        <v>2120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63</v>
      </c>
      <c r="S88" s="138">
        <f>RES_hhdet_numvin!S54</f>
        <v>47</v>
      </c>
      <c r="T88" s="138">
        <f>RES_hhdet_numvin!T54</f>
        <v>132</v>
      </c>
      <c r="U88" s="138">
        <f>RES_hhdet_numvin!U54</f>
        <v>626</v>
      </c>
      <c r="V88" s="138">
        <f>RES_hhdet_numvin!V54</f>
        <v>193</v>
      </c>
      <c r="W88" s="138">
        <f>RES_hhdet_numvin!W54</f>
        <v>2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478</v>
      </c>
      <c r="Q93" s="138">
        <f>RES_hhdet_numvin!Q59</f>
        <v>842</v>
      </c>
      <c r="R93" s="138">
        <f>RES_hhdet_numvin!R59</f>
        <v>1505</v>
      </c>
      <c r="S93" s="138">
        <f>RES_hhdet_numvin!S59</f>
        <v>1861</v>
      </c>
      <c r="T93" s="138">
        <f>RES_hhdet_numvin!T59</f>
        <v>2922</v>
      </c>
      <c r="U93" s="138">
        <f>RES_hhdet_numvin!U59</f>
        <v>1540</v>
      </c>
      <c r="V93" s="138">
        <f>RES_hhdet_numvin!V59</f>
        <v>1969</v>
      </c>
      <c r="W93" s="138">
        <f>RES_hhdet_numvin!W59</f>
        <v>1477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532</v>
      </c>
      <c r="Q94" s="39">
        <f>RES_hhdet_numvin!Q60</f>
        <v>1600</v>
      </c>
      <c r="R94" s="39">
        <f>RES_hhdet_numvin!R60</f>
        <v>2042</v>
      </c>
      <c r="S94" s="39">
        <f>RES_hhdet_numvin!S60</f>
        <v>2715</v>
      </c>
      <c r="T94" s="39">
        <f>RES_hhdet_numvin!T60</f>
        <v>1459</v>
      </c>
      <c r="U94" s="39">
        <f>RES_hhdet_numvin!U60</f>
        <v>2215</v>
      </c>
      <c r="V94" s="39">
        <f>RES_hhdet_numvin!V60</f>
        <v>1131</v>
      </c>
      <c r="W94" s="39">
        <f>RES_hhdet_numvin!W60</f>
        <v>1814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6.5135499054110175</v>
      </c>
      <c r="C98" s="117">
        <f t="shared" si="12"/>
        <v>7.5444492037068471</v>
      </c>
      <c r="D98" s="117">
        <f t="shared" si="12"/>
        <v>7.5519107343183824</v>
      </c>
      <c r="E98" s="117">
        <f t="shared" si="12"/>
        <v>6.5310100335416648</v>
      </c>
      <c r="F98" s="117">
        <f t="shared" si="12"/>
        <v>6.5534569979080874</v>
      </c>
      <c r="G98" s="117">
        <f t="shared" si="12"/>
        <v>8.722916756347729</v>
      </c>
      <c r="H98" s="117">
        <f t="shared" si="12"/>
        <v>9.8446716661176978</v>
      </c>
      <c r="I98" s="117">
        <f t="shared" si="12"/>
        <v>9.8991432461312261</v>
      </c>
      <c r="J98" s="117">
        <f t="shared" si="12"/>
        <v>10.333966311009116</v>
      </c>
      <c r="K98" s="117">
        <f t="shared" si="12"/>
        <v>27.909738883918173</v>
      </c>
      <c r="L98" s="117">
        <f t="shared" si="12"/>
        <v>33.415704346296096</v>
      </c>
      <c r="M98" s="117">
        <f t="shared" si="12"/>
        <v>33.438220972791832</v>
      </c>
      <c r="N98" s="117">
        <f t="shared" si="12"/>
        <v>33.480527242778422</v>
      </c>
      <c r="O98" s="117">
        <f t="shared" si="12"/>
        <v>33.544305141119246</v>
      </c>
      <c r="P98" s="117">
        <f t="shared" si="12"/>
        <v>33.580384839177569</v>
      </c>
      <c r="Q98" s="117">
        <f t="shared" si="12"/>
        <v>32.459211315121955</v>
      </c>
      <c r="R98" s="117">
        <f t="shared" ref="R98:V98" si="13">R99+R102+R104+R113</f>
        <v>34.647167668574305</v>
      </c>
      <c r="S98" s="117">
        <f t="shared" si="13"/>
        <v>37.190014435867425</v>
      </c>
      <c r="T98" s="117">
        <f t="shared" si="13"/>
        <v>40.090648972323542</v>
      </c>
      <c r="U98" s="117">
        <f t="shared" si="13"/>
        <v>40.091142679471339</v>
      </c>
      <c r="V98" s="117">
        <f t="shared" si="13"/>
        <v>39.934666550363211</v>
      </c>
      <c r="W98" s="117">
        <f t="shared" ref="W98" si="14">W99+W102+W104+W113</f>
        <v>38.751562735455892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5.3961684256393845</v>
      </c>
      <c r="C99" s="122">
        <f t="shared" si="15"/>
        <v>6.3551932044744781</v>
      </c>
      <c r="D99" s="122">
        <f t="shared" si="15"/>
        <v>6.3331776873192753</v>
      </c>
      <c r="E99" s="122">
        <f t="shared" si="15"/>
        <v>5.461644878964373</v>
      </c>
      <c r="F99" s="122">
        <f t="shared" si="15"/>
        <v>5.4655223684480552</v>
      </c>
      <c r="G99" s="122">
        <f t="shared" si="15"/>
        <v>7.2651997735161142</v>
      </c>
      <c r="H99" s="122">
        <f t="shared" si="15"/>
        <v>8.1315537120619563</v>
      </c>
      <c r="I99" s="122">
        <f t="shared" si="15"/>
        <v>8.0930104396920903</v>
      </c>
      <c r="J99" s="122">
        <f t="shared" si="15"/>
        <v>7.95368941426009</v>
      </c>
      <c r="K99" s="122">
        <f t="shared" si="15"/>
        <v>22.872056794625724</v>
      </c>
      <c r="L99" s="122">
        <f t="shared" si="15"/>
        <v>26.565279677551381</v>
      </c>
      <c r="M99" s="122">
        <f t="shared" si="15"/>
        <v>26.566013184518891</v>
      </c>
      <c r="N99" s="122">
        <f t="shared" si="15"/>
        <v>26.602977579330311</v>
      </c>
      <c r="O99" s="122">
        <f t="shared" si="15"/>
        <v>26.392822016970541</v>
      </c>
      <c r="P99" s="122">
        <f t="shared" si="15"/>
        <v>26.547858276286075</v>
      </c>
      <c r="Q99" s="122">
        <f t="shared" si="15"/>
        <v>25.245919398085508</v>
      </c>
      <c r="R99" s="122">
        <f t="shared" ref="R99:V99" si="16">SUM(R100:R101)</f>
        <v>26.828259108577125</v>
      </c>
      <c r="S99" s="122">
        <f t="shared" si="16"/>
        <v>29.585319333929078</v>
      </c>
      <c r="T99" s="122">
        <f t="shared" si="16"/>
        <v>32.063493319805559</v>
      </c>
      <c r="U99" s="122">
        <f t="shared" si="16"/>
        <v>32.104301794856639</v>
      </c>
      <c r="V99" s="122">
        <f t="shared" si="16"/>
        <v>31.382251106877575</v>
      </c>
      <c r="W99" s="122">
        <f t="shared" ref="W99" si="17">SUM(W100:W101)</f>
        <v>30.48123649895356</v>
      </c>
      <c r="DA99" s="130" t="s">
        <v>1610</v>
      </c>
    </row>
    <row r="100" spans="1:105" ht="12" customHeight="1" x14ac:dyDescent="0.25">
      <c r="A100" s="97" t="s">
        <v>216</v>
      </c>
      <c r="B100" s="98">
        <v>5.342329519098918</v>
      </c>
      <c r="C100" s="98">
        <v>6.2920494852878353</v>
      </c>
      <c r="D100" s="98">
        <v>6.2718510872897975</v>
      </c>
      <c r="E100" s="98">
        <v>5.4092899485342345</v>
      </c>
      <c r="F100" s="98">
        <v>5.413489700858003</v>
      </c>
      <c r="G100" s="98">
        <v>7.1950092487140278</v>
      </c>
      <c r="H100" s="98">
        <v>8.0525544995048062</v>
      </c>
      <c r="I100" s="98">
        <v>8.013517831278131</v>
      </c>
      <c r="J100" s="98">
        <v>7.8734671364844582</v>
      </c>
      <c r="K100" s="98">
        <v>22.635504940105729</v>
      </c>
      <c r="L100" s="98">
        <v>26.298605605066186</v>
      </c>
      <c r="M100" s="98">
        <v>26.29398644574924</v>
      </c>
      <c r="N100" s="98">
        <v>26.330604128222905</v>
      </c>
      <c r="O100" s="98">
        <v>26.122285693247829</v>
      </c>
      <c r="P100" s="98">
        <v>26.276365497299839</v>
      </c>
      <c r="Q100" s="98">
        <v>24.986272666899371</v>
      </c>
      <c r="R100" s="98">
        <v>26.551594444123744</v>
      </c>
      <c r="S100" s="98">
        <v>29.27869645176056</v>
      </c>
      <c r="T100" s="98">
        <v>31.726475473234871</v>
      </c>
      <c r="U100" s="98">
        <v>31.761137878043883</v>
      </c>
      <c r="V100" s="98">
        <v>31.04127768751551</v>
      </c>
      <c r="W100" s="98">
        <v>30.145861965752506</v>
      </c>
      <c r="DA100" s="63" t="s">
        <v>1611</v>
      </c>
    </row>
    <row r="101" spans="1:105" ht="12" customHeight="1" x14ac:dyDescent="0.25">
      <c r="A101" s="97" t="s">
        <v>53</v>
      </c>
      <c r="B101" s="98">
        <v>5.3838906540466892E-2</v>
      </c>
      <c r="C101" s="98">
        <v>6.3143719186642924E-2</v>
      </c>
      <c r="D101" s="98">
        <v>6.1326600029478061E-2</v>
      </c>
      <c r="E101" s="98">
        <v>5.2354930430138232E-2</v>
      </c>
      <c r="F101" s="98">
        <v>5.2032667590051977E-2</v>
      </c>
      <c r="G101" s="98">
        <v>7.0190524802085985E-2</v>
      </c>
      <c r="H101" s="98">
        <v>7.8999212557150714E-2</v>
      </c>
      <c r="I101" s="98">
        <v>7.9492608413959387E-2</v>
      </c>
      <c r="J101" s="98">
        <v>8.0222277775631484E-2</v>
      </c>
      <c r="K101" s="98">
        <v>0.23655185451999561</v>
      </c>
      <c r="L101" s="98">
        <v>0.26667407248519509</v>
      </c>
      <c r="M101" s="98">
        <v>0.27202673876965094</v>
      </c>
      <c r="N101" s="98">
        <v>0.27237345110740696</v>
      </c>
      <c r="O101" s="98">
        <v>0.27053632372271103</v>
      </c>
      <c r="P101" s="98">
        <v>0.27149277898623553</v>
      </c>
      <c r="Q101" s="98">
        <v>0.25964673118613779</v>
      </c>
      <c r="R101" s="98">
        <v>0.27666466445338</v>
      </c>
      <c r="S101" s="98">
        <v>0.30662288216851763</v>
      </c>
      <c r="T101" s="98">
        <v>0.33701784657068723</v>
      </c>
      <c r="U101" s="98">
        <v>0.34316391681275682</v>
      </c>
      <c r="V101" s="98">
        <v>0.34097341936206421</v>
      </c>
      <c r="W101" s="98">
        <v>0.3353745332010562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4.3934805319839941E-6</v>
      </c>
      <c r="H102" s="122">
        <f t="shared" si="18"/>
        <v>4.366796828084972E-5</v>
      </c>
      <c r="I102" s="122">
        <f t="shared" si="18"/>
        <v>8.1909341755758301E-5</v>
      </c>
      <c r="J102" s="122">
        <f t="shared" si="18"/>
        <v>1.808934655174593E-4</v>
      </c>
      <c r="K102" s="122">
        <f t="shared" si="18"/>
        <v>3.3438729180319799E-4</v>
      </c>
      <c r="L102" s="122">
        <f t="shared" si="18"/>
        <v>1.2076612460137012E-3</v>
      </c>
      <c r="M102" s="122">
        <f t="shared" si="18"/>
        <v>7.6815786935910467E-4</v>
      </c>
      <c r="N102" s="122">
        <f t="shared" si="18"/>
        <v>9.0659502607141342E-4</v>
      </c>
      <c r="O102" s="122">
        <f t="shared" si="18"/>
        <v>8.4702118864272025E-4</v>
      </c>
      <c r="P102" s="122">
        <f t="shared" si="18"/>
        <v>1.1628867014193476E-3</v>
      </c>
      <c r="Q102" s="122">
        <f t="shared" si="18"/>
        <v>8.9826338581017336E-4</v>
      </c>
      <c r="R102" s="122">
        <f t="shared" si="18"/>
        <v>9.8113587421841939E-4</v>
      </c>
      <c r="S102" s="122">
        <f t="shared" si="18"/>
        <v>1.0633102233543609E-3</v>
      </c>
      <c r="T102" s="122">
        <f t="shared" si="18"/>
        <v>1.4580459611801501E-3</v>
      </c>
      <c r="U102" s="122">
        <f t="shared" si="18"/>
        <v>1.1211841160441182E-3</v>
      </c>
      <c r="V102" s="122">
        <f t="shared" si="18"/>
        <v>1.2755263002165284E-3</v>
      </c>
      <c r="W102" s="122">
        <f t="shared" si="18"/>
        <v>2.4401006472023561E-3</v>
      </c>
      <c r="DA102" s="130" t="s">
        <v>1613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4.3934805319839941E-6</v>
      </c>
      <c r="H103" s="98">
        <v>4.366796828084972E-5</v>
      </c>
      <c r="I103" s="98">
        <v>8.1909341755758301E-5</v>
      </c>
      <c r="J103" s="98">
        <v>1.808934655174593E-4</v>
      </c>
      <c r="K103" s="98">
        <v>3.3438729180319799E-4</v>
      </c>
      <c r="L103" s="98">
        <v>1.2076612460137012E-3</v>
      </c>
      <c r="M103" s="98">
        <v>7.6815786935910467E-4</v>
      </c>
      <c r="N103" s="98">
        <v>9.0659502607141342E-4</v>
      </c>
      <c r="O103" s="98">
        <v>8.4702118864272025E-4</v>
      </c>
      <c r="P103" s="98">
        <v>1.1628867014193476E-3</v>
      </c>
      <c r="Q103" s="98">
        <v>8.9826338581017336E-4</v>
      </c>
      <c r="R103" s="98">
        <v>9.8113587421841939E-4</v>
      </c>
      <c r="S103" s="98">
        <v>1.0633102233543609E-3</v>
      </c>
      <c r="T103" s="98">
        <v>1.4580459611801501E-3</v>
      </c>
      <c r="U103" s="98">
        <v>1.1211841160441182E-3</v>
      </c>
      <c r="V103" s="98">
        <v>1.2755263002165284E-3</v>
      </c>
      <c r="W103" s="98">
        <v>2.4401006472023561E-3</v>
      </c>
      <c r="DA103" s="63" t="s">
        <v>1614</v>
      </c>
    </row>
    <row r="104" spans="1:105" ht="12" customHeight="1" x14ac:dyDescent="0.25">
      <c r="A104" s="121" t="s">
        <v>55</v>
      </c>
      <c r="B104" s="122">
        <v>0.88005409691546488</v>
      </c>
      <c r="C104" s="122">
        <v>0.9456529026360142</v>
      </c>
      <c r="D104" s="122">
        <v>0.96514831382083921</v>
      </c>
      <c r="E104" s="122">
        <v>0.81080816981840798</v>
      </c>
      <c r="F104" s="122">
        <v>0.80404763096369392</v>
      </c>
      <c r="G104" s="122">
        <v>1.1253420068746713</v>
      </c>
      <c r="H104" s="122">
        <v>1.3242538048375714</v>
      </c>
      <c r="I104" s="122">
        <v>1.3702882640737406</v>
      </c>
      <c r="J104" s="122">
        <v>1.6936695756925879</v>
      </c>
      <c r="K104" s="122">
        <v>4.062432893839568</v>
      </c>
      <c r="L104" s="122">
        <v>5.4955204107399354</v>
      </c>
      <c r="M104" s="122">
        <v>5.4872449099115022</v>
      </c>
      <c r="N104" s="122">
        <v>5.4540652615829437</v>
      </c>
      <c r="O104" s="122">
        <v>5.6758144948305791</v>
      </c>
      <c r="P104" s="122">
        <v>5.5083245747472667</v>
      </c>
      <c r="Q104" s="122">
        <v>5.7753546695485722</v>
      </c>
      <c r="R104" s="122">
        <v>6.2543742075287803</v>
      </c>
      <c r="S104" s="122">
        <v>6.1180023929198928</v>
      </c>
      <c r="T104" s="122">
        <v>6.5794763483536922</v>
      </c>
      <c r="U104" s="122">
        <v>6.6116713665000582</v>
      </c>
      <c r="V104" s="122">
        <v>6.9963193831824819</v>
      </c>
      <c r="W104" s="122">
        <v>6.7031943162241197</v>
      </c>
      <c r="DA104" s="130" t="s">
        <v>1615</v>
      </c>
    </row>
    <row r="105" spans="1:105" ht="12" customHeight="1" x14ac:dyDescent="0.25">
      <c r="A105" s="97" t="s">
        <v>138</v>
      </c>
      <c r="B105" s="98">
        <v>0.85500496069471765</v>
      </c>
      <c r="C105" s="98">
        <v>0.92016031694776401</v>
      </c>
      <c r="D105" s="98">
        <v>0.94035871494580037</v>
      </c>
      <c r="E105" s="98">
        <v>0.78589491818975798</v>
      </c>
      <c r="F105" s="98">
        <v>0.78169516586598431</v>
      </c>
      <c r="G105" s="98">
        <v>1.1005195561011039</v>
      </c>
      <c r="H105" s="98">
        <v>1.2931892666172891</v>
      </c>
      <c r="I105" s="98">
        <v>1.3322259348439631</v>
      </c>
      <c r="J105" s="98">
        <v>1.4722766296376384</v>
      </c>
      <c r="K105" s="98">
        <v>3.9628613539613422</v>
      </c>
      <c r="L105" s="98">
        <v>5.3739653321651062</v>
      </c>
      <c r="M105" s="98">
        <v>5.3785844914820524</v>
      </c>
      <c r="N105" s="98">
        <v>5.3419668090084036</v>
      </c>
      <c r="O105" s="98">
        <v>5.5502852439834625</v>
      </c>
      <c r="P105" s="98">
        <v>5.3962054399314683</v>
      </c>
      <c r="Q105" s="98">
        <v>5.636083309024948</v>
      </c>
      <c r="R105" s="98">
        <v>6.1005121766845072</v>
      </c>
      <c r="S105" s="98">
        <v>6.001871046089823</v>
      </c>
      <c r="T105" s="98">
        <v>6.4403345009697626</v>
      </c>
      <c r="U105" s="98">
        <v>6.3711923025235979</v>
      </c>
      <c r="V105" s="98">
        <v>6.6851195609797616</v>
      </c>
      <c r="W105" s="98">
        <v>6.4629944400944286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2.5049136220747281E-2</v>
      </c>
      <c r="C109" s="101">
        <v>2.5492585688250215E-2</v>
      </c>
      <c r="D109" s="101">
        <v>2.4789598875038888E-2</v>
      </c>
      <c r="E109" s="101">
        <v>2.4913251628650018E-2</v>
      </c>
      <c r="F109" s="101">
        <v>2.2352465097709596E-2</v>
      </c>
      <c r="G109" s="101">
        <v>2.4822450773567439E-2</v>
      </c>
      <c r="H109" s="101">
        <v>3.1064538220282271E-2</v>
      </c>
      <c r="I109" s="101">
        <v>3.8062329229777536E-2</v>
      </c>
      <c r="J109" s="101">
        <v>0.22139294605494952</v>
      </c>
      <c r="K109" s="101">
        <v>9.9571539878225729E-2</v>
      </c>
      <c r="L109" s="101">
        <v>0.12155507857482903</v>
      </c>
      <c r="M109" s="101">
        <v>0.10866041842945001</v>
      </c>
      <c r="N109" s="101">
        <v>0.11209845257454035</v>
      </c>
      <c r="O109" s="101">
        <v>0.12552925084711619</v>
      </c>
      <c r="P109" s="101">
        <v>0.11211913481579876</v>
      </c>
      <c r="Q109" s="101">
        <v>0.13927136052362452</v>
      </c>
      <c r="R109" s="101">
        <v>0.15386203084427313</v>
      </c>
      <c r="S109" s="101">
        <v>0.1161313468300694</v>
      </c>
      <c r="T109" s="101">
        <v>0.13914184738392985</v>
      </c>
      <c r="U109" s="101">
        <v>0.24047906397646049</v>
      </c>
      <c r="V109" s="101">
        <v>0.31119982220272013</v>
      </c>
      <c r="W109" s="101">
        <v>0.24019987612969071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0.237327382856168</v>
      </c>
      <c r="C113" s="122">
        <v>0.24360309659635546</v>
      </c>
      <c r="D113" s="122">
        <v>0.25358473317826719</v>
      </c>
      <c r="E113" s="122">
        <v>0.258556984758884</v>
      </c>
      <c r="F113" s="122">
        <v>0.28388699849633925</v>
      </c>
      <c r="G113" s="122">
        <v>0.33237058247641121</v>
      </c>
      <c r="H113" s="122">
        <v>0.38882048124988933</v>
      </c>
      <c r="I113" s="122">
        <v>0.43576263302363849</v>
      </c>
      <c r="J113" s="122">
        <v>0.68642642759092043</v>
      </c>
      <c r="K113" s="122">
        <v>0.97491480816107701</v>
      </c>
      <c r="L113" s="122">
        <v>1.3536965967587635</v>
      </c>
      <c r="M113" s="122">
        <v>1.3841947204920859</v>
      </c>
      <c r="N113" s="122">
        <v>1.4225778068390977</v>
      </c>
      <c r="O113" s="122">
        <v>1.4748216081294798</v>
      </c>
      <c r="P113" s="122">
        <v>1.523039101442804</v>
      </c>
      <c r="Q113" s="122">
        <v>1.4370389841020621</v>
      </c>
      <c r="R113" s="122">
        <v>1.5635532165941823</v>
      </c>
      <c r="S113" s="122">
        <v>1.4856293987951004</v>
      </c>
      <c r="T113" s="122">
        <v>1.4462212582031091</v>
      </c>
      <c r="U113" s="122">
        <v>1.3740483339985947</v>
      </c>
      <c r="V113" s="122">
        <v>1.5548205340029342</v>
      </c>
      <c r="W113" s="122">
        <v>1.5646918196310051</v>
      </c>
      <c r="DA113" s="130" t="s">
        <v>1624</v>
      </c>
    </row>
    <row r="114" spans="1:105" ht="12" customHeight="1" x14ac:dyDescent="0.25">
      <c r="A114" s="97" t="s">
        <v>50</v>
      </c>
      <c r="B114" s="98">
        <v>0.20212658106906661</v>
      </c>
      <c r="C114" s="98">
        <v>0.19877590015442567</v>
      </c>
      <c r="D114" s="98">
        <v>0.19879114553045441</v>
      </c>
      <c r="E114" s="98">
        <v>0.19516354050479021</v>
      </c>
      <c r="F114" s="98">
        <v>0.21690488449739354</v>
      </c>
      <c r="G114" s="98">
        <v>0.24944427587146822</v>
      </c>
      <c r="H114" s="98">
        <v>0.2724454194793331</v>
      </c>
      <c r="I114" s="98">
        <v>0.26913761551548177</v>
      </c>
      <c r="J114" s="98">
        <v>0.31800892772746292</v>
      </c>
      <c r="K114" s="98">
        <v>0.48842267108275483</v>
      </c>
      <c r="L114" s="98">
        <v>0.76433084837842846</v>
      </c>
      <c r="M114" s="98">
        <v>0.89221182466707416</v>
      </c>
      <c r="N114" s="98">
        <v>0.92953732005469236</v>
      </c>
      <c r="O114" s="98">
        <v>0.94441662261549586</v>
      </c>
      <c r="P114" s="98">
        <v>1.0484739575328161</v>
      </c>
      <c r="Q114" s="98">
        <v>0.83012365199561877</v>
      </c>
      <c r="R114" s="98">
        <v>0.85831153707508534</v>
      </c>
      <c r="S114" s="98">
        <v>0.93929558749812225</v>
      </c>
      <c r="T114" s="98">
        <v>0.84659589794288581</v>
      </c>
      <c r="U114" s="98">
        <v>0.78959072513188711</v>
      </c>
      <c r="V114" s="98">
        <v>0.85871776515049014</v>
      </c>
      <c r="W114" s="98">
        <v>0.87853064066798636</v>
      </c>
      <c r="DA114" s="63" t="s">
        <v>1625</v>
      </c>
    </row>
    <row r="115" spans="1:105" ht="12" customHeight="1" x14ac:dyDescent="0.25">
      <c r="A115" s="109" t="s">
        <v>120</v>
      </c>
      <c r="B115" s="33">
        <v>3.5200801787101381E-2</v>
      </c>
      <c r="C115" s="33">
        <v>4.4827196441929791E-2</v>
      </c>
      <c r="D115" s="33">
        <v>5.479358764781276E-2</v>
      </c>
      <c r="E115" s="33">
        <v>6.3393444254093823E-2</v>
      </c>
      <c r="F115" s="33">
        <v>6.6982113998945728E-2</v>
      </c>
      <c r="G115" s="33">
        <v>8.2926306604942976E-2</v>
      </c>
      <c r="H115" s="33">
        <v>0.11637506177055625</v>
      </c>
      <c r="I115" s="33">
        <v>0.16662501750815675</v>
      </c>
      <c r="J115" s="33">
        <v>0.36841749986345751</v>
      </c>
      <c r="K115" s="33">
        <v>0.48649213707832212</v>
      </c>
      <c r="L115" s="33">
        <v>0.58936574838033506</v>
      </c>
      <c r="M115" s="33">
        <v>0.49198289582501181</v>
      </c>
      <c r="N115" s="33">
        <v>0.49304048678440543</v>
      </c>
      <c r="O115" s="33">
        <v>0.53040498551398396</v>
      </c>
      <c r="P115" s="33">
        <v>0.47456514390998783</v>
      </c>
      <c r="Q115" s="33">
        <v>0.60691533210644333</v>
      </c>
      <c r="R115" s="33">
        <v>0.70524167951909689</v>
      </c>
      <c r="S115" s="33">
        <v>0.54633381129697822</v>
      </c>
      <c r="T115" s="33">
        <v>0.59962536026022317</v>
      </c>
      <c r="U115" s="33">
        <v>0.5844576088667075</v>
      </c>
      <c r="V115" s="33">
        <v>0.69610276885244404</v>
      </c>
      <c r="W115" s="33">
        <v>0.68616117896301887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2.9749238209823337</v>
      </c>
      <c r="C117" s="117">
        <f t="shared" si="19"/>
        <v>3.4745947605749281</v>
      </c>
      <c r="D117" s="117">
        <f t="shared" si="19"/>
        <v>3.4981875872316581</v>
      </c>
      <c r="E117" s="117">
        <f t="shared" si="19"/>
        <v>3.0531543472901412</v>
      </c>
      <c r="F117" s="117">
        <f t="shared" si="19"/>
        <v>3.118429881257907</v>
      </c>
      <c r="G117" s="117">
        <f t="shared" si="19"/>
        <v>4.2468869839336572</v>
      </c>
      <c r="H117" s="117">
        <f t="shared" si="19"/>
        <v>4.9016018401836821</v>
      </c>
      <c r="I117" s="117">
        <f t="shared" si="19"/>
        <v>5.0802277939327674</v>
      </c>
      <c r="J117" s="117">
        <f t="shared" si="19"/>
        <v>5.5335751513774918</v>
      </c>
      <c r="K117" s="117">
        <f t="shared" si="19"/>
        <v>15.13763837513793</v>
      </c>
      <c r="L117" s="117">
        <f t="shared" si="19"/>
        <v>18.405734197349791</v>
      </c>
      <c r="M117" s="117">
        <f t="shared" si="19"/>
        <v>18.600239624960277</v>
      </c>
      <c r="N117" s="117">
        <f t="shared" si="19"/>
        <v>18.761825410274515</v>
      </c>
      <c r="O117" s="117">
        <f t="shared" si="19"/>
        <v>18.987473945898195</v>
      </c>
      <c r="P117" s="117">
        <f t="shared" si="19"/>
        <v>19.162061152932559</v>
      </c>
      <c r="Q117" s="117">
        <f t="shared" si="19"/>
        <v>18.822859194887357</v>
      </c>
      <c r="R117" s="117">
        <f t="shared" ref="R117:V117" si="20">R118+R121+R123+R132</f>
        <v>20.376812226951547</v>
      </c>
      <c r="S117" s="117">
        <f t="shared" si="20"/>
        <v>22.226272888114231</v>
      </c>
      <c r="T117" s="117">
        <f t="shared" si="20"/>
        <v>24.454309267210576</v>
      </c>
      <c r="U117" s="117">
        <f t="shared" si="20"/>
        <v>24.933299887466305</v>
      </c>
      <c r="V117" s="117">
        <f t="shared" si="20"/>
        <v>25.321829775761515</v>
      </c>
      <c r="W117" s="117">
        <f t="shared" ref="W117" si="21">W118+W121+W123+W132</f>
        <v>25.064833317049281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2.3880996799581578</v>
      </c>
      <c r="C118" s="122">
        <f t="shared" si="22"/>
        <v>2.8477073165156295</v>
      </c>
      <c r="D118" s="122">
        <f t="shared" si="22"/>
        <v>2.8530378095314775</v>
      </c>
      <c r="E118" s="122">
        <f t="shared" si="22"/>
        <v>2.4796839133633046</v>
      </c>
      <c r="F118" s="122">
        <f t="shared" si="22"/>
        <v>2.5299950562491333</v>
      </c>
      <c r="G118" s="122">
        <f t="shared" si="22"/>
        <v>3.458166402286758</v>
      </c>
      <c r="H118" s="122">
        <f t="shared" si="22"/>
        <v>3.9648209305278472</v>
      </c>
      <c r="I118" s="122">
        <f t="shared" si="22"/>
        <v>4.0734182606327689</v>
      </c>
      <c r="J118" s="122">
        <f t="shared" si="22"/>
        <v>4.1397898872442962</v>
      </c>
      <c r="K118" s="122">
        <f t="shared" si="22"/>
        <v>12.279613016035178</v>
      </c>
      <c r="L118" s="122">
        <f t="shared" si="22"/>
        <v>14.501323578732796</v>
      </c>
      <c r="M118" s="122">
        <f t="shared" si="22"/>
        <v>14.676891678787845</v>
      </c>
      <c r="N118" s="122">
        <f t="shared" si="22"/>
        <v>14.815214217679502</v>
      </c>
      <c r="O118" s="122">
        <f t="shared" si="22"/>
        <v>14.850292407204162</v>
      </c>
      <c r="P118" s="122">
        <f t="shared" si="22"/>
        <v>15.0647968004566</v>
      </c>
      <c r="Q118" s="122">
        <f t="shared" si="22"/>
        <v>14.535409603838362</v>
      </c>
      <c r="R118" s="122">
        <f t="shared" ref="R118:V118" si="23">SUM(R119:R120)</f>
        <v>15.646978156733988</v>
      </c>
      <c r="S118" s="122">
        <f t="shared" si="23"/>
        <v>17.56120769620189</v>
      </c>
      <c r="T118" s="122">
        <f t="shared" si="23"/>
        <v>19.404463127909725</v>
      </c>
      <c r="U118" s="122">
        <f t="shared" si="23"/>
        <v>19.793365876443737</v>
      </c>
      <c r="V118" s="122">
        <f t="shared" si="23"/>
        <v>19.678200775810829</v>
      </c>
      <c r="W118" s="122">
        <f t="shared" ref="W118" si="24">SUM(W119:W120)</f>
        <v>19.462196518225923</v>
      </c>
      <c r="DA118" s="130" t="s">
        <v>1778</v>
      </c>
    </row>
    <row r="119" spans="1:105" ht="12" customHeight="1" x14ac:dyDescent="0.25">
      <c r="A119" s="97" t="s">
        <v>216</v>
      </c>
      <c r="B119" s="98">
        <v>2.3342607734176908</v>
      </c>
      <c r="C119" s="98">
        <v>2.7845635973289866</v>
      </c>
      <c r="D119" s="98">
        <v>2.7917112095019996</v>
      </c>
      <c r="E119" s="98">
        <v>2.4273289829331666</v>
      </c>
      <c r="F119" s="98">
        <v>2.4779623886590816</v>
      </c>
      <c r="G119" s="98">
        <v>3.387975877484672</v>
      </c>
      <c r="H119" s="98">
        <v>3.8858217179706966</v>
      </c>
      <c r="I119" s="98">
        <v>3.9939256522188096</v>
      </c>
      <c r="J119" s="98">
        <v>4.0595676094686644</v>
      </c>
      <c r="K119" s="98">
        <v>12.043061161515183</v>
      </c>
      <c r="L119" s="98">
        <v>14.234649506247601</v>
      </c>
      <c r="M119" s="98">
        <v>14.404864940018195</v>
      </c>
      <c r="N119" s="98">
        <v>14.542840766572095</v>
      </c>
      <c r="O119" s="98">
        <v>14.579756083481451</v>
      </c>
      <c r="P119" s="98">
        <v>14.793304021470364</v>
      </c>
      <c r="Q119" s="98">
        <v>14.275762872652225</v>
      </c>
      <c r="R119" s="98">
        <v>15.370313492280609</v>
      </c>
      <c r="S119" s="98">
        <v>17.254584814033372</v>
      </c>
      <c r="T119" s="98">
        <v>19.067445281339037</v>
      </c>
      <c r="U119" s="98">
        <v>19.450201959630981</v>
      </c>
      <c r="V119" s="98">
        <v>19.337227356448764</v>
      </c>
      <c r="W119" s="98">
        <v>19.126821985024868</v>
      </c>
      <c r="DA119" s="63" t="s">
        <v>1779</v>
      </c>
    </row>
    <row r="120" spans="1:105" ht="12" customHeight="1" x14ac:dyDescent="0.25">
      <c r="A120" s="97" t="s">
        <v>53</v>
      </c>
      <c r="B120" s="98">
        <v>5.3838906540466892E-2</v>
      </c>
      <c r="C120" s="98">
        <v>6.3143719186642924E-2</v>
      </c>
      <c r="D120" s="98">
        <v>6.1326600029478061E-2</v>
      </c>
      <c r="E120" s="98">
        <v>5.2354930430138232E-2</v>
      </c>
      <c r="F120" s="98">
        <v>5.2032667590051977E-2</v>
      </c>
      <c r="G120" s="98">
        <v>7.0190524802085985E-2</v>
      </c>
      <c r="H120" s="98">
        <v>7.8999212557150714E-2</v>
      </c>
      <c r="I120" s="98">
        <v>7.9492608413959387E-2</v>
      </c>
      <c r="J120" s="98">
        <v>8.0222277775631484E-2</v>
      </c>
      <c r="K120" s="98">
        <v>0.23655185451999561</v>
      </c>
      <c r="L120" s="98">
        <v>0.26667407248519509</v>
      </c>
      <c r="M120" s="98">
        <v>0.27202673876965094</v>
      </c>
      <c r="N120" s="98">
        <v>0.27237345110740696</v>
      </c>
      <c r="O120" s="98">
        <v>0.27053632372271103</v>
      </c>
      <c r="P120" s="98">
        <v>0.27149277898623553</v>
      </c>
      <c r="Q120" s="98">
        <v>0.25964673118613779</v>
      </c>
      <c r="R120" s="98">
        <v>0.27666466445338</v>
      </c>
      <c r="S120" s="98">
        <v>0.30662288216851763</v>
      </c>
      <c r="T120" s="98">
        <v>0.33701784657068723</v>
      </c>
      <c r="U120" s="98">
        <v>0.34316391681275682</v>
      </c>
      <c r="V120" s="98">
        <v>0.34097341936206421</v>
      </c>
      <c r="W120" s="98">
        <v>0.3353745332010562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1.3526281774104984E-5</v>
      </c>
      <c r="H121" s="122">
        <f t="shared" si="25"/>
        <v>1.3822026247644234E-4</v>
      </c>
      <c r="I121" s="122">
        <f t="shared" si="25"/>
        <v>2.6504154752952572E-4</v>
      </c>
      <c r="J121" s="122">
        <f t="shared" si="25"/>
        <v>6.003148630155669E-4</v>
      </c>
      <c r="K121" s="122">
        <f t="shared" si="25"/>
        <v>1.1362020357683902E-3</v>
      </c>
      <c r="L121" s="122">
        <f t="shared" si="25"/>
        <v>4.1897450365577203E-3</v>
      </c>
      <c r="M121" s="122">
        <f t="shared" si="25"/>
        <v>2.7170961765620931E-3</v>
      </c>
      <c r="N121" s="122">
        <f t="shared" si="25"/>
        <v>3.26881441186486E-3</v>
      </c>
      <c r="O121" s="122">
        <f t="shared" si="25"/>
        <v>3.1057710312624473E-3</v>
      </c>
      <c r="P121" s="122">
        <f t="shared" si="25"/>
        <v>4.3665643448700976E-3</v>
      </c>
      <c r="Q121" s="122">
        <f t="shared" si="25"/>
        <v>3.5043163142648038E-3</v>
      </c>
      <c r="R121" s="122">
        <f t="shared" si="25"/>
        <v>4.0155227048704559E-3</v>
      </c>
      <c r="S121" s="122">
        <f t="shared" si="25"/>
        <v>4.555562832857441E-3</v>
      </c>
      <c r="T121" s="122">
        <f t="shared" si="25"/>
        <v>6.4741899799064858E-3</v>
      </c>
      <c r="U121" s="122">
        <f t="shared" si="25"/>
        <v>5.114408660553702E-3</v>
      </c>
      <c r="V121" s="122">
        <f t="shared" si="25"/>
        <v>5.9565111285205859E-3</v>
      </c>
      <c r="W121" s="122">
        <f t="shared" si="25"/>
        <v>1.1568205582108812E-2</v>
      </c>
      <c r="DA121" s="130" t="s">
        <v>1781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1.3526281774104984E-5</v>
      </c>
      <c r="H122" s="98">
        <v>1.3822026247644234E-4</v>
      </c>
      <c r="I122" s="98">
        <v>2.6504154752952572E-4</v>
      </c>
      <c r="J122" s="98">
        <v>6.003148630155669E-4</v>
      </c>
      <c r="K122" s="98">
        <v>1.1362020357683902E-3</v>
      </c>
      <c r="L122" s="98">
        <v>4.1897450365577203E-3</v>
      </c>
      <c r="M122" s="98">
        <v>2.7170961765620931E-3</v>
      </c>
      <c r="N122" s="98">
        <v>3.26881441186486E-3</v>
      </c>
      <c r="O122" s="98">
        <v>3.1057710312624473E-3</v>
      </c>
      <c r="P122" s="98">
        <v>4.3665643448700976E-3</v>
      </c>
      <c r="Q122" s="98">
        <v>3.5043163142648038E-3</v>
      </c>
      <c r="R122" s="98">
        <v>4.0155227048704559E-3</v>
      </c>
      <c r="S122" s="98">
        <v>4.555562832857441E-3</v>
      </c>
      <c r="T122" s="98">
        <v>6.4741899799064858E-3</v>
      </c>
      <c r="U122" s="98">
        <v>5.114408660553702E-3</v>
      </c>
      <c r="V122" s="98">
        <v>5.9565111285205859E-3</v>
      </c>
      <c r="W122" s="98">
        <v>1.1568205582108812E-2</v>
      </c>
      <c r="DA122" s="63" t="s">
        <v>1782</v>
      </c>
    </row>
    <row r="123" spans="1:105" ht="12" customHeight="1" x14ac:dyDescent="0.25">
      <c r="A123" s="121" t="s">
        <v>55</v>
      </c>
      <c r="B123" s="122">
        <v>0.44201113729509145</v>
      </c>
      <c r="C123" s="122">
        <v>0.4765485770339643</v>
      </c>
      <c r="D123" s="122">
        <v>0.48709264561054699</v>
      </c>
      <c r="E123" s="122">
        <v>0.41077332205039602</v>
      </c>
      <c r="F123" s="122">
        <v>0.40966687621724129</v>
      </c>
      <c r="G123" s="122">
        <v>0.5779531500001035</v>
      </c>
      <c r="H123" s="122">
        <v>0.68616739231576485</v>
      </c>
      <c r="I123" s="122">
        <v>0.71929576090845082</v>
      </c>
      <c r="J123" s="122">
        <v>0.92235597841781125</v>
      </c>
      <c r="K123" s="122">
        <v>2.193060614918712</v>
      </c>
      <c r="L123" s="122">
        <v>2.9921065098218524</v>
      </c>
      <c r="M123" s="122">
        <v>3.0096822848126825</v>
      </c>
      <c r="N123" s="122">
        <v>3.0085360907026462</v>
      </c>
      <c r="O123" s="122">
        <v>3.160402747374834</v>
      </c>
      <c r="P123" s="122">
        <v>3.0979917804319603</v>
      </c>
      <c r="Q123" s="122">
        <v>3.3131482884033234</v>
      </c>
      <c r="R123" s="122">
        <v>3.6552964870330618</v>
      </c>
      <c r="S123" s="122">
        <v>3.6605888481351263</v>
      </c>
      <c r="T123" s="122">
        <v>4.0515721409052299</v>
      </c>
      <c r="U123" s="122">
        <v>4.1831338280666337</v>
      </c>
      <c r="V123" s="122">
        <v>4.5475811695106918</v>
      </c>
      <c r="W123" s="122">
        <v>4.4888720560291242</v>
      </c>
      <c r="DA123" s="130" t="s">
        <v>1783</v>
      </c>
    </row>
    <row r="124" spans="1:105" ht="12" customHeight="1" x14ac:dyDescent="0.25">
      <c r="A124" s="97" t="s">
        <v>138</v>
      </c>
      <c r="B124" s="98">
        <v>0.42647836799340599</v>
      </c>
      <c r="C124" s="98">
        <v>0.46064230711077608</v>
      </c>
      <c r="D124" s="98">
        <v>0.47155929314797773</v>
      </c>
      <c r="E124" s="98">
        <v>0.39508569230222851</v>
      </c>
      <c r="F124" s="98">
        <v>0.39547648488769899</v>
      </c>
      <c r="G124" s="98">
        <v>0.56204332682873626</v>
      </c>
      <c r="H124" s="98">
        <v>0.66606648029624904</v>
      </c>
      <c r="I124" s="98">
        <v>0.69453774662526657</v>
      </c>
      <c r="J124" s="98">
        <v>0.77718091030357839</v>
      </c>
      <c r="K124" s="98">
        <v>2.127635584743655</v>
      </c>
      <c r="L124" s="98">
        <v>2.9120807441764098</v>
      </c>
      <c r="M124" s="98">
        <v>2.9380877194149773</v>
      </c>
      <c r="N124" s="98">
        <v>2.9346751980102983</v>
      </c>
      <c r="O124" s="98">
        <v>3.0776655796780843</v>
      </c>
      <c r="P124" s="98">
        <v>3.0234584469188674</v>
      </c>
      <c r="Q124" s="98">
        <v>3.217418926190506</v>
      </c>
      <c r="R124" s="98">
        <v>3.5441999740703918</v>
      </c>
      <c r="S124" s="98">
        <v>3.5760080938159549</v>
      </c>
      <c r="T124" s="98">
        <v>3.9485498458887491</v>
      </c>
      <c r="U124" s="98">
        <v>4.0003507000554777</v>
      </c>
      <c r="V124" s="98">
        <v>4.3094619094589195</v>
      </c>
      <c r="W124" s="98">
        <v>4.3024375558348531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1.553276930168547E-2</v>
      </c>
      <c r="C128" s="101">
        <v>1.5906269923188211E-2</v>
      </c>
      <c r="D128" s="101">
        <v>1.5533352462569263E-2</v>
      </c>
      <c r="E128" s="101">
        <v>1.5687629748167488E-2</v>
      </c>
      <c r="F128" s="101">
        <v>1.4190391329542293E-2</v>
      </c>
      <c r="G128" s="101">
        <v>1.5909823171367257E-2</v>
      </c>
      <c r="H128" s="101">
        <v>2.0100912019515825E-2</v>
      </c>
      <c r="I128" s="101">
        <v>2.4758014283184242E-2</v>
      </c>
      <c r="J128" s="101">
        <v>0.14517506811423281</v>
      </c>
      <c r="K128" s="101">
        <v>6.5425030175056992E-2</v>
      </c>
      <c r="L128" s="101">
        <v>8.0025765645442476E-2</v>
      </c>
      <c r="M128" s="101">
        <v>7.1594565397705048E-2</v>
      </c>
      <c r="N128" s="101">
        <v>7.386089269234776E-2</v>
      </c>
      <c r="O128" s="101">
        <v>8.2737167696749506E-2</v>
      </c>
      <c r="P128" s="101">
        <v>7.4533333513092756E-2</v>
      </c>
      <c r="Q128" s="101">
        <v>9.5729362212817609E-2</v>
      </c>
      <c r="R128" s="101">
        <v>0.1110965129626698</v>
      </c>
      <c r="S128" s="101">
        <v>8.4580754319171447E-2</v>
      </c>
      <c r="T128" s="101">
        <v>0.10302229501648094</v>
      </c>
      <c r="U128" s="101">
        <v>0.18278312801115632</v>
      </c>
      <c r="V128" s="101">
        <v>0.23811926005177272</v>
      </c>
      <c r="W128" s="101">
        <v>0.1864345001942711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0.14481300372908423</v>
      </c>
      <c r="C132" s="122">
        <v>0.15033886702533439</v>
      </c>
      <c r="D132" s="122">
        <v>0.1580571320896339</v>
      </c>
      <c r="E132" s="122">
        <v>0.16269711187644062</v>
      </c>
      <c r="F132" s="122">
        <v>0.17876794879153246</v>
      </c>
      <c r="G132" s="122">
        <v>0.21075390536502159</v>
      </c>
      <c r="H132" s="122">
        <v>0.25047529707759375</v>
      </c>
      <c r="I132" s="122">
        <v>0.28724873084401792</v>
      </c>
      <c r="J132" s="122">
        <v>0.47082897085236897</v>
      </c>
      <c r="K132" s="122">
        <v>0.66382854214827114</v>
      </c>
      <c r="L132" s="122">
        <v>0.90811436375858579</v>
      </c>
      <c r="M132" s="122">
        <v>0.9109485651831859</v>
      </c>
      <c r="N132" s="122">
        <v>0.93480628748050232</v>
      </c>
      <c r="O132" s="122">
        <v>0.97367302028793612</v>
      </c>
      <c r="P132" s="122">
        <v>0.9949060076991294</v>
      </c>
      <c r="Q132" s="122">
        <v>0.97079698633140632</v>
      </c>
      <c r="R132" s="122">
        <v>1.0705220604796259</v>
      </c>
      <c r="S132" s="122">
        <v>0.99992078094435866</v>
      </c>
      <c r="T132" s="122">
        <v>0.9917998084157118</v>
      </c>
      <c r="U132" s="122">
        <v>0.95168577429538259</v>
      </c>
      <c r="V132" s="122">
        <v>1.0900913193114732</v>
      </c>
      <c r="W132" s="122">
        <v>1.1021965372121276</v>
      </c>
      <c r="DA132" s="130" t="s">
        <v>1792</v>
      </c>
    </row>
    <row r="133" spans="1:105" ht="12" customHeight="1" x14ac:dyDescent="0.25">
      <c r="A133" s="97" t="s">
        <v>50</v>
      </c>
      <c r="B133" s="98">
        <v>0.11876638068980129</v>
      </c>
      <c r="C133" s="98">
        <v>0.11698466061556789</v>
      </c>
      <c r="D133" s="98">
        <v>0.11713477527904771</v>
      </c>
      <c r="E133" s="98">
        <v>0.11519200395033158</v>
      </c>
      <c r="F133" s="98">
        <v>0.12837911485945921</v>
      </c>
      <c r="G133" s="98">
        <v>0.14810023186757085</v>
      </c>
      <c r="H133" s="98">
        <v>0.1622061064493901</v>
      </c>
      <c r="I133" s="98">
        <v>0.16046304951220855</v>
      </c>
      <c r="J133" s="98">
        <v>0.18974764501680533</v>
      </c>
      <c r="K133" s="98">
        <v>0.29188229075304184</v>
      </c>
      <c r="L133" s="98">
        <v>0.45724308342685827</v>
      </c>
      <c r="M133" s="98">
        <v>0.53397527340861328</v>
      </c>
      <c r="N133" s="98">
        <v>0.55648908293529831</v>
      </c>
      <c r="O133" s="98">
        <v>0.56555038610374131</v>
      </c>
      <c r="P133" s="98">
        <v>0.62797273744528004</v>
      </c>
      <c r="Q133" s="98">
        <v>0.49726683718638215</v>
      </c>
      <c r="R133" s="98">
        <v>0.51446206344467726</v>
      </c>
      <c r="S133" s="98">
        <v>0.56384436083728717</v>
      </c>
      <c r="T133" s="98">
        <v>0.50977396580545986</v>
      </c>
      <c r="U133" s="98">
        <v>0.47650590399487075</v>
      </c>
      <c r="V133" s="98">
        <v>0.51982673456947603</v>
      </c>
      <c r="W133" s="98">
        <v>0.53342493723826445</v>
      </c>
      <c r="DA133" s="63" t="s">
        <v>1793</v>
      </c>
    </row>
    <row r="134" spans="1:105" ht="12" customHeight="1" x14ac:dyDescent="0.25">
      <c r="A134" s="109" t="s">
        <v>120</v>
      </c>
      <c r="B134" s="33">
        <v>2.6046623039282946E-2</v>
      </c>
      <c r="C134" s="33">
        <v>3.3354206409766489E-2</v>
      </c>
      <c r="D134" s="33">
        <v>4.0922356810586195E-2</v>
      </c>
      <c r="E134" s="33">
        <v>4.7505107926109041E-2</v>
      </c>
      <c r="F134" s="33">
        <v>5.0388833932073246E-2</v>
      </c>
      <c r="G134" s="33">
        <v>6.2653673497450754E-2</v>
      </c>
      <c r="H134" s="33">
        <v>8.8269190628203681E-2</v>
      </c>
      <c r="I134" s="33">
        <v>0.1267856813318094</v>
      </c>
      <c r="J134" s="33">
        <v>0.28108132583556361</v>
      </c>
      <c r="K134" s="33">
        <v>0.3719462513952293</v>
      </c>
      <c r="L134" s="33">
        <v>0.45087128033172746</v>
      </c>
      <c r="M134" s="33">
        <v>0.37697329177457262</v>
      </c>
      <c r="N134" s="33">
        <v>0.37831720454520407</v>
      </c>
      <c r="O134" s="33">
        <v>0.40812263418419481</v>
      </c>
      <c r="P134" s="33">
        <v>0.36693327025384936</v>
      </c>
      <c r="Q134" s="33">
        <v>0.47353014914502423</v>
      </c>
      <c r="R134" s="33">
        <v>0.55605999703494868</v>
      </c>
      <c r="S134" s="33">
        <v>0.43607642010707143</v>
      </c>
      <c r="T134" s="33">
        <v>0.48202584261025194</v>
      </c>
      <c r="U134" s="33">
        <v>0.4751798703005119</v>
      </c>
      <c r="V134" s="33">
        <v>0.57026458474199715</v>
      </c>
      <c r="W134" s="33">
        <v>0.56877159997386317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0.4567284912503653</v>
      </c>
      <c r="C136" s="119">
        <f t="shared" si="26"/>
        <v>0.46054982501144553</v>
      </c>
      <c r="D136" s="119">
        <f t="shared" si="26"/>
        <v>0.46321887404398671</v>
      </c>
      <c r="E136" s="119">
        <f t="shared" si="26"/>
        <v>0.4674857842217191</v>
      </c>
      <c r="F136" s="119">
        <f t="shared" si="26"/>
        <v>0.47584502076588481</v>
      </c>
      <c r="G136" s="119">
        <f t="shared" si="26"/>
        <v>0.48686547201578728</v>
      </c>
      <c r="H136" s="119">
        <f t="shared" si="26"/>
        <v>0.49789388680716223</v>
      </c>
      <c r="I136" s="119">
        <f t="shared" si="26"/>
        <v>0.51319873524592319</v>
      </c>
      <c r="J136" s="119">
        <f t="shared" si="26"/>
        <v>0.53547447174105756</v>
      </c>
      <c r="K136" s="119">
        <f t="shared" si="26"/>
        <v>0.54237835896989939</v>
      </c>
      <c r="L136" s="119">
        <f t="shared" si="26"/>
        <v>0.55081090036607117</v>
      </c>
      <c r="M136" s="119">
        <f t="shared" si="26"/>
        <v>0.5562568546961576</v>
      </c>
      <c r="N136" s="119">
        <f t="shared" si="26"/>
        <v>0.56038022562268175</v>
      </c>
      <c r="O136" s="119">
        <f t="shared" si="26"/>
        <v>0.56604165344963397</v>
      </c>
      <c r="P136" s="119">
        <f t="shared" si="26"/>
        <v>0.57063256554989095</v>
      </c>
      <c r="Q136" s="119">
        <f t="shared" si="26"/>
        <v>0.57989268476521016</v>
      </c>
      <c r="R136" s="119">
        <f t="shared" ref="R136:V136" si="27">IF(R117=0,"",R117/R98)</f>
        <v>0.58812346284321926</v>
      </c>
      <c r="S136" s="119">
        <f t="shared" si="27"/>
        <v>0.59764087821053358</v>
      </c>
      <c r="T136" s="119">
        <f t="shared" si="27"/>
        <v>0.60997539062269945</v>
      </c>
      <c r="U136" s="119">
        <f t="shared" si="27"/>
        <v>0.62191542123925037</v>
      </c>
      <c r="V136" s="119">
        <f t="shared" si="27"/>
        <v>0.63408141254484096</v>
      </c>
      <c r="W136" s="119">
        <f t="shared" ref="W136" si="28">IF(W117=0,"",W117/W98)</f>
        <v>0.64680832327095072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0.44255469651601825</v>
      </c>
      <c r="C137" s="124">
        <f t="shared" si="29"/>
        <v>0.4480913836751107</v>
      </c>
      <c r="D137" s="124">
        <f t="shared" si="29"/>
        <v>0.45049072525535266</v>
      </c>
      <c r="E137" s="124">
        <f t="shared" si="29"/>
        <v>0.45401778554183436</v>
      </c>
      <c r="F137" s="124">
        <f t="shared" si="29"/>
        <v>0.4629008694309909</v>
      </c>
      <c r="G137" s="124">
        <f t="shared" si="29"/>
        <v>0.47599054535194435</v>
      </c>
      <c r="H137" s="124">
        <f t="shared" si="29"/>
        <v>0.48758466966117708</v>
      </c>
      <c r="I137" s="124">
        <f t="shared" si="29"/>
        <v>0.5033254672025046</v>
      </c>
      <c r="J137" s="124">
        <f t="shared" si="29"/>
        <v>0.52048674163993736</v>
      </c>
      <c r="K137" s="124">
        <f t="shared" si="29"/>
        <v>0.5368827616290518</v>
      </c>
      <c r="L137" s="124">
        <f t="shared" si="29"/>
        <v>0.54587505777275658</v>
      </c>
      <c r="M137" s="124">
        <f t="shared" si="29"/>
        <v>0.55246873427514043</v>
      </c>
      <c r="N137" s="124">
        <f t="shared" si="29"/>
        <v>0.55690060157741383</v>
      </c>
      <c r="O137" s="124">
        <f t="shared" si="29"/>
        <v>0.56266406061676344</v>
      </c>
      <c r="P137" s="124">
        <f t="shared" si="29"/>
        <v>0.56745808432739975</v>
      </c>
      <c r="Q137" s="124">
        <f t="shared" si="29"/>
        <v>0.57575283255244158</v>
      </c>
      <c r="R137" s="124">
        <f t="shared" ref="R137:V137" si="30">IF(R118=0,"",R118/R99)</f>
        <v>0.5832274876058422</v>
      </c>
      <c r="S137" s="124">
        <f t="shared" si="30"/>
        <v>0.59357843996844484</v>
      </c>
      <c r="T137" s="124">
        <f t="shared" si="30"/>
        <v>0.60518867780148033</v>
      </c>
      <c r="U137" s="124">
        <f t="shared" si="30"/>
        <v>0.61653313636662832</v>
      </c>
      <c r="V137" s="124">
        <f t="shared" si="30"/>
        <v>0.62704873238039494</v>
      </c>
      <c r="W137" s="124">
        <f t="shared" ref="W137" si="31">IF(W118=0,"",W118/W99)</f>
        <v>0.63849760553165458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0.43693687652037733</v>
      </c>
      <c r="C138" s="111">
        <f t="shared" si="32"/>
        <v>0.44255271733636159</v>
      </c>
      <c r="D138" s="111">
        <f t="shared" si="32"/>
        <v>0.44511758500764381</v>
      </c>
      <c r="E138" s="111">
        <f t="shared" si="32"/>
        <v>0.44873338386878381</v>
      </c>
      <c r="F138" s="111">
        <f t="shared" si="32"/>
        <v>0.45773845071993774</v>
      </c>
      <c r="G138" s="111">
        <f t="shared" si="32"/>
        <v>0.47087859936944609</v>
      </c>
      <c r="H138" s="111">
        <f t="shared" si="32"/>
        <v>0.48255764282125085</v>
      </c>
      <c r="I138" s="111">
        <f t="shared" si="32"/>
        <v>0.49839854809205447</v>
      </c>
      <c r="J138" s="111">
        <f t="shared" si="32"/>
        <v>0.51560101021533966</v>
      </c>
      <c r="K138" s="111">
        <f t="shared" si="32"/>
        <v>0.53204296495180947</v>
      </c>
      <c r="L138" s="111">
        <f t="shared" si="32"/>
        <v>0.54127012359565663</v>
      </c>
      <c r="M138" s="111">
        <f t="shared" si="32"/>
        <v>0.5478387603849596</v>
      </c>
      <c r="N138" s="111">
        <f t="shared" si="32"/>
        <v>0.55231701846841041</v>
      </c>
      <c r="O138" s="111">
        <f t="shared" si="32"/>
        <v>0.5581347763626241</v>
      </c>
      <c r="P138" s="111">
        <f t="shared" si="32"/>
        <v>0.56298897284674032</v>
      </c>
      <c r="Q138" s="111">
        <f t="shared" si="32"/>
        <v>0.57134423621191321</v>
      </c>
      <c r="R138" s="111">
        <f t="shared" ref="R138:V138" si="33">IF(R119=0,"",R119/R100)</f>
        <v>0.57888476432654623</v>
      </c>
      <c r="S138" s="111">
        <f t="shared" si="33"/>
        <v>0.58932216611699029</v>
      </c>
      <c r="T138" s="111">
        <f t="shared" si="33"/>
        <v>0.60099475270818337</v>
      </c>
      <c r="U138" s="111">
        <f t="shared" si="33"/>
        <v>0.6123899601555739</v>
      </c>
      <c r="V138" s="111">
        <f t="shared" si="33"/>
        <v>0.62295204311857311</v>
      </c>
      <c r="W138" s="111">
        <f t="shared" ref="W138" si="34">IF(W119=0,"",W119/W100)</f>
        <v>0.63447586958216939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>
        <f t="shared" si="38"/>
        <v>3.0787166747719326</v>
      </c>
      <c r="H140" s="124">
        <f t="shared" si="38"/>
        <v>3.1652551725667957</v>
      </c>
      <c r="I140" s="124">
        <f t="shared" si="38"/>
        <v>3.2357914475718887</v>
      </c>
      <c r="J140" s="124">
        <f t="shared" si="38"/>
        <v>3.3186099967642351</v>
      </c>
      <c r="K140" s="124">
        <f t="shared" si="38"/>
        <v>3.3978624894545826</v>
      </c>
      <c r="L140" s="124">
        <f t="shared" si="38"/>
        <v>3.4693048654060945</v>
      </c>
      <c r="M140" s="124">
        <f t="shared" si="38"/>
        <v>3.5371585515735737</v>
      </c>
      <c r="N140" s="124">
        <f t="shared" si="38"/>
        <v>3.6055949104748035</v>
      </c>
      <c r="O140" s="124">
        <f t="shared" si="38"/>
        <v>3.6666981569129131</v>
      </c>
      <c r="P140" s="124">
        <f t="shared" si="38"/>
        <v>3.7549353170352187</v>
      </c>
      <c r="Q140" s="124">
        <f t="shared" si="38"/>
        <v>3.901212461314056</v>
      </c>
      <c r="R140" s="124">
        <f t="shared" ref="R140:V140" si="39">IF(R121=0,"",R121/R102)</f>
        <v>4.0927284491245954</v>
      </c>
      <c r="S140" s="124">
        <f t="shared" si="39"/>
        <v>4.2843214828559448</v>
      </c>
      <c r="T140" s="124">
        <f t="shared" si="39"/>
        <v>4.4403195456652425</v>
      </c>
      <c r="U140" s="124">
        <f t="shared" si="39"/>
        <v>4.5616135542473666</v>
      </c>
      <c r="V140" s="124">
        <f t="shared" si="39"/>
        <v>4.6698457942493476</v>
      </c>
      <c r="W140" s="124">
        <f t="shared" ref="W140" si="40">IF(W121=0,"",W121/W102)</f>
        <v>4.7408723059731512</v>
      </c>
      <c r="DA140" s="130" t="s">
        <v>1949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>
        <f t="shared" si="41"/>
        <v>3.0787166747719326</v>
      </c>
      <c r="H141" s="111">
        <f t="shared" si="41"/>
        <v>3.1652551725667957</v>
      </c>
      <c r="I141" s="111">
        <f t="shared" si="41"/>
        <v>3.2357914475718887</v>
      </c>
      <c r="J141" s="111">
        <f t="shared" si="41"/>
        <v>3.3186099967642351</v>
      </c>
      <c r="K141" s="111">
        <f t="shared" si="41"/>
        <v>3.3978624894545826</v>
      </c>
      <c r="L141" s="111">
        <f t="shared" si="41"/>
        <v>3.4693048654060945</v>
      </c>
      <c r="M141" s="111">
        <f t="shared" si="41"/>
        <v>3.5371585515735737</v>
      </c>
      <c r="N141" s="111">
        <f t="shared" si="41"/>
        <v>3.6055949104748035</v>
      </c>
      <c r="O141" s="111">
        <f t="shared" si="41"/>
        <v>3.6666981569129131</v>
      </c>
      <c r="P141" s="111">
        <f t="shared" si="41"/>
        <v>3.7549353170352187</v>
      </c>
      <c r="Q141" s="111">
        <f t="shared" si="41"/>
        <v>3.901212461314056</v>
      </c>
      <c r="R141" s="111">
        <f t="shared" ref="R141:V141" si="42">IF(R122=0,"",R122/R103)</f>
        <v>4.0927284491245954</v>
      </c>
      <c r="S141" s="111">
        <f t="shared" si="42"/>
        <v>4.2843214828559448</v>
      </c>
      <c r="T141" s="111">
        <f t="shared" si="42"/>
        <v>4.4403195456652425</v>
      </c>
      <c r="U141" s="111">
        <f t="shared" si="42"/>
        <v>4.5616135542473666</v>
      </c>
      <c r="V141" s="111">
        <f t="shared" si="42"/>
        <v>4.6698457942493476</v>
      </c>
      <c r="W141" s="111">
        <f t="shared" ref="W141" si="43">IF(W122=0,"",W122/W103)</f>
        <v>4.7408723059731512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0.50225450781300052</v>
      </c>
      <c r="C142" s="124">
        <f t="shared" si="44"/>
        <v>0.50393603795386421</v>
      </c>
      <c r="D142" s="124">
        <f t="shared" si="44"/>
        <v>0.50468165217244132</v>
      </c>
      <c r="E142" s="124">
        <f t="shared" si="44"/>
        <v>0.50662208071040349</v>
      </c>
      <c r="F142" s="124">
        <f t="shared" si="44"/>
        <v>0.50950573130379562</v>
      </c>
      <c r="G142" s="124">
        <f t="shared" si="44"/>
        <v>0.51358000187446107</v>
      </c>
      <c r="H142" s="124">
        <f t="shared" si="44"/>
        <v>0.51815398967264281</v>
      </c>
      <c r="I142" s="124">
        <f t="shared" si="44"/>
        <v>0.52492295217507801</v>
      </c>
      <c r="J142" s="124">
        <f t="shared" si="44"/>
        <v>0.54459027407434801</v>
      </c>
      <c r="K142" s="124">
        <f t="shared" si="44"/>
        <v>0.53983922251229177</v>
      </c>
      <c r="L142" s="124">
        <f t="shared" si="44"/>
        <v>0.54446281447237588</v>
      </c>
      <c r="M142" s="124">
        <f t="shared" si="44"/>
        <v>0.5484869609840729</v>
      </c>
      <c r="N142" s="124">
        <f t="shared" si="44"/>
        <v>0.55161351146529425</v>
      </c>
      <c r="O142" s="124">
        <f t="shared" si="44"/>
        <v>0.55681924598720889</v>
      </c>
      <c r="P142" s="124">
        <f t="shared" si="44"/>
        <v>0.56241997696261437</v>
      </c>
      <c r="Q142" s="124">
        <f t="shared" si="44"/>
        <v>0.57367009958235071</v>
      </c>
      <c r="R142" s="124">
        <f t="shared" ref="R142:V142" si="45">IF(R123=0,"",R123/R104)</f>
        <v>0.58443840514578638</v>
      </c>
      <c r="S142" s="124">
        <f t="shared" si="45"/>
        <v>0.59833073167335993</v>
      </c>
      <c r="T142" s="124">
        <f t="shared" si="45"/>
        <v>0.61578945289757125</v>
      </c>
      <c r="U142" s="124">
        <f t="shared" si="45"/>
        <v>0.63268931502882753</v>
      </c>
      <c r="V142" s="124">
        <f t="shared" si="45"/>
        <v>0.64999622236257748</v>
      </c>
      <c r="W142" s="124">
        <f t="shared" ref="W142" si="46">IF(W123=0,"",W123/W104)</f>
        <v>0.66966163358332809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0.49880221472268332</v>
      </c>
      <c r="C143" s="111">
        <f t="shared" si="47"/>
        <v>0.50061092466882162</v>
      </c>
      <c r="D143" s="111">
        <f t="shared" si="47"/>
        <v>0.50146745667705872</v>
      </c>
      <c r="E143" s="111">
        <f t="shared" si="47"/>
        <v>0.50272076222642426</v>
      </c>
      <c r="F143" s="111">
        <f t="shared" si="47"/>
        <v>0.50592162028989751</v>
      </c>
      <c r="G143" s="111">
        <f t="shared" si="47"/>
        <v>0.51070725977821863</v>
      </c>
      <c r="H143" s="111">
        <f t="shared" si="47"/>
        <v>0.51505722904624684</v>
      </c>
      <c r="I143" s="111">
        <f t="shared" si="47"/>
        <v>0.5213363052466129</v>
      </c>
      <c r="J143" s="111">
        <f t="shared" si="47"/>
        <v>0.52787695916552091</v>
      </c>
      <c r="K143" s="111">
        <f t="shared" si="47"/>
        <v>0.53689377313612929</v>
      </c>
      <c r="L143" s="111">
        <f t="shared" si="47"/>
        <v>0.54188677525449669</v>
      </c>
      <c r="M143" s="111">
        <f t="shared" si="47"/>
        <v>0.54625668223079193</v>
      </c>
      <c r="N143" s="111">
        <f t="shared" si="47"/>
        <v>0.54936230473417036</v>
      </c>
      <c r="O143" s="111">
        <f t="shared" si="47"/>
        <v>0.55450583967991363</v>
      </c>
      <c r="P143" s="111">
        <f t="shared" si="47"/>
        <v>0.56029342851655128</v>
      </c>
      <c r="Q143" s="111">
        <f t="shared" si="47"/>
        <v>0.57086078217447866</v>
      </c>
      <c r="R143" s="111">
        <f t="shared" ref="R143:V143" si="48">IF(R124=0,"",R124/R105)</f>
        <v>0.58096760918139589</v>
      </c>
      <c r="S143" s="111">
        <f t="shared" si="48"/>
        <v>0.59581554924371449</v>
      </c>
      <c r="T143" s="111">
        <f t="shared" si="48"/>
        <v>0.61309701309678721</v>
      </c>
      <c r="U143" s="111">
        <f t="shared" si="48"/>
        <v>0.62788101663027163</v>
      </c>
      <c r="V143" s="111">
        <f t="shared" si="48"/>
        <v>0.64463497924745128</v>
      </c>
      <c r="W143" s="111">
        <f t="shared" ref="W143" si="49">IF(W124=0,"",W124/W105)</f>
        <v>0.66570342829692919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0.62009201294614891</v>
      </c>
      <c r="C147" s="112">
        <f t="shared" si="59"/>
        <v>0.62395671108872908</v>
      </c>
      <c r="D147" s="112">
        <f t="shared" si="59"/>
        <v>0.62660765673824947</v>
      </c>
      <c r="E147" s="112">
        <f t="shared" si="59"/>
        <v>0.62969017380801684</v>
      </c>
      <c r="F147" s="112">
        <f t="shared" si="59"/>
        <v>0.63484681745443583</v>
      </c>
      <c r="G147" s="112">
        <f t="shared" si="59"/>
        <v>0.64094489768548857</v>
      </c>
      <c r="H147" s="112">
        <f t="shared" si="59"/>
        <v>0.64706939716849832</v>
      </c>
      <c r="I147" s="112">
        <f t="shared" si="59"/>
        <v>0.65045977963469326</v>
      </c>
      <c r="J147" s="112">
        <f t="shared" si="59"/>
        <v>0.65573484025186823</v>
      </c>
      <c r="K147" s="112">
        <f t="shared" si="59"/>
        <v>0.65706556567339092</v>
      </c>
      <c r="L147" s="112">
        <f t="shared" si="59"/>
        <v>0.65834983271537106</v>
      </c>
      <c r="M147" s="112">
        <f t="shared" si="59"/>
        <v>0.65888357906691919</v>
      </c>
      <c r="N147" s="112">
        <f t="shared" si="59"/>
        <v>0.6588930622680419</v>
      </c>
      <c r="O147" s="112">
        <f t="shared" si="59"/>
        <v>0.65910667942658441</v>
      </c>
      <c r="P147" s="112">
        <f t="shared" si="59"/>
        <v>0.66476907474842761</v>
      </c>
      <c r="Q147" s="112">
        <f t="shared" si="59"/>
        <v>0.68735856282942753</v>
      </c>
      <c r="R147" s="112">
        <f t="shared" ref="R147:V147" si="60">IF(R128=0,"",R128/R109)</f>
        <v>0.72205281805433086</v>
      </c>
      <c r="S147" s="112">
        <f t="shared" si="60"/>
        <v>0.72831975713616115</v>
      </c>
      <c r="T147" s="112">
        <f t="shared" si="60"/>
        <v>0.74041201086122332</v>
      </c>
      <c r="U147" s="112">
        <f t="shared" si="60"/>
        <v>0.7600791727509727</v>
      </c>
      <c r="V147" s="112">
        <f t="shared" si="60"/>
        <v>0.76516515455030798</v>
      </c>
      <c r="W147" s="112">
        <f t="shared" ref="W147" si="61">IF(W128=0,"",W128/W109)</f>
        <v>0.77616401472917429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0.61018244918180387</v>
      </c>
      <c r="C151" s="124">
        <f t="shared" si="71"/>
        <v>0.61714678148957325</v>
      </c>
      <c r="D151" s="124">
        <f t="shared" si="71"/>
        <v>0.62329119781245479</v>
      </c>
      <c r="E151" s="124">
        <f t="shared" si="71"/>
        <v>0.62925049976183389</v>
      </c>
      <c r="F151" s="124">
        <f t="shared" si="71"/>
        <v>0.62971516743778488</v>
      </c>
      <c r="G151" s="124">
        <f t="shared" si="71"/>
        <v>0.63409313722877103</v>
      </c>
      <c r="H151" s="124">
        <f t="shared" si="71"/>
        <v>0.64419265228113554</v>
      </c>
      <c r="I151" s="124">
        <f t="shared" si="71"/>
        <v>0.65918623827581779</v>
      </c>
      <c r="J151" s="124">
        <f t="shared" si="71"/>
        <v>0.685913234000603</v>
      </c>
      <c r="K151" s="124">
        <f t="shared" si="71"/>
        <v>0.68090928211502999</v>
      </c>
      <c r="L151" s="124">
        <f t="shared" si="71"/>
        <v>0.67084039801306894</v>
      </c>
      <c r="M151" s="124">
        <f t="shared" si="71"/>
        <v>0.65810723859670595</v>
      </c>
      <c r="N151" s="124">
        <f t="shared" si="71"/>
        <v>0.65712137711300223</v>
      </c>
      <c r="O151" s="124">
        <f t="shared" si="71"/>
        <v>0.66019714853706835</v>
      </c>
      <c r="P151" s="124">
        <f t="shared" si="71"/>
        <v>0.65323733760783687</v>
      </c>
      <c r="Q151" s="124">
        <f t="shared" si="71"/>
        <v>0.6755536885716511</v>
      </c>
      <c r="R151" s="124">
        <f t="shared" ref="R151:V151" si="72">IF(R132=0,"",R132/R113)</f>
        <v>0.68467260923264006</v>
      </c>
      <c r="S151" s="124">
        <f t="shared" si="72"/>
        <v>0.67306205824637755</v>
      </c>
      <c r="T151" s="124">
        <f t="shared" si="72"/>
        <v>0.68578704868990537</v>
      </c>
      <c r="U151" s="124">
        <f t="shared" si="72"/>
        <v>0.69261448141776638</v>
      </c>
      <c r="V151" s="124">
        <f t="shared" si="72"/>
        <v>0.70110427246866813</v>
      </c>
      <c r="W151" s="124">
        <f t="shared" ref="W151" si="73">IF(W132=0,"",W132/W113)</f>
        <v>0.70441765169581705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0.58758417651767847</v>
      </c>
      <c r="C152" s="111">
        <f t="shared" si="74"/>
        <v>0.58852537216375056</v>
      </c>
      <c r="D152" s="111">
        <f t="shared" si="74"/>
        <v>0.5892353754815649</v>
      </c>
      <c r="E152" s="111">
        <f t="shared" si="74"/>
        <v>0.59023321493547221</v>
      </c>
      <c r="F152" s="111">
        <f t="shared" si="74"/>
        <v>0.59186825210015914</v>
      </c>
      <c r="G152" s="111">
        <f t="shared" si="74"/>
        <v>0.59372070716059577</v>
      </c>
      <c r="H152" s="111">
        <f t="shared" si="74"/>
        <v>0.59537101691553518</v>
      </c>
      <c r="I152" s="111">
        <f t="shared" si="74"/>
        <v>0.5962119015020334</v>
      </c>
      <c r="J152" s="111">
        <f t="shared" si="74"/>
        <v>0.59667395620861663</v>
      </c>
      <c r="K152" s="111">
        <f t="shared" si="74"/>
        <v>0.59760184781346359</v>
      </c>
      <c r="L152" s="111">
        <f t="shared" si="74"/>
        <v>0.59822665066695346</v>
      </c>
      <c r="M152" s="111">
        <f t="shared" si="74"/>
        <v>0.59848486496787279</v>
      </c>
      <c r="N152" s="111">
        <f t="shared" si="74"/>
        <v>0.59867320109595545</v>
      </c>
      <c r="O152" s="111">
        <f t="shared" si="74"/>
        <v>0.5988356966202999</v>
      </c>
      <c r="P152" s="111">
        <f t="shared" si="74"/>
        <v>0.59893975709513525</v>
      </c>
      <c r="Q152" s="111">
        <f t="shared" si="74"/>
        <v>0.59902742921605923</v>
      </c>
      <c r="R152" s="111">
        <f t="shared" ref="R152:V152" si="75">IF(R133=0,"",R133/R114)</f>
        <v>0.59938849849069664</v>
      </c>
      <c r="S152" s="111">
        <f t="shared" si="75"/>
        <v>0.60028426444451322</v>
      </c>
      <c r="T152" s="111">
        <f t="shared" si="75"/>
        <v>0.60214556560472599</v>
      </c>
      <c r="U152" s="111">
        <f t="shared" si="75"/>
        <v>0.60348467735012834</v>
      </c>
      <c r="V152" s="111">
        <f t="shared" si="75"/>
        <v>0.60535225386699254</v>
      </c>
      <c r="W152" s="111">
        <f t="shared" ref="W152" si="76">IF(W133=0,"",W133/W114)</f>
        <v>0.60717852348630375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0.73994402732119591</v>
      </c>
      <c r="C153" s="45">
        <f t="shared" si="77"/>
        <v>0.74406184319321234</v>
      </c>
      <c r="D153" s="45">
        <f t="shared" si="77"/>
        <v>0.74684572716091768</v>
      </c>
      <c r="E153" s="45">
        <f t="shared" si="77"/>
        <v>0.74936941011911107</v>
      </c>
      <c r="F153" s="45">
        <f t="shared" si="77"/>
        <v>0.75227297145124961</v>
      </c>
      <c r="G153" s="45">
        <f t="shared" si="77"/>
        <v>0.75553435408536773</v>
      </c>
      <c r="H153" s="45">
        <f t="shared" si="77"/>
        <v>0.7584888831443477</v>
      </c>
      <c r="I153" s="45">
        <f t="shared" si="77"/>
        <v>0.76090423411720209</v>
      </c>
      <c r="J153" s="45">
        <f t="shared" si="77"/>
        <v>0.7629423844951384</v>
      </c>
      <c r="K153" s="45">
        <f t="shared" si="77"/>
        <v>0.76454730312598729</v>
      </c>
      <c r="L153" s="45">
        <f t="shared" si="77"/>
        <v>0.76501099965647645</v>
      </c>
      <c r="M153" s="45">
        <f t="shared" si="77"/>
        <v>0.76623251534470871</v>
      </c>
      <c r="N153" s="45">
        <f t="shared" si="77"/>
        <v>0.76731468243627821</v>
      </c>
      <c r="O153" s="45">
        <f t="shared" si="77"/>
        <v>0.76945474746755527</v>
      </c>
      <c r="P153" s="45">
        <f t="shared" si="77"/>
        <v>0.77319894847449366</v>
      </c>
      <c r="Q153" s="45">
        <f t="shared" si="77"/>
        <v>0.78022439720137859</v>
      </c>
      <c r="R153" s="45">
        <f t="shared" ref="R153:V153" si="78">IF(R134=0,"",R134/R115)</f>
        <v>0.78846729168662444</v>
      </c>
      <c r="S153" s="45">
        <f t="shared" si="78"/>
        <v>0.79818676986482051</v>
      </c>
      <c r="T153" s="45">
        <f t="shared" si="78"/>
        <v>0.80387834564079175</v>
      </c>
      <c r="U153" s="45">
        <f t="shared" si="78"/>
        <v>0.81302709228460457</v>
      </c>
      <c r="V153" s="45">
        <f t="shared" si="78"/>
        <v>0.81922470396447833</v>
      </c>
      <c r="W153" s="45">
        <f t="shared" ref="W153" si="79">IF(W134=0,"",W134/W115)</f>
        <v>0.8289183611836447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19.127113552430203</v>
      </c>
      <c r="C155" s="117">
        <f t="shared" si="80"/>
        <v>22.266829766361692</v>
      </c>
      <c r="D155" s="117">
        <f t="shared" si="80"/>
        <v>22.26687004267545</v>
      </c>
      <c r="E155" s="117">
        <f t="shared" si="80"/>
        <v>19.10248109888423</v>
      </c>
      <c r="F155" s="117">
        <f t="shared" si="80"/>
        <v>19.159918920731041</v>
      </c>
      <c r="G155" s="117">
        <f t="shared" si="80"/>
        <v>25.339931748651967</v>
      </c>
      <c r="H155" s="117">
        <f t="shared" si="80"/>
        <v>28.447846518316204</v>
      </c>
      <c r="I155" s="117">
        <f t="shared" si="80"/>
        <v>28.439107727611969</v>
      </c>
      <c r="J155" s="117">
        <f t="shared" si="80"/>
        <v>28.568219420302491</v>
      </c>
      <c r="K155" s="117">
        <f t="shared" si="80"/>
        <v>82.54329099279154</v>
      </c>
      <c r="L155" s="117">
        <f t="shared" si="80"/>
        <v>99.014512629870211</v>
      </c>
      <c r="M155" s="117">
        <f t="shared" si="80"/>
        <v>99.352357647002677</v>
      </c>
      <c r="N155" s="117">
        <f t="shared" si="80"/>
        <v>99.450966783362801</v>
      </c>
      <c r="O155" s="117">
        <f t="shared" si="80"/>
        <v>99.490275978322501</v>
      </c>
      <c r="P155" s="117">
        <f t="shared" si="80"/>
        <v>99.765182012966434</v>
      </c>
      <c r="Q155" s="117">
        <f t="shared" si="80"/>
        <v>96.141179996596591</v>
      </c>
      <c r="R155" s="117">
        <f t="shared" ref="R155:V155" si="81">R156+R159+R161+R170</f>
        <v>102.51278530710175</v>
      </c>
      <c r="S155" s="117">
        <f t="shared" si="81"/>
        <v>110.88132114518012</v>
      </c>
      <c r="T155" s="117">
        <f t="shared" si="81"/>
        <v>119.59075346217509</v>
      </c>
      <c r="U155" s="117">
        <f t="shared" si="81"/>
        <v>119.33318240067671</v>
      </c>
      <c r="V155" s="117">
        <f t="shared" si="81"/>
        <v>118.25643314919235</v>
      </c>
      <c r="W155" s="117">
        <f t="shared" ref="W155" si="82">W156+W159+W161+W170</f>
        <v>114.94594672648603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16.027952142409568</v>
      </c>
      <c r="C156" s="122">
        <f t="shared" si="83"/>
        <v>18.967804612561256</v>
      </c>
      <c r="D156" s="122">
        <f t="shared" si="83"/>
        <v>18.906915188914898</v>
      </c>
      <c r="E156" s="122">
        <f t="shared" si="83"/>
        <v>16.229030812952615</v>
      </c>
      <c r="F156" s="122">
        <f t="shared" si="83"/>
        <v>16.241630971294605</v>
      </c>
      <c r="G156" s="122">
        <f t="shared" si="83"/>
        <v>21.406656480152044</v>
      </c>
      <c r="H156" s="122">
        <f t="shared" si="83"/>
        <v>23.891290876641222</v>
      </c>
      <c r="I156" s="122">
        <f t="shared" si="83"/>
        <v>23.775472176436725</v>
      </c>
      <c r="J156" s="122">
        <f t="shared" si="83"/>
        <v>23.359952866757158</v>
      </c>
      <c r="K156" s="122">
        <f t="shared" si="83"/>
        <v>69.147154984028731</v>
      </c>
      <c r="L156" s="122">
        <f t="shared" si="83"/>
        <v>80.537819662163045</v>
      </c>
      <c r="M156" s="122">
        <f t="shared" si="83"/>
        <v>80.523673778322447</v>
      </c>
      <c r="N156" s="122">
        <f t="shared" si="83"/>
        <v>80.635813119540686</v>
      </c>
      <c r="O156" s="122">
        <f t="shared" si="83"/>
        <v>79.997851061769268</v>
      </c>
      <c r="P156" s="122">
        <f t="shared" si="83"/>
        <v>80.469710735954109</v>
      </c>
      <c r="Q156" s="122">
        <f t="shared" si="83"/>
        <v>76.656833947558013</v>
      </c>
      <c r="R156" s="122">
        <f t="shared" ref="R156:V156" si="84">SUM(R157:R158)</f>
        <v>81.516053830016958</v>
      </c>
      <c r="S156" s="122">
        <f t="shared" si="84"/>
        <v>89.959027150881852</v>
      </c>
      <c r="T156" s="122">
        <f t="shared" si="84"/>
        <v>97.551610149270175</v>
      </c>
      <c r="U156" s="122">
        <f t="shared" si="84"/>
        <v>97.657395019706016</v>
      </c>
      <c r="V156" s="122">
        <f t="shared" si="84"/>
        <v>95.434765463936287</v>
      </c>
      <c r="W156" s="122">
        <f t="shared" ref="W156" si="85">SUM(W157:W158)</f>
        <v>92.741962001466547</v>
      </c>
      <c r="DA156" s="130" t="s">
        <v>2114</v>
      </c>
    </row>
    <row r="157" spans="1:105" ht="12" customHeight="1" x14ac:dyDescent="0.25">
      <c r="A157" s="97" t="s">
        <v>216</v>
      </c>
      <c r="B157" s="98">
        <v>16.027952142409568</v>
      </c>
      <c r="C157" s="98">
        <v>18.967804612561256</v>
      </c>
      <c r="D157" s="98">
        <v>18.906915188914898</v>
      </c>
      <c r="E157" s="98">
        <v>16.229030812952615</v>
      </c>
      <c r="F157" s="98">
        <v>16.241630971294605</v>
      </c>
      <c r="G157" s="98">
        <v>21.406656480152044</v>
      </c>
      <c r="H157" s="98">
        <v>23.891290876641222</v>
      </c>
      <c r="I157" s="98">
        <v>23.775472176436725</v>
      </c>
      <c r="J157" s="98">
        <v>23.359952866757158</v>
      </c>
      <c r="K157" s="98">
        <v>69.147154984028731</v>
      </c>
      <c r="L157" s="98">
        <v>80.537819662163045</v>
      </c>
      <c r="M157" s="98">
        <v>80.523673778322447</v>
      </c>
      <c r="N157" s="98">
        <v>80.635813119540686</v>
      </c>
      <c r="O157" s="98">
        <v>79.997851061769268</v>
      </c>
      <c r="P157" s="98">
        <v>80.469710735954109</v>
      </c>
      <c r="Q157" s="98">
        <v>76.656833947558013</v>
      </c>
      <c r="R157" s="98">
        <v>81.516053830016958</v>
      </c>
      <c r="S157" s="98">
        <v>89.959027150881852</v>
      </c>
      <c r="T157" s="98">
        <v>97.551610149270175</v>
      </c>
      <c r="U157" s="98">
        <v>97.657395019706016</v>
      </c>
      <c r="V157" s="98">
        <v>95.434765463936287</v>
      </c>
      <c r="W157" s="98">
        <v>92.741962001466547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2.565169097590434</v>
      </c>
      <c r="C161" s="122">
        <v>2.7738849074387408</v>
      </c>
      <c r="D161" s="122">
        <v>2.834774331085093</v>
      </c>
      <c r="E161" s="122">
        <v>2.3578534270473921</v>
      </c>
      <c r="F161" s="122">
        <v>2.3452532687053989</v>
      </c>
      <c r="G161" s="122">
        <v>3.2742757198479455</v>
      </c>
      <c r="H161" s="122">
        <v>3.8367900433587807</v>
      </c>
      <c r="I161" s="122">
        <v>3.9526087435632622</v>
      </c>
      <c r="J161" s="122">
        <v>4.3681280532428381</v>
      </c>
      <c r="K161" s="122">
        <v>12.105786415971284</v>
      </c>
      <c r="L161" s="122">
        <v>16.457429617836965</v>
      </c>
      <c r="M161" s="122">
        <v>16.471575501677563</v>
      </c>
      <c r="N161" s="122">
        <v>16.359436160459374</v>
      </c>
      <c r="O161" s="122">
        <v>16.997398218230732</v>
      </c>
      <c r="P161" s="122">
        <v>16.525538544045936</v>
      </c>
      <c r="Q161" s="122">
        <v>17.29126661244198</v>
      </c>
      <c r="R161" s="122">
        <v>18.729183289983013</v>
      </c>
      <c r="S161" s="122">
        <v>18.440796409118136</v>
      </c>
      <c r="T161" s="122">
        <v>19.802546330729818</v>
      </c>
      <c r="U161" s="122">
        <v>19.589790700293928</v>
      </c>
      <c r="V161" s="122">
        <v>20.553046296063727</v>
      </c>
      <c r="W161" s="122">
        <v>19.88302027853344</v>
      </c>
      <c r="DA161" s="130" t="s">
        <v>2119</v>
      </c>
    </row>
    <row r="162" spans="1:105" ht="12" customHeight="1" x14ac:dyDescent="0.25">
      <c r="A162" s="97" t="s">
        <v>138</v>
      </c>
      <c r="B162" s="98">
        <v>2.565169097590434</v>
      </c>
      <c r="C162" s="98">
        <v>2.7738849074387408</v>
      </c>
      <c r="D162" s="98">
        <v>2.834774331085093</v>
      </c>
      <c r="E162" s="98">
        <v>2.3578534270473921</v>
      </c>
      <c r="F162" s="98">
        <v>2.3452532687053989</v>
      </c>
      <c r="G162" s="98">
        <v>3.2742757198479455</v>
      </c>
      <c r="H162" s="98">
        <v>3.8367900433587807</v>
      </c>
      <c r="I162" s="98">
        <v>3.9526087435632622</v>
      </c>
      <c r="J162" s="98">
        <v>4.3681280532428381</v>
      </c>
      <c r="K162" s="98">
        <v>12.105786415971284</v>
      </c>
      <c r="L162" s="98">
        <v>16.457429617836965</v>
      </c>
      <c r="M162" s="98">
        <v>16.471575501677563</v>
      </c>
      <c r="N162" s="98">
        <v>16.359436160459374</v>
      </c>
      <c r="O162" s="98">
        <v>16.997398218230732</v>
      </c>
      <c r="P162" s="98">
        <v>16.525538544045936</v>
      </c>
      <c r="Q162" s="98">
        <v>17.29126661244198</v>
      </c>
      <c r="R162" s="98">
        <v>18.729183289983013</v>
      </c>
      <c r="S162" s="98">
        <v>18.440796409118136</v>
      </c>
      <c r="T162" s="98">
        <v>19.802546330729818</v>
      </c>
      <c r="U162" s="98">
        <v>19.589790700293928</v>
      </c>
      <c r="V162" s="98">
        <v>20.553046296063727</v>
      </c>
      <c r="W162" s="98">
        <v>19.88302027853344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0.53399231243019996</v>
      </c>
      <c r="C170" s="122">
        <v>0.52514024636169276</v>
      </c>
      <c r="D170" s="122">
        <v>0.52518052267545812</v>
      </c>
      <c r="E170" s="122">
        <v>0.51559685888422258</v>
      </c>
      <c r="F170" s="122">
        <v>0.57303468073103669</v>
      </c>
      <c r="G170" s="122">
        <v>0.65899954865197652</v>
      </c>
      <c r="H170" s="122">
        <v>0.71976559831620146</v>
      </c>
      <c r="I170" s="122">
        <v>0.71102680761197834</v>
      </c>
      <c r="J170" s="122">
        <v>0.84013850030249482</v>
      </c>
      <c r="K170" s="122">
        <v>1.2903495927915345</v>
      </c>
      <c r="L170" s="122">
        <v>2.0192633498701977</v>
      </c>
      <c r="M170" s="122">
        <v>2.3571083670026631</v>
      </c>
      <c r="N170" s="122">
        <v>2.4557175033627465</v>
      </c>
      <c r="O170" s="122">
        <v>2.4950266983224987</v>
      </c>
      <c r="P170" s="122">
        <v>2.7699327329663874</v>
      </c>
      <c r="Q170" s="122">
        <v>2.1930794365965873</v>
      </c>
      <c r="R170" s="122">
        <v>2.2675481871017857</v>
      </c>
      <c r="S170" s="122">
        <v>2.4814975851801346</v>
      </c>
      <c r="T170" s="122">
        <v>2.2365969821750906</v>
      </c>
      <c r="U170" s="122">
        <v>2.0859966806767591</v>
      </c>
      <c r="V170" s="122">
        <v>2.2686213891923379</v>
      </c>
      <c r="W170" s="122">
        <v>2.3209644464860459</v>
      </c>
      <c r="DA170" s="130" t="s">
        <v>2128</v>
      </c>
    </row>
    <row r="171" spans="1:105" ht="12" customHeight="1" x14ac:dyDescent="0.25">
      <c r="A171" s="97" t="s">
        <v>50</v>
      </c>
      <c r="B171" s="98">
        <v>0.53399231243019996</v>
      </c>
      <c r="C171" s="98">
        <v>0.52514024636169276</v>
      </c>
      <c r="D171" s="98">
        <v>0.52518052267545812</v>
      </c>
      <c r="E171" s="98">
        <v>0.51559685888422258</v>
      </c>
      <c r="F171" s="98">
        <v>0.57303468073103669</v>
      </c>
      <c r="G171" s="98">
        <v>0.65899954865197652</v>
      </c>
      <c r="H171" s="98">
        <v>0.71976559831620146</v>
      </c>
      <c r="I171" s="98">
        <v>0.71102680761197834</v>
      </c>
      <c r="J171" s="98">
        <v>0.84013850030249482</v>
      </c>
      <c r="K171" s="98">
        <v>1.2903495927915345</v>
      </c>
      <c r="L171" s="98">
        <v>2.0192633498701977</v>
      </c>
      <c r="M171" s="98">
        <v>2.3571083670026631</v>
      </c>
      <c r="N171" s="98">
        <v>2.4557175033627465</v>
      </c>
      <c r="O171" s="98">
        <v>2.4950266983224987</v>
      </c>
      <c r="P171" s="98">
        <v>2.7699327329663874</v>
      </c>
      <c r="Q171" s="98">
        <v>2.1930794365965873</v>
      </c>
      <c r="R171" s="98">
        <v>2.2675481871017857</v>
      </c>
      <c r="S171" s="98">
        <v>2.4814975851801346</v>
      </c>
      <c r="T171" s="98">
        <v>2.2365969821750906</v>
      </c>
      <c r="U171" s="98">
        <v>2.0859966806767591</v>
      </c>
      <c r="V171" s="98">
        <v>2.2686213891923379</v>
      </c>
      <c r="W171" s="98">
        <v>2.3209644464860459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20019.182188142215</v>
      </c>
      <c r="C174" s="117">
        <f t="shared" si="87"/>
        <v>22567.37248948319</v>
      </c>
      <c r="D174" s="117">
        <f t="shared" si="87"/>
        <v>23508.7585225168</v>
      </c>
      <c r="E174" s="117">
        <f t="shared" si="87"/>
        <v>20976.428249127192</v>
      </c>
      <c r="F174" s="117">
        <f t="shared" si="87"/>
        <v>19925.935917822502</v>
      </c>
      <c r="G174" s="117">
        <f t="shared" si="87"/>
        <v>23230.483598883464</v>
      </c>
      <c r="H174" s="117">
        <f t="shared" si="87"/>
        <v>23366.026832030373</v>
      </c>
      <c r="I174" s="117">
        <f t="shared" si="87"/>
        <v>18638.017800308589</v>
      </c>
      <c r="J174" s="117">
        <f t="shared" si="87"/>
        <v>13871.656070756697</v>
      </c>
      <c r="K174" s="117">
        <f t="shared" si="87"/>
        <v>24095.483870534361</v>
      </c>
      <c r="L174" s="117">
        <f t="shared" si="87"/>
        <v>22682.813374623453</v>
      </c>
      <c r="M174" s="117">
        <f t="shared" si="87"/>
        <v>20294.67226351994</v>
      </c>
      <c r="N174" s="117">
        <f t="shared" si="87"/>
        <v>19889.591450861371</v>
      </c>
      <c r="O174" s="117">
        <f t="shared" si="87"/>
        <v>19302.373400188848</v>
      </c>
      <c r="P174" s="117">
        <f t="shared" si="87"/>
        <v>18648.642712235465</v>
      </c>
      <c r="Q174" s="117">
        <f t="shared" si="87"/>
        <v>17168.484063801541</v>
      </c>
      <c r="R174" s="117">
        <f t="shared" ref="R174:V174" si="88">R175+R178+R180+R189</f>
        <v>17578.264624417363</v>
      </c>
      <c r="S174" s="117">
        <f t="shared" si="88"/>
        <v>17967.011502061989</v>
      </c>
      <c r="T174" s="117">
        <f t="shared" si="88"/>
        <v>18393.39806493837</v>
      </c>
      <c r="U174" s="117">
        <f t="shared" si="88"/>
        <v>17785.999975672388</v>
      </c>
      <c r="V174" s="117">
        <f t="shared" si="88"/>
        <v>17625.14409247179</v>
      </c>
      <c r="W174" s="117">
        <f t="shared" ref="W174" si="89">W175+W178+W180+W189</f>
        <v>17266.135721912189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16584.946826159103</v>
      </c>
      <c r="C175" s="122">
        <f t="shared" si="90"/>
        <v>19010.004364207351</v>
      </c>
      <c r="D175" s="122">
        <f t="shared" si="90"/>
        <v>19714.897351050098</v>
      </c>
      <c r="E175" s="122">
        <f t="shared" si="90"/>
        <v>17541.819923323848</v>
      </c>
      <c r="F175" s="122">
        <f t="shared" si="90"/>
        <v>16618.045789555788</v>
      </c>
      <c r="G175" s="122">
        <f t="shared" si="90"/>
        <v>19348.356621477538</v>
      </c>
      <c r="H175" s="122">
        <f t="shared" si="90"/>
        <v>19299.993810465421</v>
      </c>
      <c r="I175" s="122">
        <f t="shared" si="90"/>
        <v>15237.447209587017</v>
      </c>
      <c r="J175" s="122">
        <f t="shared" si="90"/>
        <v>10676.524456122443</v>
      </c>
      <c r="K175" s="122">
        <f t="shared" si="90"/>
        <v>19746.271288063035</v>
      </c>
      <c r="L175" s="122">
        <f t="shared" si="90"/>
        <v>18032.69728885324</v>
      </c>
      <c r="M175" s="122">
        <f t="shared" si="90"/>
        <v>16123.720558185718</v>
      </c>
      <c r="N175" s="122">
        <f t="shared" si="90"/>
        <v>15803.883600531824</v>
      </c>
      <c r="O175" s="122">
        <f t="shared" si="90"/>
        <v>15187.201031980972</v>
      </c>
      <c r="P175" s="122">
        <f t="shared" si="90"/>
        <v>14743.175998147601</v>
      </c>
      <c r="Q175" s="122">
        <f t="shared" si="90"/>
        <v>13353.194587944992</v>
      </c>
      <c r="R175" s="122">
        <f t="shared" ref="R175:V175" si="91">SUM(R176:R177)</f>
        <v>13611.33592604598</v>
      </c>
      <c r="S175" s="122">
        <f t="shared" si="91"/>
        <v>14293.077882008691</v>
      </c>
      <c r="T175" s="122">
        <f t="shared" si="91"/>
        <v>14710.577431430771</v>
      </c>
      <c r="U175" s="122">
        <f t="shared" si="91"/>
        <v>14242.724771092227</v>
      </c>
      <c r="V175" s="122">
        <f t="shared" si="91"/>
        <v>13850.540031611179</v>
      </c>
      <c r="W175" s="122">
        <f t="shared" ref="W175" si="92">SUM(W176:W177)</f>
        <v>13581.211419922991</v>
      </c>
      <c r="DA175" s="130" t="s">
        <v>2282</v>
      </c>
    </row>
    <row r="176" spans="1:105" ht="12" customHeight="1" x14ac:dyDescent="0.25">
      <c r="A176" s="97" t="s">
        <v>216</v>
      </c>
      <c r="B176" s="98">
        <v>16419.474711184041</v>
      </c>
      <c r="C176" s="98">
        <v>18821.125389376935</v>
      </c>
      <c r="D176" s="98">
        <v>19523.990402885531</v>
      </c>
      <c r="E176" s="98">
        <v>17373.665313850634</v>
      </c>
      <c r="F176" s="98">
        <v>16459.839273458452</v>
      </c>
      <c r="G176" s="98">
        <v>19161.428340403974</v>
      </c>
      <c r="H176" s="98">
        <v>19112.491597804266</v>
      </c>
      <c r="I176" s="98">
        <v>15087.779241988774</v>
      </c>
      <c r="J176" s="98">
        <v>10568.839196365911</v>
      </c>
      <c r="K176" s="98">
        <v>19542.047543124459</v>
      </c>
      <c r="L176" s="98">
        <v>17851.677066883778</v>
      </c>
      <c r="M176" s="98">
        <v>15958.61926542447</v>
      </c>
      <c r="N176" s="98">
        <v>15642.076212455044</v>
      </c>
      <c r="O176" s="98">
        <v>15031.526525776671</v>
      </c>
      <c r="P176" s="98">
        <v>14592.404294413005</v>
      </c>
      <c r="Q176" s="98">
        <v>13215.860974897203</v>
      </c>
      <c r="R176" s="98">
        <v>13470.969916030153</v>
      </c>
      <c r="S176" s="98">
        <v>14144.944117225745</v>
      </c>
      <c r="T176" s="98">
        <v>14555.955254791965</v>
      </c>
      <c r="U176" s="98">
        <v>14090.483826879663</v>
      </c>
      <c r="V176" s="98">
        <v>13700.051592190253</v>
      </c>
      <c r="W176" s="98">
        <v>13431.782034392063</v>
      </c>
      <c r="DA176" s="63" t="s">
        <v>2283</v>
      </c>
    </row>
    <row r="177" spans="1:105" ht="12" customHeight="1" x14ac:dyDescent="0.25">
      <c r="A177" s="97" t="s">
        <v>53</v>
      </c>
      <c r="B177" s="98">
        <v>165.47211497506078</v>
      </c>
      <c r="C177" s="98">
        <v>188.87897483041596</v>
      </c>
      <c r="D177" s="98">
        <v>190.90694816456903</v>
      </c>
      <c r="E177" s="98">
        <v>168.15460947321392</v>
      </c>
      <c r="F177" s="98">
        <v>158.20651609733449</v>
      </c>
      <c r="G177" s="98">
        <v>186.92828107356536</v>
      </c>
      <c r="H177" s="98">
        <v>187.50221266115565</v>
      </c>
      <c r="I177" s="98">
        <v>149.66796759824311</v>
      </c>
      <c r="J177" s="98">
        <v>107.6852597565321</v>
      </c>
      <c r="K177" s="98">
        <v>204.22374493857538</v>
      </c>
      <c r="L177" s="98">
        <v>181.02022196946353</v>
      </c>
      <c r="M177" s="98">
        <v>165.10129276124832</v>
      </c>
      <c r="N177" s="98">
        <v>161.80738807678108</v>
      </c>
      <c r="O177" s="98">
        <v>155.67450620430108</v>
      </c>
      <c r="P177" s="98">
        <v>150.77170373459646</v>
      </c>
      <c r="Q177" s="98">
        <v>137.3336130477889</v>
      </c>
      <c r="R177" s="98">
        <v>140.36601001582733</v>
      </c>
      <c r="S177" s="98">
        <v>148.13376478294603</v>
      </c>
      <c r="T177" s="98">
        <v>154.62217663880597</v>
      </c>
      <c r="U177" s="98">
        <v>152.24094421256387</v>
      </c>
      <c r="V177" s="98">
        <v>150.48843942092546</v>
      </c>
      <c r="W177" s="98">
        <v>149.42938553092804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1.170052177398073E-2</v>
      </c>
      <c r="H178" s="122">
        <f t="shared" si="93"/>
        <v>0.1036445859400576</v>
      </c>
      <c r="I178" s="122">
        <f t="shared" si="93"/>
        <v>0.15421817138084329</v>
      </c>
      <c r="J178" s="122">
        <f t="shared" si="93"/>
        <v>0.24281982963620174</v>
      </c>
      <c r="K178" s="122">
        <f t="shared" si="93"/>
        <v>0.28868860542433322</v>
      </c>
      <c r="L178" s="122">
        <f t="shared" si="93"/>
        <v>0.81976888409148108</v>
      </c>
      <c r="M178" s="122">
        <f t="shared" si="93"/>
        <v>0.4662183498928289</v>
      </c>
      <c r="N178" s="122">
        <f t="shared" si="93"/>
        <v>0.53857588768506603</v>
      </c>
      <c r="O178" s="122">
        <f t="shared" si="93"/>
        <v>0.48740074335336381</v>
      </c>
      <c r="P178" s="122">
        <f t="shared" si="93"/>
        <v>0.64580137224271861</v>
      </c>
      <c r="Q178" s="122">
        <f t="shared" si="93"/>
        <v>0.47511384286757852</v>
      </c>
      <c r="R178" s="122">
        <f t="shared" si="93"/>
        <v>0.4977799684666151</v>
      </c>
      <c r="S178" s="122">
        <f t="shared" si="93"/>
        <v>0.51369990851207636</v>
      </c>
      <c r="T178" s="122">
        <f t="shared" si="93"/>
        <v>0.66894451570180846</v>
      </c>
      <c r="U178" s="122">
        <f t="shared" si="93"/>
        <v>0.49740115466691187</v>
      </c>
      <c r="V178" s="122">
        <f t="shared" si="93"/>
        <v>0.56295286218808493</v>
      </c>
      <c r="W178" s="122">
        <f t="shared" si="93"/>
        <v>1.0872105787665085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1.170052177398073E-2</v>
      </c>
      <c r="H179" s="98">
        <f>RES_hhdet_fech!H48</f>
        <v>0.1036445859400576</v>
      </c>
      <c r="I179" s="98">
        <f>RES_hhdet_fech!I48</f>
        <v>0.15421817138084329</v>
      </c>
      <c r="J179" s="98">
        <f>RES_hhdet_fech!J48</f>
        <v>0.24281982963620174</v>
      </c>
      <c r="K179" s="98">
        <f>RES_hhdet_fech!K48</f>
        <v>0.28868860542433322</v>
      </c>
      <c r="L179" s="98">
        <f>RES_hhdet_fech!L48</f>
        <v>0.81976888409148108</v>
      </c>
      <c r="M179" s="98">
        <f>RES_hhdet_fech!M48</f>
        <v>0.4662183498928289</v>
      </c>
      <c r="N179" s="98">
        <f>RES_hhdet_fech!N48</f>
        <v>0.53857588768506603</v>
      </c>
      <c r="O179" s="98">
        <f>RES_hhdet_fech!O48</f>
        <v>0.48740074335336381</v>
      </c>
      <c r="P179" s="98">
        <f>RES_hhdet_fech!P48</f>
        <v>0.64580137224271861</v>
      </c>
      <c r="Q179" s="98">
        <f>RES_hhdet_fech!Q48</f>
        <v>0.47511384286757852</v>
      </c>
      <c r="R179" s="98">
        <f>RES_hhdet_fech!R48</f>
        <v>0.4977799684666151</v>
      </c>
      <c r="S179" s="98">
        <f>RES_hhdet_fech!S48</f>
        <v>0.51369990851207636</v>
      </c>
      <c r="T179" s="98">
        <f>RES_hhdet_fech!T48</f>
        <v>0.66894451570180846</v>
      </c>
      <c r="U179" s="98">
        <f>RES_hhdet_fech!U48</f>
        <v>0.49740115466691187</v>
      </c>
      <c r="V179" s="98">
        <f>RES_hhdet_fech!V48</f>
        <v>0.56295286218808493</v>
      </c>
      <c r="W179" s="98">
        <f>RES_hhdet_fech!W48</f>
        <v>1.0872105787665085</v>
      </c>
      <c r="DA179" s="63" t="s">
        <v>2286</v>
      </c>
    </row>
    <row r="180" spans="1:105" ht="12" customHeight="1" x14ac:dyDescent="0.25">
      <c r="A180" s="121" t="s">
        <v>55</v>
      </c>
      <c r="B180" s="122">
        <v>2704.8174278876472</v>
      </c>
      <c r="C180" s="122">
        <v>2828.689109479641</v>
      </c>
      <c r="D180" s="122">
        <v>3004.4633002506316</v>
      </c>
      <c r="E180" s="122">
        <v>2604.1698467241322</v>
      </c>
      <c r="F180" s="122">
        <v>2444.7252151915714</v>
      </c>
      <c r="G180" s="122">
        <v>2996.9607373374001</v>
      </c>
      <c r="H180" s="122">
        <v>3143.075867400195</v>
      </c>
      <c r="I180" s="122">
        <v>2579.9664094508021</v>
      </c>
      <c r="J180" s="122">
        <v>2273.4738187101566</v>
      </c>
      <c r="K180" s="122">
        <v>3507.2447892030418</v>
      </c>
      <c r="L180" s="122">
        <v>3730.3976172827556</v>
      </c>
      <c r="M180" s="122">
        <v>3330.3756550605767</v>
      </c>
      <c r="N180" s="122">
        <v>3240.0663529759227</v>
      </c>
      <c r="O180" s="122">
        <v>3266.029517336086</v>
      </c>
      <c r="P180" s="122">
        <v>3059.0113076263356</v>
      </c>
      <c r="Q180" s="122">
        <v>3054.7287068787473</v>
      </c>
      <c r="R180" s="122">
        <v>3173.161106031484</v>
      </c>
      <c r="S180" s="122">
        <v>2955.6917637875777</v>
      </c>
      <c r="T180" s="122">
        <v>3018.6322904790504</v>
      </c>
      <c r="U180" s="122">
        <v>2933.1961850999683</v>
      </c>
      <c r="V180" s="122">
        <v>3087.8218825248473</v>
      </c>
      <c r="W180" s="122">
        <v>2986.6734310660681</v>
      </c>
      <c r="DA180" s="130" t="s">
        <v>2287</v>
      </c>
    </row>
    <row r="181" spans="1:105" ht="12" customHeight="1" x14ac:dyDescent="0.25">
      <c r="A181" s="97" t="s">
        <v>138</v>
      </c>
      <c r="B181" s="98">
        <v>2724.3034775012511</v>
      </c>
      <c r="C181" s="98">
        <v>2852.9630728079164</v>
      </c>
      <c r="D181" s="98">
        <v>3031.9855433378589</v>
      </c>
      <c r="E181" s="98">
        <v>2610.6706365458112</v>
      </c>
      <c r="F181" s="98">
        <v>2455.0674531518762</v>
      </c>
      <c r="G181" s="98">
        <v>3022.2060064830785</v>
      </c>
      <c r="H181" s="98">
        <v>3164.2733369995944</v>
      </c>
      <c r="I181" s="98">
        <v>2583.1589900358936</v>
      </c>
      <c r="J181" s="98">
        <v>2167.1405141989285</v>
      </c>
      <c r="K181" s="98">
        <v>3523.553329248502</v>
      </c>
      <c r="L181" s="98">
        <v>3757.0914826017543</v>
      </c>
      <c r="M181" s="98">
        <v>3356.3844844093082</v>
      </c>
      <c r="N181" s="98">
        <v>3259.8947417760382</v>
      </c>
      <c r="O181" s="98">
        <v>3277.4723222913262</v>
      </c>
      <c r="P181" s="98">
        <v>3075.1601953353083</v>
      </c>
      <c r="Q181" s="98">
        <v>3059.1146163233375</v>
      </c>
      <c r="R181" s="98">
        <v>3177.0086250600402</v>
      </c>
      <c r="S181" s="98">
        <v>2974.5913349537477</v>
      </c>
      <c r="T181" s="98">
        <v>3037.1052731440413</v>
      </c>
      <c r="U181" s="98">
        <v>2971.366502720834</v>
      </c>
      <c r="V181" s="98">
        <v>3117.7744112842215</v>
      </c>
      <c r="W181" s="98">
        <v>3001.9020463396387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2174.040703337992</v>
      </c>
      <c r="C185" s="101">
        <v>2164.0786244843071</v>
      </c>
      <c r="D185" s="101">
        <v>2234.9072474162967</v>
      </c>
      <c r="E185" s="101">
        <v>2414.5093036766643</v>
      </c>
      <c r="F185" s="101">
        <v>2130.8128613636277</v>
      </c>
      <c r="G185" s="101">
        <v>2187.0083522468885</v>
      </c>
      <c r="H185" s="101">
        <v>2457.6910170196111</v>
      </c>
      <c r="I185" s="101">
        <v>2472.9882063816353</v>
      </c>
      <c r="J185" s="101">
        <v>3374.5740008113539</v>
      </c>
      <c r="K185" s="101">
        <v>2961.6803293702437</v>
      </c>
      <c r="L185" s="101">
        <v>2838.7260317776336</v>
      </c>
      <c r="M185" s="101">
        <v>2407.0869834942923</v>
      </c>
      <c r="N185" s="101">
        <v>2511.9556906395073</v>
      </c>
      <c r="O185" s="101">
        <v>2829.2736188991498</v>
      </c>
      <c r="P185" s="101">
        <v>2441.8455766062534</v>
      </c>
      <c r="Q185" s="101">
        <v>2887.2119837607006</v>
      </c>
      <c r="R185" s="101">
        <v>3027.7756661910262</v>
      </c>
      <c r="S185" s="101">
        <v>2225.05364684301</v>
      </c>
      <c r="T185" s="101">
        <v>2355.4871689593947</v>
      </c>
      <c r="U185" s="101">
        <v>2188.397115842125</v>
      </c>
      <c r="V185" s="101">
        <v>2559.5855249063898</v>
      </c>
      <c r="W185" s="101">
        <v>2627.9628968845745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729.41793409546347</v>
      </c>
      <c r="C189" s="122">
        <v>728.67901579619695</v>
      </c>
      <c r="D189" s="122">
        <v>789.39787121607264</v>
      </c>
      <c r="E189" s="122">
        <v>830.43847907921042</v>
      </c>
      <c r="F189" s="122">
        <v>863.164913075144</v>
      </c>
      <c r="G189" s="122">
        <v>885.15453954675127</v>
      </c>
      <c r="H189" s="122">
        <v>922.85350957881883</v>
      </c>
      <c r="I189" s="122">
        <v>820.44996309938745</v>
      </c>
      <c r="J189" s="122">
        <v>921.41497609446037</v>
      </c>
      <c r="K189" s="122">
        <v>841.67910466285537</v>
      </c>
      <c r="L189" s="122">
        <v>918.89869960336307</v>
      </c>
      <c r="M189" s="122">
        <v>840.10983192375329</v>
      </c>
      <c r="N189" s="122">
        <v>845.10292146593997</v>
      </c>
      <c r="O189" s="122">
        <v>848.65545012843745</v>
      </c>
      <c r="P189" s="122">
        <v>845.80960508928513</v>
      </c>
      <c r="Q189" s="122">
        <v>760.08565513493636</v>
      </c>
      <c r="R189" s="122">
        <v>793.26981237143207</v>
      </c>
      <c r="S189" s="122">
        <v>717.72815635720588</v>
      </c>
      <c r="T189" s="122">
        <v>663.51939851284703</v>
      </c>
      <c r="U189" s="122">
        <v>609.58161832552571</v>
      </c>
      <c r="V189" s="122">
        <v>686.21922547357315</v>
      </c>
      <c r="W189" s="122">
        <v>697.16366034436408</v>
      </c>
      <c r="DA189" s="130" t="s">
        <v>2296</v>
      </c>
    </row>
    <row r="190" spans="1:105" ht="12" customHeight="1" x14ac:dyDescent="0.25">
      <c r="A190" s="97" t="s">
        <v>50</v>
      </c>
      <c r="B190" s="98">
        <v>768.71554540001478</v>
      </c>
      <c r="C190" s="98">
        <v>765.23128725454171</v>
      </c>
      <c r="D190" s="98">
        <v>827.17031217144358</v>
      </c>
      <c r="E190" s="98">
        <v>864.99694210011819</v>
      </c>
      <c r="F190" s="98">
        <v>930.16364554007635</v>
      </c>
      <c r="G190" s="98">
        <v>969.92207568879167</v>
      </c>
      <c r="H190" s="98">
        <v>1008.446921879263</v>
      </c>
      <c r="I190" s="98">
        <v>926.33041386358479</v>
      </c>
      <c r="J190" s="98">
        <v>960.13598895908456</v>
      </c>
      <c r="K190" s="98">
        <v>893.13768312774198</v>
      </c>
      <c r="L190" s="98">
        <v>898.07716373420112</v>
      </c>
      <c r="M190" s="98">
        <v>934.2237796775072</v>
      </c>
      <c r="N190" s="98">
        <v>940.94516774619842</v>
      </c>
      <c r="O190" s="98">
        <v>919.35760617880783</v>
      </c>
      <c r="P190" s="98">
        <v>997.11768142175583</v>
      </c>
      <c r="Q190" s="98">
        <v>798.67125022411039</v>
      </c>
      <c r="R190" s="98">
        <v>830.3246694546034</v>
      </c>
      <c r="S190" s="98">
        <v>945.71965047209437</v>
      </c>
      <c r="T190" s="98">
        <v>799.89522244502075</v>
      </c>
      <c r="U190" s="98">
        <v>747.79642779184428</v>
      </c>
      <c r="V190" s="98">
        <v>782.54878613855203</v>
      </c>
      <c r="W190" s="98">
        <v>811.28405200640634</v>
      </c>
      <c r="DA190" s="63" t="s">
        <v>2297</v>
      </c>
    </row>
    <row r="191" spans="1:105" ht="12" customHeight="1" x14ac:dyDescent="0.25">
      <c r="A191" s="109" t="s">
        <v>120</v>
      </c>
      <c r="B191" s="33">
        <v>563.89163193386923</v>
      </c>
      <c r="C191" s="33">
        <v>601.31521870777794</v>
      </c>
      <c r="D191" s="33">
        <v>677.20448920729257</v>
      </c>
      <c r="E191" s="33">
        <v>739.48420930302018</v>
      </c>
      <c r="F191" s="33">
        <v>699.91193693417688</v>
      </c>
      <c r="G191" s="33">
        <v>700.89603620311539</v>
      </c>
      <c r="H191" s="33">
        <v>769.87597746960705</v>
      </c>
      <c r="I191" s="33">
        <v>692.58361458894319</v>
      </c>
      <c r="J191" s="33">
        <v>890.4188535768933</v>
      </c>
      <c r="K191" s="33">
        <v>795.65511942355306</v>
      </c>
      <c r="L191" s="33">
        <v>947.38405717530009</v>
      </c>
      <c r="M191" s="33">
        <v>710.33657088080531</v>
      </c>
      <c r="N191" s="33">
        <v>708.95905802455934</v>
      </c>
      <c r="O191" s="33">
        <v>746.44360860692575</v>
      </c>
      <c r="P191" s="33">
        <v>633.44343207542283</v>
      </c>
      <c r="Q191" s="33">
        <v>712.97225377756934</v>
      </c>
      <c r="R191" s="33">
        <v>752.40443379571559</v>
      </c>
      <c r="S191" s="33">
        <v>507.41592600094685</v>
      </c>
      <c r="T191" s="33">
        <v>534.78856900509163</v>
      </c>
      <c r="U191" s="33">
        <v>487.78198716324425</v>
      </c>
      <c r="V191" s="33">
        <v>595.75209373419113</v>
      </c>
      <c r="W191" s="33">
        <v>590.76506598607557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9143.3308768563784</v>
      </c>
      <c r="C193" s="117">
        <f t="shared" si="94"/>
        <v>10393.399450999592</v>
      </c>
      <c r="D193" s="117">
        <f t="shared" si="94"/>
        <v>10889.700652972213</v>
      </c>
      <c r="E193" s="117">
        <f t="shared" si="94"/>
        <v>9806.1820102138481</v>
      </c>
      <c r="F193" s="117">
        <f t="shared" si="94"/>
        <v>9481.6573905959394</v>
      </c>
      <c r="G193" s="117">
        <f t="shared" si="94"/>
        <v>11310.120362525404</v>
      </c>
      <c r="H193" s="117">
        <f t="shared" si="94"/>
        <v>11633.801918640045</v>
      </c>
      <c r="I193" s="117">
        <f t="shared" si="94"/>
        <v>9565.0071626093704</v>
      </c>
      <c r="J193" s="117">
        <f t="shared" si="94"/>
        <v>7427.9177066620778</v>
      </c>
      <c r="K193" s="117">
        <f t="shared" si="94"/>
        <v>13068.869000286108</v>
      </c>
      <c r="L193" s="117">
        <f t="shared" si="94"/>
        <v>12493.940857711908</v>
      </c>
      <c r="M193" s="117">
        <f t="shared" si="94"/>
        <v>11289.05056039495</v>
      </c>
      <c r="N193" s="117">
        <f t="shared" si="94"/>
        <v>11145.733744776657</v>
      </c>
      <c r="O193" s="117">
        <f t="shared" si="94"/>
        <v>10925.947354945129</v>
      </c>
      <c r="P193" s="117">
        <f t="shared" si="94"/>
        <v>10641.522834906198</v>
      </c>
      <c r="Q193" s="117">
        <f t="shared" si="94"/>
        <v>9955.8783171066007</v>
      </c>
      <c r="R193" s="117">
        <f t="shared" ref="R193:V193" si="95">R194+R197+R199+R208</f>
        <v>10338.189861686798</v>
      </c>
      <c r="S193" s="117">
        <f t="shared" si="95"/>
        <v>10737.820532911084</v>
      </c>
      <c r="T193" s="117">
        <f t="shared" si="95"/>
        <v>11219.520169539586</v>
      </c>
      <c r="U193" s="117">
        <f t="shared" si="95"/>
        <v>11061.387667031593</v>
      </c>
      <c r="V193" s="117">
        <f t="shared" si="95"/>
        <v>11175.776262460869</v>
      </c>
      <c r="W193" s="117">
        <f t="shared" ref="W193" si="96">W194+W197+W199+W208</f>
        <v>11167.880295658695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7339.7461093851416</v>
      </c>
      <c r="C194" s="122">
        <f t="shared" si="97"/>
        <v>8518.2191592275631</v>
      </c>
      <c r="D194" s="122">
        <f t="shared" si="97"/>
        <v>8881.3784060093913</v>
      </c>
      <c r="E194" s="122">
        <f t="shared" si="97"/>
        <v>7964.298235961126</v>
      </c>
      <c r="F194" s="122">
        <f t="shared" si="97"/>
        <v>7692.5078442293925</v>
      </c>
      <c r="G194" s="122">
        <f t="shared" si="97"/>
        <v>9209.6348199209988</v>
      </c>
      <c r="H194" s="122">
        <f t="shared" si="97"/>
        <v>9410.3811065385435</v>
      </c>
      <c r="I194" s="122">
        <f t="shared" si="97"/>
        <v>7669.3952357388862</v>
      </c>
      <c r="J194" s="122">
        <f t="shared" si="97"/>
        <v>5556.9894262062753</v>
      </c>
      <c r="K194" s="122">
        <f t="shared" si="97"/>
        <v>10601.432661011739</v>
      </c>
      <c r="L194" s="122">
        <f t="shared" si="97"/>
        <v>9843.5996743513952</v>
      </c>
      <c r="M194" s="122">
        <f t="shared" si="97"/>
        <v>8907.8514885869245</v>
      </c>
      <c r="N194" s="122">
        <f t="shared" si="97"/>
        <v>8801.1922843955963</v>
      </c>
      <c r="O194" s="122">
        <f t="shared" si="97"/>
        <v>8545.2922020575134</v>
      </c>
      <c r="P194" s="122">
        <f t="shared" si="97"/>
        <v>8366.1344088105343</v>
      </c>
      <c r="Q194" s="122">
        <f t="shared" si="97"/>
        <v>7688.1396076332612</v>
      </c>
      <c r="R194" s="122">
        <f t="shared" ref="R194:V194" si="98">SUM(R195:R196)</f>
        <v>7938.5052551069357</v>
      </c>
      <c r="S194" s="122">
        <f t="shared" si="98"/>
        <v>8484.0628715502007</v>
      </c>
      <c r="T194" s="122">
        <f t="shared" si="98"/>
        <v>8902.6749054238862</v>
      </c>
      <c r="U194" s="122">
        <f t="shared" si="98"/>
        <v>8781.1117735281605</v>
      </c>
      <c r="V194" s="122">
        <f t="shared" si="98"/>
        <v>8684.9635696057048</v>
      </c>
      <c r="W194" s="122">
        <f t="shared" ref="W194" si="99">SUM(W195:W196)</f>
        <v>8671.5709718399939</v>
      </c>
      <c r="DA194" s="130" t="s">
        <v>2450</v>
      </c>
    </row>
    <row r="195" spans="1:105" ht="12" customHeight="1" x14ac:dyDescent="0.25">
      <c r="A195" s="97" t="s">
        <v>216</v>
      </c>
      <c r="B195" s="98">
        <v>7174.2739944100804</v>
      </c>
      <c r="C195" s="98">
        <v>8329.3401843971478</v>
      </c>
      <c r="D195" s="98">
        <v>8690.471457844822</v>
      </c>
      <c r="E195" s="98">
        <v>7796.1436264879121</v>
      </c>
      <c r="F195" s="98">
        <v>7534.3013281320582</v>
      </c>
      <c r="G195" s="98">
        <v>9022.706538847433</v>
      </c>
      <c r="H195" s="98">
        <v>9222.8788938773887</v>
      </c>
      <c r="I195" s="98">
        <v>7519.727268140643</v>
      </c>
      <c r="J195" s="98">
        <v>5449.3041664497432</v>
      </c>
      <c r="K195" s="98">
        <v>10397.208916073163</v>
      </c>
      <c r="L195" s="98">
        <v>9662.5794523819313</v>
      </c>
      <c r="M195" s="98">
        <v>8742.7501958256762</v>
      </c>
      <c r="N195" s="98">
        <v>8639.3848963188157</v>
      </c>
      <c r="O195" s="98">
        <v>8389.6176958532124</v>
      </c>
      <c r="P195" s="98">
        <v>8215.3627050759387</v>
      </c>
      <c r="Q195" s="98">
        <v>7550.805994585472</v>
      </c>
      <c r="R195" s="98">
        <v>7798.139245091108</v>
      </c>
      <c r="S195" s="98">
        <v>8335.9291067672548</v>
      </c>
      <c r="T195" s="98">
        <v>8748.05272878508</v>
      </c>
      <c r="U195" s="98">
        <v>8628.870829315596</v>
      </c>
      <c r="V195" s="98">
        <v>8534.4751301847791</v>
      </c>
      <c r="W195" s="98">
        <v>8522.141586309066</v>
      </c>
      <c r="DA195" s="63" t="s">
        <v>2451</v>
      </c>
    </row>
    <row r="196" spans="1:105" ht="12" customHeight="1" x14ac:dyDescent="0.25">
      <c r="A196" s="97" t="s">
        <v>53</v>
      </c>
      <c r="B196" s="98">
        <v>165.47211497506078</v>
      </c>
      <c r="C196" s="98">
        <v>188.87897483041596</v>
      </c>
      <c r="D196" s="98">
        <v>190.90694816456903</v>
      </c>
      <c r="E196" s="98">
        <v>168.15460947321392</v>
      </c>
      <c r="F196" s="98">
        <v>158.20651609733449</v>
      </c>
      <c r="G196" s="98">
        <v>186.92828107356536</v>
      </c>
      <c r="H196" s="98">
        <v>187.50221266115565</v>
      </c>
      <c r="I196" s="98">
        <v>149.66796759824311</v>
      </c>
      <c r="J196" s="98">
        <v>107.6852597565321</v>
      </c>
      <c r="K196" s="98">
        <v>204.22374493857538</v>
      </c>
      <c r="L196" s="98">
        <v>181.02022196946353</v>
      </c>
      <c r="M196" s="98">
        <v>165.10129276124832</v>
      </c>
      <c r="N196" s="98">
        <v>161.80738807678108</v>
      </c>
      <c r="O196" s="98">
        <v>155.67450620430108</v>
      </c>
      <c r="P196" s="98">
        <v>150.77170373459646</v>
      </c>
      <c r="Q196" s="98">
        <v>137.3336130477889</v>
      </c>
      <c r="R196" s="98">
        <v>140.36601001582733</v>
      </c>
      <c r="S196" s="98">
        <v>148.13376478294603</v>
      </c>
      <c r="T196" s="98">
        <v>154.62217663880597</v>
      </c>
      <c r="U196" s="98">
        <v>152.24094421256387</v>
      </c>
      <c r="V196" s="98">
        <v>150.48843942092546</v>
      </c>
      <c r="W196" s="98">
        <v>149.42938553092804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3.6022591489086549E-2</v>
      </c>
      <c r="H197" s="122">
        <f t="shared" si="100"/>
        <v>0.32806156175531109</v>
      </c>
      <c r="I197" s="122">
        <f t="shared" si="100"/>
        <v>0.49901784001430866</v>
      </c>
      <c r="J197" s="122">
        <f t="shared" si="100"/>
        <v>0.80582431404328747</v>
      </c>
      <c r="K197" s="122">
        <f t="shared" si="100"/>
        <v>0.98092418350429644</v>
      </c>
      <c r="L197" s="122">
        <f t="shared" si="100"/>
        <v>2.8440281780871004</v>
      </c>
      <c r="M197" s="122">
        <f t="shared" si="100"/>
        <v>1.6490882232239401</v>
      </c>
      <c r="N197" s="122">
        <f t="shared" si="100"/>
        <v>1.9418864795417234</v>
      </c>
      <c r="O197" s="122">
        <f t="shared" si="100"/>
        <v>1.7871514073317629</v>
      </c>
      <c r="P197" s="122">
        <f t="shared" si="100"/>
        <v>2.4249423804239916</v>
      </c>
      <c r="Q197" s="122">
        <f t="shared" si="100"/>
        <v>1.8535200443378057</v>
      </c>
      <c r="R197" s="122">
        <f t="shared" si="100"/>
        <v>2.03727823834766</v>
      </c>
      <c r="S197" s="122">
        <f t="shared" si="100"/>
        <v>2.2008555537794225</v>
      </c>
      <c r="T197" s="122">
        <f t="shared" si="100"/>
        <v>2.9703274080363102</v>
      </c>
      <c r="U197" s="122">
        <f t="shared" si="100"/>
        <v>2.2689518490268759</v>
      </c>
      <c r="V197" s="122">
        <f t="shared" si="100"/>
        <v>2.6289030558496611</v>
      </c>
      <c r="W197" s="122">
        <f t="shared" si="100"/>
        <v>5.1543265236351798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3.6022591489086549E-2</v>
      </c>
      <c r="H198" s="98">
        <f>RES_hhdet_tesh!H48</f>
        <v>0.32806156175531109</v>
      </c>
      <c r="I198" s="98">
        <f>RES_hhdet_tesh!I48</f>
        <v>0.49901784001430866</v>
      </c>
      <c r="J198" s="98">
        <f>RES_hhdet_tesh!J48</f>
        <v>0.80582431404328747</v>
      </c>
      <c r="K198" s="98">
        <f>RES_hhdet_tesh!K48</f>
        <v>0.98092418350429644</v>
      </c>
      <c r="L198" s="98">
        <f>RES_hhdet_tesh!L48</f>
        <v>2.8440281780871004</v>
      </c>
      <c r="M198" s="98">
        <f>RES_hhdet_tesh!M48</f>
        <v>1.6490882232239401</v>
      </c>
      <c r="N198" s="98">
        <f>RES_hhdet_tesh!N48</f>
        <v>1.9418864795417234</v>
      </c>
      <c r="O198" s="98">
        <f>RES_hhdet_tesh!O48</f>
        <v>1.7871514073317629</v>
      </c>
      <c r="P198" s="98">
        <f>RES_hhdet_tesh!P48</f>
        <v>2.4249423804239916</v>
      </c>
      <c r="Q198" s="98">
        <f>RES_hhdet_tesh!Q48</f>
        <v>1.8535200443378057</v>
      </c>
      <c r="R198" s="98">
        <f>RES_hhdet_tesh!R48</f>
        <v>2.03727823834766</v>
      </c>
      <c r="S198" s="98">
        <f>RES_hhdet_tesh!S48</f>
        <v>2.2008555537794225</v>
      </c>
      <c r="T198" s="98">
        <f>RES_hhdet_tesh!T48</f>
        <v>2.9703274080363102</v>
      </c>
      <c r="U198" s="98">
        <f>RES_hhdet_tesh!U48</f>
        <v>2.2689518490268759</v>
      </c>
      <c r="V198" s="98">
        <f>RES_hhdet_tesh!V48</f>
        <v>2.6289030558496611</v>
      </c>
      <c r="W198" s="98">
        <f>RES_hhdet_tesh!W48</f>
        <v>5.1543265236351798</v>
      </c>
      <c r="DA198" s="63" t="s">
        <v>2454</v>
      </c>
    </row>
    <row r="199" spans="1:105" ht="12" customHeight="1" x14ac:dyDescent="0.25">
      <c r="A199" s="121" t="s">
        <v>55</v>
      </c>
      <c r="B199" s="122">
        <v>1358.5067459677362</v>
      </c>
      <c r="C199" s="122">
        <v>1425.4783824344149</v>
      </c>
      <c r="D199" s="122">
        <v>1516.2975022619544</v>
      </c>
      <c r="E199" s="122">
        <v>1319.3299462706727</v>
      </c>
      <c r="F199" s="122">
        <v>1245.6015086030109</v>
      </c>
      <c r="G199" s="122">
        <v>1539.1791010994284</v>
      </c>
      <c r="H199" s="122">
        <v>1628.5973005372132</v>
      </c>
      <c r="I199" s="122">
        <v>1354.283584161451</v>
      </c>
      <c r="J199" s="122">
        <v>1238.1117300322189</v>
      </c>
      <c r="K199" s="122">
        <v>1893.3483001636569</v>
      </c>
      <c r="L199" s="122">
        <v>2031.062785806814</v>
      </c>
      <c r="M199" s="122">
        <v>1826.6676219795165</v>
      </c>
      <c r="N199" s="122">
        <v>1787.2643783455981</v>
      </c>
      <c r="O199" s="122">
        <v>1818.5880932150471</v>
      </c>
      <c r="P199" s="122">
        <v>1720.4490691635806</v>
      </c>
      <c r="Q199" s="122">
        <v>1752.4065214721961</v>
      </c>
      <c r="R199" s="122">
        <v>1854.5172160796803</v>
      </c>
      <c r="S199" s="122">
        <v>1768.4812156279449</v>
      </c>
      <c r="T199" s="122">
        <v>1858.8419266530364</v>
      </c>
      <c r="U199" s="122">
        <v>1855.801885196069</v>
      </c>
      <c r="V199" s="122">
        <v>2007.0725589696538</v>
      </c>
      <c r="W199" s="122">
        <v>2000.060608827627</v>
      </c>
      <c r="DA199" s="130" t="s">
        <v>2455</v>
      </c>
    </row>
    <row r="200" spans="1:105" ht="12" customHeight="1" x14ac:dyDescent="0.25">
      <c r="A200" s="97" t="s">
        <v>138</v>
      </c>
      <c r="B200" s="98">
        <v>1358.8886081543319</v>
      </c>
      <c r="C200" s="98">
        <v>1428.2244819243738</v>
      </c>
      <c r="D200" s="98">
        <v>1520.442079099246</v>
      </c>
      <c r="E200" s="98">
        <v>1312.4383323264547</v>
      </c>
      <c r="F200" s="98">
        <v>1242.0717038195892</v>
      </c>
      <c r="G200" s="98">
        <v>1543.4625480562461</v>
      </c>
      <c r="H200" s="98">
        <v>1629.7818568999319</v>
      </c>
      <c r="I200" s="98">
        <v>1346.6945637298852</v>
      </c>
      <c r="J200" s="98">
        <v>1143.9835447197338</v>
      </c>
      <c r="K200" s="98">
        <v>1891.7738417865985</v>
      </c>
      <c r="L200" s="98">
        <v>2035.9181878432009</v>
      </c>
      <c r="M200" s="98">
        <v>1833.4474527443356</v>
      </c>
      <c r="N200" s="98">
        <v>1790.8632885328875</v>
      </c>
      <c r="O200" s="98">
        <v>1817.3775420998284</v>
      </c>
      <c r="P200" s="98">
        <v>1722.9920490820477</v>
      </c>
      <c r="Q200" s="98">
        <v>1746.3285626357206</v>
      </c>
      <c r="R200" s="98">
        <v>1845.7391052498053</v>
      </c>
      <c r="S200" s="98">
        <v>1772.3077700110609</v>
      </c>
      <c r="T200" s="98">
        <v>1862.0401714251134</v>
      </c>
      <c r="U200" s="98">
        <v>1865.6646205094919</v>
      </c>
      <c r="V200" s="98">
        <v>2009.8264429164387</v>
      </c>
      <c r="W200" s="98">
        <v>1998.3764836598643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1348.1052759597164</v>
      </c>
      <c r="C204" s="101">
        <v>1350.2913810706486</v>
      </c>
      <c r="D204" s="101">
        <v>1400.4099933308567</v>
      </c>
      <c r="E204" s="101">
        <v>1520.3927830932325</v>
      </c>
      <c r="F204" s="101">
        <v>1352.7397636276792</v>
      </c>
      <c r="G204" s="101">
        <v>1401.7518445681908</v>
      </c>
      <c r="H204" s="101">
        <v>1590.2966448093134</v>
      </c>
      <c r="I204" s="101">
        <v>1608.5793637621939</v>
      </c>
      <c r="J204" s="101">
        <v>2212.8257433401409</v>
      </c>
      <c r="K204" s="101">
        <v>1946.0181609614137</v>
      </c>
      <c r="L204" s="101">
        <v>1868.8748081455742</v>
      </c>
      <c r="M204" s="101">
        <v>1585.9900868101136</v>
      </c>
      <c r="N204" s="101">
        <v>1655.1101772870991</v>
      </c>
      <c r="O204" s="101">
        <v>1864.7931401418543</v>
      </c>
      <c r="P204" s="101">
        <v>1623.2634246390799</v>
      </c>
      <c r="Q204" s="101">
        <v>1984.5498797416553</v>
      </c>
      <c r="R204" s="101">
        <v>2186.2139522095595</v>
      </c>
      <c r="S204" s="101">
        <v>1620.5505316836309</v>
      </c>
      <c r="T204" s="101">
        <v>1744.0309913270355</v>
      </c>
      <c r="U204" s="101">
        <v>1663.3550694598966</v>
      </c>
      <c r="V204" s="101">
        <v>1958.5056537497289</v>
      </c>
      <c r="W204" s="101">
        <v>2039.7302326052422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445.07802150350147</v>
      </c>
      <c r="C208" s="122">
        <v>449.70190933761285</v>
      </c>
      <c r="D208" s="122">
        <v>492.02474470086787</v>
      </c>
      <c r="E208" s="122">
        <v>522.55382798205039</v>
      </c>
      <c r="F208" s="122">
        <v>543.54803776353526</v>
      </c>
      <c r="G208" s="122">
        <v>561.27041891348767</v>
      </c>
      <c r="H208" s="122">
        <v>594.49545000253374</v>
      </c>
      <c r="I208" s="122">
        <v>540.82932486901871</v>
      </c>
      <c r="J208" s="122">
        <v>632.01072610953963</v>
      </c>
      <c r="K208" s="122">
        <v>573.10711492720611</v>
      </c>
      <c r="L208" s="122">
        <v>616.4343693756116</v>
      </c>
      <c r="M208" s="122">
        <v>552.88236160528402</v>
      </c>
      <c r="N208" s="122">
        <v>555.33519555591988</v>
      </c>
      <c r="O208" s="122">
        <v>560.2799082652366</v>
      </c>
      <c r="P208" s="122">
        <v>552.51441455166059</v>
      </c>
      <c r="Q208" s="122">
        <v>513.47866795680625</v>
      </c>
      <c r="R208" s="122">
        <v>543.13011226183528</v>
      </c>
      <c r="S208" s="122">
        <v>483.07559017915884</v>
      </c>
      <c r="T208" s="122">
        <v>455.03301005462657</v>
      </c>
      <c r="U208" s="122">
        <v>422.2050564583368</v>
      </c>
      <c r="V208" s="122">
        <v>481.11123082966236</v>
      </c>
      <c r="W208" s="122">
        <v>491.09438846743711</v>
      </c>
      <c r="DA208" s="130" t="s">
        <v>2464</v>
      </c>
    </row>
    <row r="209" spans="1:105" ht="12" customHeight="1" x14ac:dyDescent="0.25">
      <c r="A209" s="97" t="s">
        <v>50</v>
      </c>
      <c r="B209" s="98">
        <v>451.68509072020566</v>
      </c>
      <c r="C209" s="98">
        <v>450.35802812282515</v>
      </c>
      <c r="D209" s="98">
        <v>487.39800947954387</v>
      </c>
      <c r="E209" s="98">
        <v>510.54992604510528</v>
      </c>
      <c r="F209" s="98">
        <v>550.53433105291697</v>
      </c>
      <c r="G209" s="98">
        <v>575.86282066862213</v>
      </c>
      <c r="H209" s="98">
        <v>600.40006938459794</v>
      </c>
      <c r="I209" s="98">
        <v>552.28921746877347</v>
      </c>
      <c r="J209" s="98">
        <v>572.88813903048958</v>
      </c>
      <c r="K209" s="98">
        <v>533.74072978897425</v>
      </c>
      <c r="L209" s="98">
        <v>537.25369370118824</v>
      </c>
      <c r="M209" s="98">
        <v>559.11879263006858</v>
      </c>
      <c r="N209" s="98">
        <v>563.3186556303873</v>
      </c>
      <c r="O209" s="98">
        <v>550.54415253925765</v>
      </c>
      <c r="P209" s="98">
        <v>597.21342190601081</v>
      </c>
      <c r="Q209" s="98">
        <v>478.42598581052482</v>
      </c>
      <c r="R209" s="98">
        <v>497.68705688417873</v>
      </c>
      <c r="S209" s="98">
        <v>567.70062475436328</v>
      </c>
      <c r="T209" s="98">
        <v>481.65336114367523</v>
      </c>
      <c r="U209" s="98">
        <v>451.28368594953963</v>
      </c>
      <c r="V209" s="98">
        <v>473.71767144985165</v>
      </c>
      <c r="W209" s="98">
        <v>492.59425282523546</v>
      </c>
      <c r="DA209" s="63" t="s">
        <v>2465</v>
      </c>
    </row>
    <row r="210" spans="1:105" ht="12" customHeight="1" x14ac:dyDescent="0.25">
      <c r="A210" s="109" t="s">
        <v>120</v>
      </c>
      <c r="B210" s="33">
        <v>417.2482451058687</v>
      </c>
      <c r="C210" s="33">
        <v>447.41570997183885</v>
      </c>
      <c r="D210" s="33">
        <v>505.76727917865827</v>
      </c>
      <c r="E210" s="33">
        <v>554.14684571780163</v>
      </c>
      <c r="F210" s="33">
        <v>526.52483255167283</v>
      </c>
      <c r="G210" s="33">
        <v>529.55103399371524</v>
      </c>
      <c r="H210" s="33">
        <v>583.94237031058515</v>
      </c>
      <c r="I210" s="33">
        <v>526.98980482092327</v>
      </c>
      <c r="J210" s="33">
        <v>679.33828334738246</v>
      </c>
      <c r="K210" s="33">
        <v>608.31597577366279</v>
      </c>
      <c r="L210" s="33">
        <v>724.75922463828465</v>
      </c>
      <c r="M210" s="33">
        <v>544.28297744733447</v>
      </c>
      <c r="N210" s="33">
        <v>543.99469446843761</v>
      </c>
      <c r="O210" s="33">
        <v>574.35457835941259</v>
      </c>
      <c r="P210" s="33">
        <v>489.77779559879122</v>
      </c>
      <c r="Q210" s="33">
        <v>556.27834692491228</v>
      </c>
      <c r="R210" s="33">
        <v>593.24628616791608</v>
      </c>
      <c r="S210" s="33">
        <v>405.01267895266261</v>
      </c>
      <c r="T210" s="33">
        <v>429.90495011941954</v>
      </c>
      <c r="U210" s="33">
        <v>396.57997069213872</v>
      </c>
      <c r="V210" s="33">
        <v>488.05483262561097</v>
      </c>
      <c r="W210" s="33">
        <v>489.69601034172553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5054.7340254836681</v>
      </c>
      <c r="C212" s="117">
        <f t="shared" si="101"/>
        <v>5727.0652691259484</v>
      </c>
      <c r="D212" s="117">
        <f t="shared" si="101"/>
        <v>5960.0829878681607</v>
      </c>
      <c r="E212" s="117">
        <f t="shared" si="101"/>
        <v>5275.4711678774456</v>
      </c>
      <c r="F212" s="117">
        <f t="shared" si="101"/>
        <v>5009.1291296028858</v>
      </c>
      <c r="G212" s="117">
        <f t="shared" si="101"/>
        <v>5802.5948588623687</v>
      </c>
      <c r="H212" s="117">
        <f t="shared" si="101"/>
        <v>5805.6829629216736</v>
      </c>
      <c r="I212" s="117">
        <f t="shared" si="101"/>
        <v>4604.0323340799687</v>
      </c>
      <c r="J212" s="117">
        <f t="shared" si="101"/>
        <v>3297.347578520601</v>
      </c>
      <c r="K212" s="117">
        <f t="shared" si="101"/>
        <v>6127.4805873945179</v>
      </c>
      <c r="L212" s="117">
        <f t="shared" si="101"/>
        <v>5779.1695925915019</v>
      </c>
      <c r="M212" s="117">
        <f t="shared" si="101"/>
        <v>5184.8636701285177</v>
      </c>
      <c r="N212" s="117">
        <f t="shared" si="101"/>
        <v>5079.9901304266641</v>
      </c>
      <c r="O212" s="117">
        <f t="shared" si="101"/>
        <v>4922.580573861881</v>
      </c>
      <c r="P212" s="117">
        <f t="shared" si="101"/>
        <v>4763.8803367857145</v>
      </c>
      <c r="Q212" s="117">
        <f t="shared" si="101"/>
        <v>4372.4386027195105</v>
      </c>
      <c r="R212" s="117">
        <f t="shared" ref="R212:V212" si="102">R213+R216+R218+R227</f>
        <v>4472.0492652402281</v>
      </c>
      <c r="S212" s="117">
        <f t="shared" si="102"/>
        <v>4606.0449941918378</v>
      </c>
      <c r="T212" s="117">
        <f t="shared" si="102"/>
        <v>4717.7700683330741</v>
      </c>
      <c r="U212" s="117">
        <f t="shared" si="102"/>
        <v>4552.0954568253555</v>
      </c>
      <c r="V212" s="117">
        <f t="shared" si="102"/>
        <v>4487.7398637316364</v>
      </c>
      <c r="W212" s="117">
        <f t="shared" ref="W212" si="103">W213+W216+W218+W227</f>
        <v>4403.7218116039403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4235.7167395374117</v>
      </c>
      <c r="C213" s="122">
        <f t="shared" si="104"/>
        <v>4878.5505690743967</v>
      </c>
      <c r="D213" s="122">
        <f t="shared" si="104"/>
        <v>5060.7374702663001</v>
      </c>
      <c r="E213" s="122">
        <f t="shared" si="104"/>
        <v>4481.9195838035394</v>
      </c>
      <c r="F213" s="122">
        <f t="shared" si="104"/>
        <v>4246.1780317110079</v>
      </c>
      <c r="G213" s="122">
        <f t="shared" si="104"/>
        <v>4901.9135516720962</v>
      </c>
      <c r="H213" s="122">
        <f t="shared" si="104"/>
        <v>4875.7736482941264</v>
      </c>
      <c r="I213" s="122">
        <f t="shared" si="104"/>
        <v>3849.0322448497209</v>
      </c>
      <c r="J213" s="122">
        <f t="shared" si="104"/>
        <v>2696.2087796349442</v>
      </c>
      <c r="K213" s="122">
        <f t="shared" si="104"/>
        <v>5133.0380063862167</v>
      </c>
      <c r="L213" s="122">
        <f t="shared" si="104"/>
        <v>4700.742407176971</v>
      </c>
      <c r="M213" s="122">
        <f t="shared" si="104"/>
        <v>4202.2583121971838</v>
      </c>
      <c r="N213" s="122">
        <f t="shared" si="104"/>
        <v>4118.9055074598091</v>
      </c>
      <c r="O213" s="122">
        <f t="shared" si="104"/>
        <v>3958.1342368892811</v>
      </c>
      <c r="P213" s="122">
        <f t="shared" si="104"/>
        <v>3842.5036164623298</v>
      </c>
      <c r="Q213" s="122">
        <f t="shared" si="104"/>
        <v>3486.303162977898</v>
      </c>
      <c r="R213" s="122">
        <f t="shared" ref="R213:V213" si="105">SUM(R214:R215)</f>
        <v>3556.0813955423355</v>
      </c>
      <c r="S213" s="122">
        <f t="shared" si="105"/>
        <v>3736.9263137490907</v>
      </c>
      <c r="T213" s="122">
        <f t="shared" si="105"/>
        <v>3848.3415578235899</v>
      </c>
      <c r="U213" s="122">
        <f t="shared" si="105"/>
        <v>3725.2487133208474</v>
      </c>
      <c r="V213" s="122">
        <f t="shared" si="105"/>
        <v>3621.6752860967813</v>
      </c>
      <c r="W213" s="122">
        <f t="shared" ref="W213" si="106">SUM(W214:W215)</f>
        <v>3553.0596123464311</v>
      </c>
      <c r="DA213" s="130" t="s">
        <v>2618</v>
      </c>
    </row>
    <row r="214" spans="1:105" ht="12" customHeight="1" x14ac:dyDescent="0.25">
      <c r="A214" s="97" t="s">
        <v>216</v>
      </c>
      <c r="B214" s="98">
        <v>4235.7167395374117</v>
      </c>
      <c r="C214" s="98">
        <v>4878.5505690743967</v>
      </c>
      <c r="D214" s="98">
        <v>5060.7374702663001</v>
      </c>
      <c r="E214" s="98">
        <v>4481.9195838035394</v>
      </c>
      <c r="F214" s="98">
        <v>4246.1780317110079</v>
      </c>
      <c r="G214" s="98">
        <v>4901.9135516720962</v>
      </c>
      <c r="H214" s="98">
        <v>4875.7736482941264</v>
      </c>
      <c r="I214" s="98">
        <v>3849.0322448497209</v>
      </c>
      <c r="J214" s="98">
        <v>2696.2087796349442</v>
      </c>
      <c r="K214" s="98">
        <v>5133.0380063862167</v>
      </c>
      <c r="L214" s="98">
        <v>4700.742407176971</v>
      </c>
      <c r="M214" s="98">
        <v>4202.2583121971838</v>
      </c>
      <c r="N214" s="98">
        <v>4118.9055074598091</v>
      </c>
      <c r="O214" s="98">
        <v>3958.1342368892811</v>
      </c>
      <c r="P214" s="98">
        <v>3842.5036164623298</v>
      </c>
      <c r="Q214" s="98">
        <v>3486.303162977898</v>
      </c>
      <c r="R214" s="98">
        <v>3556.0813955423355</v>
      </c>
      <c r="S214" s="98">
        <v>3736.9263137490907</v>
      </c>
      <c r="T214" s="98">
        <v>3848.3415578235899</v>
      </c>
      <c r="U214" s="98">
        <v>3725.2487133208474</v>
      </c>
      <c r="V214" s="98">
        <v>3621.6752860967813</v>
      </c>
      <c r="W214" s="98">
        <v>3553.0596123464311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677.89881014546347</v>
      </c>
      <c r="C218" s="122">
        <v>713.44776425893531</v>
      </c>
      <c r="D218" s="122">
        <v>758.77257256024973</v>
      </c>
      <c r="E218" s="122">
        <v>651.16084701667819</v>
      </c>
      <c r="F218" s="122">
        <v>613.13810946546369</v>
      </c>
      <c r="G218" s="122">
        <v>749.77689943850362</v>
      </c>
      <c r="H218" s="122">
        <v>783.01837619566959</v>
      </c>
      <c r="I218" s="122">
        <v>639.89132970103003</v>
      </c>
      <c r="J218" s="122">
        <v>504.16990457558148</v>
      </c>
      <c r="K218" s="122">
        <v>898.65536455877702</v>
      </c>
      <c r="L218" s="122">
        <v>960.56905491373175</v>
      </c>
      <c r="M218" s="122">
        <v>859.59584081398407</v>
      </c>
      <c r="N218" s="122">
        <v>835.64571489295474</v>
      </c>
      <c r="O218" s="122">
        <v>840.99738846324931</v>
      </c>
      <c r="P218" s="122">
        <v>789.10985312032926</v>
      </c>
      <c r="Q218" s="122">
        <v>786.39560726041384</v>
      </c>
      <c r="R218" s="122">
        <v>817.04765039405891</v>
      </c>
      <c r="S218" s="122">
        <v>766.03648939135689</v>
      </c>
      <c r="T218" s="122">
        <v>781.19635215313508</v>
      </c>
      <c r="U218" s="122">
        <v>747.27410643883002</v>
      </c>
      <c r="V218" s="122">
        <v>779.97215650501778</v>
      </c>
      <c r="W218" s="122">
        <v>761.7431721145291</v>
      </c>
      <c r="DA218" s="130" t="s">
        <v>2623</v>
      </c>
    </row>
    <row r="219" spans="1:105" ht="12" customHeight="1" x14ac:dyDescent="0.25">
      <c r="A219" s="97" t="s">
        <v>138</v>
      </c>
      <c r="B219" s="98">
        <v>702.78605413436549</v>
      </c>
      <c r="C219" s="98">
        <v>739.50544053285535</v>
      </c>
      <c r="D219" s="98">
        <v>785.9091574951741</v>
      </c>
      <c r="E219" s="98">
        <v>673.47998487500479</v>
      </c>
      <c r="F219" s="98">
        <v>633.3387169066699</v>
      </c>
      <c r="G219" s="98">
        <v>773.14656903139212</v>
      </c>
      <c r="H219" s="98">
        <v>807.23543937697889</v>
      </c>
      <c r="I219" s="98">
        <v>658.9877865227179</v>
      </c>
      <c r="J219" s="98">
        <v>552.85761969913153</v>
      </c>
      <c r="K219" s="98">
        <v>925.51883914153552</v>
      </c>
      <c r="L219" s="98">
        <v>989.32549551169018</v>
      </c>
      <c r="M219" s="98">
        <v>883.81045778170107</v>
      </c>
      <c r="N219" s="98">
        <v>858.40256902399915</v>
      </c>
      <c r="O219" s="98">
        <v>863.03113573144105</v>
      </c>
      <c r="P219" s="98">
        <v>809.75786672118466</v>
      </c>
      <c r="Q219" s="98">
        <v>806.9849541439296</v>
      </c>
      <c r="R219" s="98">
        <v>838.6702171763842</v>
      </c>
      <c r="S219" s="98">
        <v>785.85171776690254</v>
      </c>
      <c r="T219" s="98">
        <v>802.95784327020601</v>
      </c>
      <c r="U219" s="98">
        <v>785.57126760612459</v>
      </c>
      <c r="V219" s="98">
        <v>824.19883290146072</v>
      </c>
      <c r="W219" s="98">
        <v>794.08204315401736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141.11847580079279</v>
      </c>
      <c r="C227" s="122">
        <v>135.06693579261645</v>
      </c>
      <c r="D227" s="122">
        <v>140.57294504161084</v>
      </c>
      <c r="E227" s="122">
        <v>142.39073705722799</v>
      </c>
      <c r="F227" s="122">
        <v>149.81298842641482</v>
      </c>
      <c r="G227" s="122">
        <v>150.9044077517693</v>
      </c>
      <c r="H227" s="122">
        <v>146.89093843187786</v>
      </c>
      <c r="I227" s="122">
        <v>115.10875952921781</v>
      </c>
      <c r="J227" s="122">
        <v>96.968894310075584</v>
      </c>
      <c r="K227" s="122">
        <v>95.787216449523754</v>
      </c>
      <c r="L227" s="122">
        <v>117.85813050079949</v>
      </c>
      <c r="M227" s="122">
        <v>123.00951711735013</v>
      </c>
      <c r="N227" s="122">
        <v>125.43890807390031</v>
      </c>
      <c r="O227" s="122">
        <v>123.44894850935128</v>
      </c>
      <c r="P227" s="122">
        <v>132.26686720305548</v>
      </c>
      <c r="Q227" s="122">
        <v>99.739832481198263</v>
      </c>
      <c r="R227" s="122">
        <v>98.920219303833946</v>
      </c>
      <c r="S227" s="122">
        <v>103.08219105139096</v>
      </c>
      <c r="T227" s="122">
        <v>88.232158356349004</v>
      </c>
      <c r="U227" s="122">
        <v>79.572637065678393</v>
      </c>
      <c r="V227" s="122">
        <v>86.09242112983712</v>
      </c>
      <c r="W227" s="122">
        <v>88.919027142979317</v>
      </c>
      <c r="DA227" s="130" t="s">
        <v>2632</v>
      </c>
    </row>
    <row r="228" spans="1:105" ht="12" customHeight="1" x14ac:dyDescent="0.25">
      <c r="A228" s="97" t="s">
        <v>50</v>
      </c>
      <c r="B228" s="98">
        <v>174.62142329306735</v>
      </c>
      <c r="C228" s="98">
        <v>173.82993921274175</v>
      </c>
      <c r="D228" s="98">
        <v>187.90000811286515</v>
      </c>
      <c r="E228" s="98">
        <v>196.49270536746286</v>
      </c>
      <c r="F228" s="98">
        <v>211.29597372088375</v>
      </c>
      <c r="G228" s="98">
        <v>220.3274987134659</v>
      </c>
      <c r="H228" s="98">
        <v>229.07880277409339</v>
      </c>
      <c r="I228" s="98">
        <v>210.42521681325195</v>
      </c>
      <c r="J228" s="98">
        <v>218.10449125194572</v>
      </c>
      <c r="K228" s="98">
        <v>202.88515609929789</v>
      </c>
      <c r="L228" s="98">
        <v>204.00720851386114</v>
      </c>
      <c r="M228" s="98">
        <v>212.21827379154257</v>
      </c>
      <c r="N228" s="98">
        <v>213.74510430522642</v>
      </c>
      <c r="O228" s="98">
        <v>208.84127381957802</v>
      </c>
      <c r="P228" s="98">
        <v>226.50525251176609</v>
      </c>
      <c r="Q228" s="98">
        <v>181.42616120090895</v>
      </c>
      <c r="R228" s="98">
        <v>188.61655191330775</v>
      </c>
      <c r="S228" s="98">
        <v>214.82967580124097</v>
      </c>
      <c r="T228" s="98">
        <v>181.70419873061101</v>
      </c>
      <c r="U228" s="98">
        <v>169.86943653719538</v>
      </c>
      <c r="V228" s="98">
        <v>177.76378225923352</v>
      </c>
      <c r="W228" s="98">
        <v>184.2912852537753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307.4783726761699</v>
      </c>
      <c r="C231" s="118">
        <f t="shared" si="108"/>
        <v>346.9193671975076</v>
      </c>
      <c r="D231" s="118">
        <f t="shared" si="108"/>
        <v>361.36207781237101</v>
      </c>
      <c r="E231" s="118">
        <f t="shared" si="108"/>
        <v>322.19196352582719</v>
      </c>
      <c r="F231" s="118">
        <f t="shared" si="108"/>
        <v>305.60852384236023</v>
      </c>
      <c r="G231" s="118">
        <f t="shared" si="108"/>
        <v>355.7113514389992</v>
      </c>
      <c r="H231" s="118">
        <f t="shared" si="108"/>
        <v>357.12532496969374</v>
      </c>
      <c r="I231" s="118">
        <f t="shared" si="108"/>
        <v>284.253110037478</v>
      </c>
      <c r="J231" s="118">
        <f t="shared" si="108"/>
        <v>210.94287776525326</v>
      </c>
      <c r="K231" s="118">
        <f t="shared" si="108"/>
        <v>364.76097529370458</v>
      </c>
      <c r="L231" s="118">
        <f t="shared" si="108"/>
        <v>342.14183737471274</v>
      </c>
      <c r="M231" s="118">
        <f t="shared" si="108"/>
        <v>304.9652724968762</v>
      </c>
      <c r="N231" s="118">
        <f t="shared" si="108"/>
        <v>297.64619991947393</v>
      </c>
      <c r="O231" s="118">
        <f t="shared" si="108"/>
        <v>287.54739431294644</v>
      </c>
      <c r="P231" s="118">
        <f t="shared" si="108"/>
        <v>276.44649260001927</v>
      </c>
      <c r="Q231" s="118">
        <f t="shared" si="108"/>
        <v>252.9922352759213</v>
      </c>
      <c r="R231" s="118">
        <f t="shared" ref="R231:V231" si="109">R232+R235+R237+R246</f>
        <v>257.59386691994723</v>
      </c>
      <c r="S231" s="118">
        <f t="shared" si="109"/>
        <v>260.84591484984122</v>
      </c>
      <c r="T231" s="118">
        <f t="shared" si="109"/>
        <v>264.95000714275585</v>
      </c>
      <c r="U231" s="118">
        <f t="shared" si="109"/>
        <v>254.28455279301025</v>
      </c>
      <c r="V231" s="118">
        <f t="shared" si="109"/>
        <v>249.92755557107532</v>
      </c>
      <c r="W231" s="118">
        <f t="shared" ref="W231" si="110">W232+W235+W237+W246</f>
        <v>243.15089080322912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254.73130785775845</v>
      </c>
      <c r="C232" s="123">
        <f t="shared" si="111"/>
        <v>292.23334207498169</v>
      </c>
      <c r="D232" s="123">
        <f t="shared" si="111"/>
        <v>303.04519329719028</v>
      </c>
      <c r="E232" s="123">
        <f t="shared" si="111"/>
        <v>269.43735786607778</v>
      </c>
      <c r="F232" s="123">
        <f t="shared" si="111"/>
        <v>254.87467508858089</v>
      </c>
      <c r="G232" s="123">
        <f t="shared" si="111"/>
        <v>296.2671893012282</v>
      </c>
      <c r="H232" s="123">
        <f t="shared" si="111"/>
        <v>294.9802553520658</v>
      </c>
      <c r="I232" s="123">
        <f t="shared" si="111"/>
        <v>232.39015032410194</v>
      </c>
      <c r="J232" s="123">
        <f t="shared" si="111"/>
        <v>162.35529354374484</v>
      </c>
      <c r="K232" s="123">
        <f t="shared" si="111"/>
        <v>298.92195617021315</v>
      </c>
      <c r="L232" s="123">
        <f t="shared" si="111"/>
        <v>272.00065888355306</v>
      </c>
      <c r="M232" s="123">
        <f t="shared" si="111"/>
        <v>242.28895001814377</v>
      </c>
      <c r="N232" s="123">
        <f t="shared" si="111"/>
        <v>236.50389749279003</v>
      </c>
      <c r="O232" s="123">
        <f t="shared" si="111"/>
        <v>226.24368481081677</v>
      </c>
      <c r="P232" s="123">
        <f t="shared" si="111"/>
        <v>218.55206072443042</v>
      </c>
      <c r="Q232" s="123">
        <f t="shared" si="111"/>
        <v>196.77069532314354</v>
      </c>
      <c r="R232" s="123">
        <f t="shared" ref="R232:V232" si="112">SUM(R233:R234)</f>
        <v>199.46204759406385</v>
      </c>
      <c r="S232" s="123">
        <f t="shared" si="112"/>
        <v>207.50757440794814</v>
      </c>
      <c r="T232" s="123">
        <f t="shared" si="112"/>
        <v>211.90035586525025</v>
      </c>
      <c r="U232" s="123">
        <f t="shared" si="112"/>
        <v>203.62672348616147</v>
      </c>
      <c r="V232" s="123">
        <f t="shared" si="112"/>
        <v>196.40302486482764</v>
      </c>
      <c r="W232" s="123">
        <f t="shared" ref="W232" si="113">SUM(W233:W234)</f>
        <v>191.25783024804937</v>
      </c>
      <c r="DA232" s="130" t="s">
        <v>2786</v>
      </c>
    </row>
    <row r="233" spans="1:105" ht="12" customHeight="1" x14ac:dyDescent="0.25">
      <c r="A233" s="97" t="s">
        <v>216</v>
      </c>
      <c r="B233" s="99">
        <v>252.18979061905964</v>
      </c>
      <c r="C233" s="99">
        <v>289.32977966621576</v>
      </c>
      <c r="D233" s="99">
        <v>300.11068991235641</v>
      </c>
      <c r="E233" s="99">
        <v>266.85455095735881</v>
      </c>
      <c r="F233" s="99">
        <v>252.44822646171846</v>
      </c>
      <c r="G233" s="99">
        <v>293.40489368005382</v>
      </c>
      <c r="H233" s="99">
        <v>292.11447979208225</v>
      </c>
      <c r="I233" s="99">
        <v>230.10752640354292</v>
      </c>
      <c r="J233" s="99">
        <v>160.71775016247338</v>
      </c>
      <c r="K233" s="99">
        <v>295.83038711178796</v>
      </c>
      <c r="L233" s="99">
        <v>269.27019550038648</v>
      </c>
      <c r="M233" s="99">
        <v>239.80799540686749</v>
      </c>
      <c r="N233" s="99">
        <v>234.08246242717115</v>
      </c>
      <c r="O233" s="99">
        <v>223.92460219377634</v>
      </c>
      <c r="P233" s="99">
        <v>216.317028967754</v>
      </c>
      <c r="Q233" s="99">
        <v>194.74696756626287</v>
      </c>
      <c r="R233" s="99">
        <v>197.40510829563755</v>
      </c>
      <c r="S233" s="99">
        <v>205.35696146986859</v>
      </c>
      <c r="T233" s="99">
        <v>209.67308134749968</v>
      </c>
      <c r="U233" s="99">
        <v>201.45015087462272</v>
      </c>
      <c r="V233" s="99">
        <v>194.2690730736339</v>
      </c>
      <c r="W233" s="99">
        <v>189.15348630049698</v>
      </c>
      <c r="DA233" s="63" t="s">
        <v>2787</v>
      </c>
    </row>
    <row r="234" spans="1:105" ht="12" customHeight="1" x14ac:dyDescent="0.25">
      <c r="A234" s="97" t="s">
        <v>53</v>
      </c>
      <c r="B234" s="99">
        <v>2.5415172386988183</v>
      </c>
      <c r="C234" s="99">
        <v>2.9035624087659335</v>
      </c>
      <c r="D234" s="99">
        <v>2.934503384833854</v>
      </c>
      <c r="E234" s="99">
        <v>2.5828069087189691</v>
      </c>
      <c r="F234" s="99">
        <v>2.4264486268624208</v>
      </c>
      <c r="G234" s="99">
        <v>2.862295621174364</v>
      </c>
      <c r="H234" s="99">
        <v>2.8657755599835211</v>
      </c>
      <c r="I234" s="99">
        <v>2.2826239205590149</v>
      </c>
      <c r="J234" s="99">
        <v>1.6375433812714602</v>
      </c>
      <c r="K234" s="99">
        <v>3.0915690584252014</v>
      </c>
      <c r="L234" s="99">
        <v>2.7304633831665841</v>
      </c>
      <c r="M234" s="99">
        <v>2.4809546112762804</v>
      </c>
      <c r="N234" s="99">
        <v>2.4214350656188932</v>
      </c>
      <c r="O234" s="99">
        <v>2.3190826170404222</v>
      </c>
      <c r="P234" s="99">
        <v>2.2350317566764129</v>
      </c>
      <c r="Q234" s="99">
        <v>2.0237277568806653</v>
      </c>
      <c r="R234" s="99">
        <v>2.0569392984263062</v>
      </c>
      <c r="S234" s="99">
        <v>2.1506129380795587</v>
      </c>
      <c r="T234" s="99">
        <v>2.2272745177505824</v>
      </c>
      <c r="U234" s="99">
        <v>2.1765726115387518</v>
      </c>
      <c r="V234" s="99">
        <v>2.1339517911937294</v>
      </c>
      <c r="W234" s="99">
        <v>2.1043439475524059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1.7916150540078131E-4</v>
      </c>
      <c r="H235" s="123">
        <f t="shared" si="114"/>
        <v>1.5840992865955765E-3</v>
      </c>
      <c r="I235" s="123">
        <f t="shared" si="114"/>
        <v>2.3520202260227312E-3</v>
      </c>
      <c r="J235" s="123">
        <f t="shared" si="114"/>
        <v>3.6925017013584899E-3</v>
      </c>
      <c r="K235" s="123">
        <f t="shared" si="114"/>
        <v>4.3702105272735488E-3</v>
      </c>
      <c r="L235" s="123">
        <f t="shared" si="114"/>
        <v>1.2365187139416445E-2</v>
      </c>
      <c r="M235" s="123">
        <f t="shared" si="114"/>
        <v>7.0057995651244143E-3</v>
      </c>
      <c r="N235" s="123">
        <f t="shared" si="114"/>
        <v>8.0597465631087589E-3</v>
      </c>
      <c r="O235" s="123">
        <f t="shared" si="114"/>
        <v>7.2608073023849853E-3</v>
      </c>
      <c r="P235" s="123">
        <f t="shared" si="114"/>
        <v>9.5733253635474982E-3</v>
      </c>
      <c r="Q235" s="123">
        <f t="shared" si="114"/>
        <v>7.0012071345911331E-3</v>
      </c>
      <c r="R235" s="123">
        <f t="shared" si="114"/>
        <v>7.2945236456670327E-3</v>
      </c>
      <c r="S235" s="123">
        <f t="shared" si="114"/>
        <v>7.4579193417188038E-3</v>
      </c>
      <c r="T235" s="123">
        <f t="shared" si="114"/>
        <v>9.635895096031858E-3</v>
      </c>
      <c r="U235" s="123">
        <f t="shared" si="114"/>
        <v>7.1112914846622821E-3</v>
      </c>
      <c r="V235" s="123">
        <f t="shared" si="114"/>
        <v>7.9827678009454957E-3</v>
      </c>
      <c r="W235" s="123">
        <f t="shared" si="114"/>
        <v>1.5310676631730653E-2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1.7916150540078131E-4</v>
      </c>
      <c r="H236" s="99">
        <f>RES_hhdet_fecs!H48</f>
        <v>1.5840992865955765E-3</v>
      </c>
      <c r="I236" s="99">
        <f>RES_hhdet_fecs!I48</f>
        <v>2.3520202260227312E-3</v>
      </c>
      <c r="J236" s="99">
        <f>RES_hhdet_fecs!J48</f>
        <v>3.6925017013584899E-3</v>
      </c>
      <c r="K236" s="99">
        <f>RES_hhdet_fecs!K48</f>
        <v>4.3702105272735488E-3</v>
      </c>
      <c r="L236" s="99">
        <f>RES_hhdet_fecs!L48</f>
        <v>1.2365187139416445E-2</v>
      </c>
      <c r="M236" s="99">
        <f>RES_hhdet_fecs!M48</f>
        <v>7.0057995651244143E-3</v>
      </c>
      <c r="N236" s="99">
        <f>RES_hhdet_fecs!N48</f>
        <v>8.0597465631087589E-3</v>
      </c>
      <c r="O236" s="99">
        <f>RES_hhdet_fecs!O48</f>
        <v>7.2608073023849853E-3</v>
      </c>
      <c r="P236" s="99">
        <f>RES_hhdet_fecs!P48</f>
        <v>9.5733253635474982E-3</v>
      </c>
      <c r="Q236" s="99">
        <f>RES_hhdet_fecs!Q48</f>
        <v>7.0012071345911331E-3</v>
      </c>
      <c r="R236" s="99">
        <f>RES_hhdet_fecs!R48</f>
        <v>7.2945236456670327E-3</v>
      </c>
      <c r="S236" s="99">
        <f>RES_hhdet_fecs!S48</f>
        <v>7.4579193417188038E-3</v>
      </c>
      <c r="T236" s="99">
        <f>RES_hhdet_fecs!T48</f>
        <v>9.635895096031858E-3</v>
      </c>
      <c r="U236" s="99">
        <f>RES_hhdet_fecs!U48</f>
        <v>7.1112914846622821E-3</v>
      </c>
      <c r="V236" s="99">
        <f>RES_hhdet_fecs!V48</f>
        <v>7.9827678009454957E-3</v>
      </c>
      <c r="W236" s="99">
        <f>RES_hhdet_fecs!W48</f>
        <v>1.5310676631730653E-2</v>
      </c>
      <c r="DA236" s="63" t="s">
        <v>2790</v>
      </c>
    </row>
    <row r="237" spans="1:105" ht="12" customHeight="1" x14ac:dyDescent="0.25">
      <c r="A237" s="121" t="s">
        <v>55</v>
      </c>
      <c r="B237" s="123">
        <v>41.543798008175116</v>
      </c>
      <c r="C237" s="123">
        <v>43.484328373472579</v>
      </c>
      <c r="D237" s="123">
        <v>46.182749286811287</v>
      </c>
      <c r="E237" s="123">
        <v>39.999307141610835</v>
      </c>
      <c r="F237" s="123">
        <v>37.495295944750715</v>
      </c>
      <c r="G237" s="123">
        <v>45.890260938827126</v>
      </c>
      <c r="H237" s="123">
        <v>48.038633124010673</v>
      </c>
      <c r="I237" s="123">
        <v>39.347718385936602</v>
      </c>
      <c r="J237" s="123">
        <v>34.572159762069383</v>
      </c>
      <c r="K237" s="123">
        <v>53.093186954750884</v>
      </c>
      <c r="L237" s="123">
        <v>56.268377023428215</v>
      </c>
      <c r="M237" s="123">
        <v>50.045100801561574</v>
      </c>
      <c r="N237" s="123">
        <v>48.487342730635454</v>
      </c>
      <c r="O237" s="123">
        <v>48.65403119027701</v>
      </c>
      <c r="P237" s="123">
        <v>45.346621728253815</v>
      </c>
      <c r="Q237" s="123">
        <v>45.014029243514706</v>
      </c>
      <c r="R237" s="123">
        <v>46.499859748795835</v>
      </c>
      <c r="S237" s="123">
        <v>42.910871518662404</v>
      </c>
      <c r="T237" s="123">
        <v>43.482267066700253</v>
      </c>
      <c r="U237" s="123">
        <v>41.935594355251432</v>
      </c>
      <c r="V237" s="123">
        <v>43.785842038473909</v>
      </c>
      <c r="W237" s="123">
        <v>42.059921049990713</v>
      </c>
      <c r="DA237" s="130" t="s">
        <v>2791</v>
      </c>
    </row>
    <row r="238" spans="1:105" ht="12" customHeight="1" x14ac:dyDescent="0.25">
      <c r="A238" s="97" t="s">
        <v>138</v>
      </c>
      <c r="B238" s="99">
        <v>41.84308789768054</v>
      </c>
      <c r="C238" s="99">
        <v>43.85748249237345</v>
      </c>
      <c r="D238" s="99">
        <v>46.605804163934287</v>
      </c>
      <c r="E238" s="99">
        <v>40.09915742175577</v>
      </c>
      <c r="F238" s="99">
        <v>37.653917155283068</v>
      </c>
      <c r="G238" s="99">
        <v>46.276823223121632</v>
      </c>
      <c r="H238" s="99">
        <v>48.362614315748559</v>
      </c>
      <c r="I238" s="99">
        <v>39.3964092376184</v>
      </c>
      <c r="J238" s="99">
        <v>32.955175233223301</v>
      </c>
      <c r="K238" s="99">
        <v>53.340068030248723</v>
      </c>
      <c r="L238" s="99">
        <v>56.671020556928035</v>
      </c>
      <c r="M238" s="99">
        <v>50.435931933331965</v>
      </c>
      <c r="N238" s="99">
        <v>48.784073037613418</v>
      </c>
      <c r="O238" s="99">
        <v>48.824494618804323</v>
      </c>
      <c r="P238" s="99">
        <v>45.58601198498323</v>
      </c>
      <c r="Q238" s="99">
        <v>45.078659354710382</v>
      </c>
      <c r="R238" s="99">
        <v>46.556241725389654</v>
      </c>
      <c r="S238" s="99">
        <v>43.185256378411815</v>
      </c>
      <c r="T238" s="99">
        <v>43.748363460186518</v>
      </c>
      <c r="U238" s="99">
        <v>42.481311332619306</v>
      </c>
      <c r="V238" s="99">
        <v>44.210574015513473</v>
      </c>
      <c r="W238" s="99">
        <v>42.274378496005639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33.391498779109511</v>
      </c>
      <c r="C242" s="102">
        <v>33.267532023128382</v>
      </c>
      <c r="D242" s="102">
        <v>34.353610203224733</v>
      </c>
      <c r="E242" s="102">
        <v>37.086175218382635</v>
      </c>
      <c r="F242" s="102">
        <v>32.680752152936584</v>
      </c>
      <c r="G242" s="102">
        <v>33.488054317711665</v>
      </c>
      <c r="H242" s="102">
        <v>37.563241257818845</v>
      </c>
      <c r="I242" s="102">
        <v>37.716166830699436</v>
      </c>
      <c r="J242" s="102">
        <v>51.316320656450664</v>
      </c>
      <c r="K242" s="102">
        <v>44.834351999477519</v>
      </c>
      <c r="L242" s="102">
        <v>42.818627666461147</v>
      </c>
      <c r="M242" s="102">
        <v>36.170967843838483</v>
      </c>
      <c r="N242" s="102">
        <v>37.591222903302373</v>
      </c>
      <c r="O242" s="102">
        <v>42.147679979336175</v>
      </c>
      <c r="P242" s="102">
        <v>36.197789594669729</v>
      </c>
      <c r="Q242" s="102">
        <v>42.545527652445976</v>
      </c>
      <c r="R242" s="102">
        <v>44.369365161159472</v>
      </c>
      <c r="S242" s="102">
        <v>32.30343310205658</v>
      </c>
      <c r="T242" s="102">
        <v>33.92991007083674</v>
      </c>
      <c r="U242" s="102">
        <v>31.287281159146129</v>
      </c>
      <c r="V242" s="102">
        <v>36.295360205775616</v>
      </c>
      <c r="W242" s="102">
        <v>37.008368847951566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11.203266810236274</v>
      </c>
      <c r="C246" s="123">
        <v>11.201696749053324</v>
      </c>
      <c r="D246" s="123">
        <v>12.134135228369482</v>
      </c>
      <c r="E246" s="123">
        <v>12.755298518138583</v>
      </c>
      <c r="F246" s="123">
        <v>13.238552809028651</v>
      </c>
      <c r="G246" s="123">
        <v>13.553722037438478</v>
      </c>
      <c r="H246" s="123">
        <v>14.104852394330656</v>
      </c>
      <c r="I246" s="123">
        <v>12.512889307213433</v>
      </c>
      <c r="J246" s="123">
        <v>14.01173195773768</v>
      </c>
      <c r="K246" s="123">
        <v>12.74146195821328</v>
      </c>
      <c r="L246" s="123">
        <v>13.860436280592022</v>
      </c>
      <c r="M246" s="123">
        <v>12.624215877605691</v>
      </c>
      <c r="N246" s="123">
        <v>12.646899949485336</v>
      </c>
      <c r="O246" s="123">
        <v>12.642417504550261</v>
      </c>
      <c r="P246" s="123">
        <v>12.53823682197145</v>
      </c>
      <c r="Q246" s="123">
        <v>11.200509502128481</v>
      </c>
      <c r="R246" s="123">
        <v>11.624665053441881</v>
      </c>
      <c r="S246" s="123">
        <v>10.420011003888952</v>
      </c>
      <c r="T246" s="123">
        <v>9.5577483157093273</v>
      </c>
      <c r="U246" s="123">
        <v>8.7151236601126687</v>
      </c>
      <c r="V246" s="123">
        <v>9.7307058999728433</v>
      </c>
      <c r="W246" s="123">
        <v>9.8178288285572695</v>
      </c>
      <c r="DA246" s="130" t="s">
        <v>2800</v>
      </c>
    </row>
    <row r="247" spans="1:105" ht="12" customHeight="1" x14ac:dyDescent="0.25">
      <c r="A247" s="97" t="s">
        <v>50</v>
      </c>
      <c r="B247" s="99">
        <v>11.806846190274145</v>
      </c>
      <c r="C247" s="99">
        <v>11.763600483742417</v>
      </c>
      <c r="D247" s="99">
        <v>12.71474979951344</v>
      </c>
      <c r="E247" s="99">
        <v>13.286106667405093</v>
      </c>
      <c r="F247" s="99">
        <v>14.266127313551836</v>
      </c>
      <c r="G247" s="99">
        <v>14.851705125517135</v>
      </c>
      <c r="H247" s="99">
        <v>15.413058338062552</v>
      </c>
      <c r="I247" s="99">
        <v>14.127698765191033</v>
      </c>
      <c r="J247" s="99">
        <v>14.600552920569097</v>
      </c>
      <c r="K247" s="99">
        <v>13.520449480063093</v>
      </c>
      <c r="L247" s="99">
        <v>13.546369483780632</v>
      </c>
      <c r="M247" s="99">
        <v>14.038453336077577</v>
      </c>
      <c r="N247" s="99">
        <v>14.081171762837732</v>
      </c>
      <c r="O247" s="99">
        <v>13.695667295293218</v>
      </c>
      <c r="P247" s="99">
        <v>14.781219737651613</v>
      </c>
      <c r="Q247" s="99">
        <v>11.769101109563637</v>
      </c>
      <c r="R247" s="99">
        <v>12.167671096880396</v>
      </c>
      <c r="S247" s="99">
        <v>13.730002198226147</v>
      </c>
      <c r="T247" s="99">
        <v>11.522190959605846</v>
      </c>
      <c r="U247" s="99">
        <v>10.691166112748805</v>
      </c>
      <c r="V247" s="99">
        <v>11.096675534032011</v>
      </c>
      <c r="W247" s="99">
        <v>11.424932776907671</v>
      </c>
      <c r="DA247" s="63" t="s">
        <v>2801</v>
      </c>
    </row>
    <row r="248" spans="1:105" ht="12" customHeight="1" x14ac:dyDescent="0.25">
      <c r="A248" s="109" t="s">
        <v>120</v>
      </c>
      <c r="B248" s="110">
        <v>8.6609173003797917</v>
      </c>
      <c r="C248" s="110">
        <v>9.2437830437525825</v>
      </c>
      <c r="D248" s="110">
        <v>10.409568037777172</v>
      </c>
      <c r="E248" s="110">
        <v>11.358266839427129</v>
      </c>
      <c r="F248" s="110">
        <v>10.734705498815824</v>
      </c>
      <c r="G248" s="110">
        <v>10.732306763860519</v>
      </c>
      <c r="H248" s="110">
        <v>11.766750531301307</v>
      </c>
      <c r="I248" s="110">
        <v>10.562767377797311</v>
      </c>
      <c r="J248" s="110">
        <v>13.540381511181858</v>
      </c>
      <c r="K248" s="110">
        <v>12.044744107142433</v>
      </c>
      <c r="L248" s="110">
        <v>14.290102231502752</v>
      </c>
      <c r="M248" s="110">
        <v>10.674130781237315</v>
      </c>
      <c r="N248" s="110">
        <v>10.609517547951503</v>
      </c>
      <c r="O248" s="110">
        <v>11.119768030929002</v>
      </c>
      <c r="P248" s="110">
        <v>9.3901319125427047</v>
      </c>
      <c r="Q248" s="110">
        <v>10.506253406100592</v>
      </c>
      <c r="R248" s="110">
        <v>11.025819199463545</v>
      </c>
      <c r="S248" s="110">
        <v>7.366688189179726</v>
      </c>
      <c r="T248" s="110">
        <v>7.7034289519269414</v>
      </c>
      <c r="U248" s="110">
        <v>6.9737672684103531</v>
      </c>
      <c r="V248" s="110">
        <v>8.4478665100351638</v>
      </c>
      <c r="W248" s="110">
        <v>8.3194673297769199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140.43413324450461</v>
      </c>
      <c r="C250" s="118">
        <f t="shared" si="115"/>
        <v>159.77365385589354</v>
      </c>
      <c r="D250" s="118">
        <f t="shared" si="115"/>
        <v>167.38973480644205</v>
      </c>
      <c r="E250" s="118">
        <f t="shared" si="115"/>
        <v>150.62016273880687</v>
      </c>
      <c r="F250" s="118">
        <f t="shared" si="115"/>
        <v>145.42229437399931</v>
      </c>
      <c r="G250" s="118">
        <f t="shared" si="115"/>
        <v>173.18357501972193</v>
      </c>
      <c r="H250" s="118">
        <f t="shared" si="115"/>
        <v>177.81051612643171</v>
      </c>
      <c r="I250" s="118">
        <f t="shared" si="115"/>
        <v>145.87833656095395</v>
      </c>
      <c r="J250" s="118">
        <f t="shared" si="115"/>
        <v>112.95452603888749</v>
      </c>
      <c r="K250" s="118">
        <f t="shared" si="115"/>
        <v>197.83845919605952</v>
      </c>
      <c r="L250" s="118">
        <f t="shared" si="115"/>
        <v>188.45545349726746</v>
      </c>
      <c r="M250" s="118">
        <f t="shared" si="115"/>
        <v>169.6390232706689</v>
      </c>
      <c r="N250" s="118">
        <f t="shared" si="115"/>
        <v>166.79504466660862</v>
      </c>
      <c r="O250" s="118">
        <f t="shared" si="115"/>
        <v>162.76380252203404</v>
      </c>
      <c r="P250" s="118">
        <f t="shared" si="115"/>
        <v>157.74937130961791</v>
      </c>
      <c r="Q250" s="118">
        <f t="shared" si="115"/>
        <v>146.70834653890569</v>
      </c>
      <c r="R250" s="118">
        <f t="shared" ref="R250:V250" si="116">R251+R254+R256+R265</f>
        <v>151.4969970201347</v>
      </c>
      <c r="S250" s="118">
        <f t="shared" si="116"/>
        <v>155.89218162848917</v>
      </c>
      <c r="T250" s="118">
        <f t="shared" si="116"/>
        <v>161.6129841023895</v>
      </c>
      <c r="U250" s="118">
        <f t="shared" si="116"/>
        <v>158.1434847648994</v>
      </c>
      <c r="V250" s="118">
        <f t="shared" si="116"/>
        <v>158.47441747038667</v>
      </c>
      <c r="W250" s="118">
        <f t="shared" ref="W250" si="117">W251+W254+W256+W265</f>
        <v>157.27201998227471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112.7325366421187</v>
      </c>
      <c r="C251" s="123">
        <f t="shared" si="118"/>
        <v>130.94724260638048</v>
      </c>
      <c r="D251" s="123">
        <f t="shared" si="118"/>
        <v>136.51904891359976</v>
      </c>
      <c r="E251" s="123">
        <f t="shared" si="118"/>
        <v>122.32935256059939</v>
      </c>
      <c r="F251" s="123">
        <f t="shared" si="118"/>
        <v>117.98170869444543</v>
      </c>
      <c r="G251" s="123">
        <f t="shared" si="118"/>
        <v>141.02038100537933</v>
      </c>
      <c r="H251" s="123">
        <f t="shared" si="118"/>
        <v>143.82785036240665</v>
      </c>
      <c r="I251" s="123">
        <f t="shared" si="118"/>
        <v>116.9678809851389</v>
      </c>
      <c r="J251" s="123">
        <f t="shared" si="118"/>
        <v>84.503777724579322</v>
      </c>
      <c r="K251" s="123">
        <f t="shared" si="118"/>
        <v>160.48604534022246</v>
      </c>
      <c r="L251" s="123">
        <f t="shared" si="118"/>
        <v>148.4783753822874</v>
      </c>
      <c r="M251" s="123">
        <f t="shared" si="118"/>
        <v>133.85706954537665</v>
      </c>
      <c r="N251" s="123">
        <f t="shared" si="118"/>
        <v>131.70916278913776</v>
      </c>
      <c r="O251" s="123">
        <f t="shared" si="118"/>
        <v>127.29919038455331</v>
      </c>
      <c r="P251" s="123">
        <f t="shared" si="118"/>
        <v>124.01913370449078</v>
      </c>
      <c r="Q251" s="123">
        <f t="shared" si="118"/>
        <v>113.29128519561333</v>
      </c>
      <c r="R251" s="123">
        <f t="shared" ref="R251:V251" si="119">SUM(R252:R253)</f>
        <v>116.33174889100275</v>
      </c>
      <c r="S251" s="123">
        <f t="shared" si="119"/>
        <v>123.17202229870584</v>
      </c>
      <c r="T251" s="123">
        <f t="shared" si="119"/>
        <v>128.23969619175398</v>
      </c>
      <c r="U251" s="123">
        <f t="shared" si="119"/>
        <v>125.54262247898332</v>
      </c>
      <c r="V251" s="123">
        <f t="shared" si="119"/>
        <v>123.15426777716534</v>
      </c>
      <c r="W251" s="123">
        <f t="shared" ref="W251" si="120">SUM(W252:W253)</f>
        <v>122.11766665255922</v>
      </c>
      <c r="DA251" s="130" t="s">
        <v>2954</v>
      </c>
    </row>
    <row r="252" spans="1:105" ht="12" customHeight="1" x14ac:dyDescent="0.25">
      <c r="A252" s="97" t="s">
        <v>216</v>
      </c>
      <c r="B252" s="99">
        <v>110.19101940341989</v>
      </c>
      <c r="C252" s="99">
        <v>128.04368019761455</v>
      </c>
      <c r="D252" s="99">
        <v>133.58454552876591</v>
      </c>
      <c r="E252" s="99">
        <v>119.74654565188042</v>
      </c>
      <c r="F252" s="99">
        <v>115.55526006758301</v>
      </c>
      <c r="G252" s="99">
        <v>138.15808538420498</v>
      </c>
      <c r="H252" s="99">
        <v>140.96207480242313</v>
      </c>
      <c r="I252" s="99">
        <v>114.68525706457989</v>
      </c>
      <c r="J252" s="99">
        <v>82.866234343307866</v>
      </c>
      <c r="K252" s="99">
        <v>157.39447628179727</v>
      </c>
      <c r="L252" s="99">
        <v>145.74791199912082</v>
      </c>
      <c r="M252" s="99">
        <v>131.37611493410037</v>
      </c>
      <c r="N252" s="99">
        <v>129.28772772351888</v>
      </c>
      <c r="O252" s="99">
        <v>124.98010776751289</v>
      </c>
      <c r="P252" s="99">
        <v>121.78410194781438</v>
      </c>
      <c r="Q252" s="99">
        <v>111.26755743873267</v>
      </c>
      <c r="R252" s="99">
        <v>114.27480959257645</v>
      </c>
      <c r="S252" s="99">
        <v>121.02140936062628</v>
      </c>
      <c r="T252" s="99">
        <v>126.01242167400339</v>
      </c>
      <c r="U252" s="99">
        <v>123.36604986744457</v>
      </c>
      <c r="V252" s="99">
        <v>121.02031598597162</v>
      </c>
      <c r="W252" s="99">
        <v>120.01332270500681</v>
      </c>
      <c r="DA252" s="63" t="s">
        <v>2955</v>
      </c>
    </row>
    <row r="253" spans="1:105" ht="12" customHeight="1" x14ac:dyDescent="0.25">
      <c r="A253" s="97" t="s">
        <v>53</v>
      </c>
      <c r="B253" s="99">
        <v>2.5415172386988183</v>
      </c>
      <c r="C253" s="99">
        <v>2.9035624087659335</v>
      </c>
      <c r="D253" s="99">
        <v>2.934503384833854</v>
      </c>
      <c r="E253" s="99">
        <v>2.5828069087189691</v>
      </c>
      <c r="F253" s="99">
        <v>2.4264486268624208</v>
      </c>
      <c r="G253" s="99">
        <v>2.862295621174364</v>
      </c>
      <c r="H253" s="99">
        <v>2.8657755599835211</v>
      </c>
      <c r="I253" s="99">
        <v>2.2826239205590149</v>
      </c>
      <c r="J253" s="99">
        <v>1.6375433812714602</v>
      </c>
      <c r="K253" s="99">
        <v>3.0915690584252014</v>
      </c>
      <c r="L253" s="99">
        <v>2.7304633831665841</v>
      </c>
      <c r="M253" s="99">
        <v>2.4809546112762804</v>
      </c>
      <c r="N253" s="99">
        <v>2.4214350656188932</v>
      </c>
      <c r="O253" s="99">
        <v>2.3190826170404222</v>
      </c>
      <c r="P253" s="99">
        <v>2.2350317566764129</v>
      </c>
      <c r="Q253" s="99">
        <v>2.0237277568806653</v>
      </c>
      <c r="R253" s="99">
        <v>2.0569392984263062</v>
      </c>
      <c r="S253" s="99">
        <v>2.1506129380795587</v>
      </c>
      <c r="T253" s="99">
        <v>2.2272745177505824</v>
      </c>
      <c r="U253" s="99">
        <v>2.1765726115387518</v>
      </c>
      <c r="V253" s="99">
        <v>2.1339517911937294</v>
      </c>
      <c r="W253" s="99">
        <v>2.1043439475524059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5.5158751415462705E-4</v>
      </c>
      <c r="H254" s="123">
        <f t="shared" si="121"/>
        <v>5.0140784607560192E-3</v>
      </c>
      <c r="I254" s="123">
        <f t="shared" si="121"/>
        <v>7.610646931880456E-3</v>
      </c>
      <c r="J254" s="123">
        <f t="shared" si="121"/>
        <v>1.225397305919723E-2</v>
      </c>
      <c r="K254" s="123">
        <f t="shared" si="121"/>
        <v>1.4849374421642324E-2</v>
      </c>
      <c r="L254" s="123">
        <f t="shared" si="121"/>
        <v>4.2898603904434347E-2</v>
      </c>
      <c r="M254" s="123">
        <f t="shared" si="121"/>
        <v>2.4780623842390243E-2</v>
      </c>
      <c r="N254" s="123">
        <f t="shared" si="121"/>
        <v>2.9060181187661731E-2</v>
      </c>
      <c r="O254" s="123">
        <f t="shared" si="121"/>
        <v>2.6623188753354846E-2</v>
      </c>
      <c r="P254" s="123">
        <f t="shared" si="121"/>
        <v>3.5947217509053518E-2</v>
      </c>
      <c r="Q254" s="123">
        <f t="shared" si="121"/>
        <v>2.7313196517707805E-2</v>
      </c>
      <c r="R254" s="123">
        <f t="shared" si="121"/>
        <v>2.9854504447433528E-2</v>
      </c>
      <c r="S254" s="123">
        <f t="shared" si="121"/>
        <v>3.195212405313274E-2</v>
      </c>
      <c r="T254" s="123">
        <f t="shared" si="121"/>
        <v>4.2786453334890125E-2</v>
      </c>
      <c r="U254" s="123">
        <f t="shared" si="121"/>
        <v>3.2438963624639341E-2</v>
      </c>
      <c r="V254" s="123">
        <f t="shared" si="121"/>
        <v>3.7278294641714442E-2</v>
      </c>
      <c r="W254" s="123">
        <f t="shared" si="121"/>
        <v>7.2585962829082112E-2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5.5158751415462705E-4</v>
      </c>
      <c r="H255" s="99">
        <f>RES_hhdet_tess!H48</f>
        <v>5.0140784607560192E-3</v>
      </c>
      <c r="I255" s="99">
        <f>RES_hhdet_tess!I48</f>
        <v>7.610646931880456E-3</v>
      </c>
      <c r="J255" s="99">
        <f>RES_hhdet_tess!J48</f>
        <v>1.225397305919723E-2</v>
      </c>
      <c r="K255" s="99">
        <f>RES_hhdet_tess!K48</f>
        <v>1.4849374421642324E-2</v>
      </c>
      <c r="L255" s="99">
        <f>RES_hhdet_tess!L48</f>
        <v>4.2898603904434347E-2</v>
      </c>
      <c r="M255" s="99">
        <f>RES_hhdet_tess!M48</f>
        <v>2.4780623842390243E-2</v>
      </c>
      <c r="N255" s="99">
        <f>RES_hhdet_tess!N48</f>
        <v>2.9060181187661731E-2</v>
      </c>
      <c r="O255" s="99">
        <f>RES_hhdet_tess!O48</f>
        <v>2.6623188753354846E-2</v>
      </c>
      <c r="P255" s="99">
        <f>RES_hhdet_tess!P48</f>
        <v>3.5947217509053518E-2</v>
      </c>
      <c r="Q255" s="99">
        <f>RES_hhdet_tess!Q48</f>
        <v>2.7313196517707805E-2</v>
      </c>
      <c r="R255" s="99">
        <f>RES_hhdet_tess!R48</f>
        <v>2.9854504447433528E-2</v>
      </c>
      <c r="S255" s="99">
        <f>RES_hhdet_tess!S48</f>
        <v>3.195212405313274E-2</v>
      </c>
      <c r="T255" s="99">
        <f>RES_hhdet_tess!T48</f>
        <v>4.2786453334890125E-2</v>
      </c>
      <c r="U255" s="99">
        <f>RES_hhdet_tess!U48</f>
        <v>3.2438963624639341E-2</v>
      </c>
      <c r="V255" s="99">
        <f>RES_hhdet_tess!V48</f>
        <v>3.7278294641714442E-2</v>
      </c>
      <c r="W255" s="99">
        <f>RES_hhdet_tess!W48</f>
        <v>7.2585962829082112E-2</v>
      </c>
      <c r="DA255" s="63" t="s">
        <v>2958</v>
      </c>
    </row>
    <row r="256" spans="1:105" ht="12" customHeight="1" x14ac:dyDescent="0.25">
      <c r="A256" s="121" t="s">
        <v>55</v>
      </c>
      <c r="B256" s="123">
        <v>20.865559821278701</v>
      </c>
      <c r="C256" s="123">
        <v>21.913320153612574</v>
      </c>
      <c r="D256" s="123">
        <v>23.307586211933558</v>
      </c>
      <c r="E256" s="123">
        <v>20.264532211057389</v>
      </c>
      <c r="F256" s="123">
        <v>19.104068180782455</v>
      </c>
      <c r="G256" s="123">
        <v>23.568320298982343</v>
      </c>
      <c r="H256" s="123">
        <v>24.891409411626498</v>
      </c>
      <c r="I256" s="123">
        <v>20.654520496499437</v>
      </c>
      <c r="J256" s="123">
        <v>18.827661960167514</v>
      </c>
      <c r="K256" s="123">
        <v>28.661784766352469</v>
      </c>
      <c r="L256" s="123">
        <v>30.636038919968492</v>
      </c>
      <c r="M256" s="123">
        <v>27.449085250790095</v>
      </c>
      <c r="N256" s="123">
        <v>26.746273385267031</v>
      </c>
      <c r="O256" s="123">
        <v>27.091500961608187</v>
      </c>
      <c r="P256" s="123">
        <v>25.503845947736902</v>
      </c>
      <c r="Q256" s="123">
        <v>25.823202638729924</v>
      </c>
      <c r="R256" s="123">
        <v>27.176303871088987</v>
      </c>
      <c r="S256" s="123">
        <v>25.674893152502818</v>
      </c>
      <c r="T256" s="123">
        <v>26.775921447749425</v>
      </c>
      <c r="U256" s="123">
        <v>26.532202467950796</v>
      </c>
      <c r="V256" s="123">
        <v>28.460631917972584</v>
      </c>
      <c r="W256" s="123">
        <v>28.165915438722596</v>
      </c>
      <c r="DA256" s="130" t="s">
        <v>2959</v>
      </c>
    </row>
    <row r="257" spans="1:105" ht="12" customHeight="1" x14ac:dyDescent="0.25">
      <c r="A257" s="97" t="s">
        <v>138</v>
      </c>
      <c r="B257" s="99">
        <v>20.871424914198958</v>
      </c>
      <c r="C257" s="99">
        <v>21.955534864153726</v>
      </c>
      <c r="D257" s="99">
        <v>23.371294080477199</v>
      </c>
      <c r="E257" s="99">
        <v>20.158678983702444</v>
      </c>
      <c r="F257" s="99">
        <v>19.049930777462379</v>
      </c>
      <c r="G257" s="99">
        <v>23.633909579521475</v>
      </c>
      <c r="H257" s="99">
        <v>24.909514118901804</v>
      </c>
      <c r="I257" s="99">
        <v>20.538778431923511</v>
      </c>
      <c r="J257" s="99">
        <v>17.396277690880801</v>
      </c>
      <c r="K257" s="99">
        <v>28.637950384098065</v>
      </c>
      <c r="L257" s="99">
        <v>30.709276579975029</v>
      </c>
      <c r="M257" s="99">
        <v>27.550964843119964</v>
      </c>
      <c r="N257" s="99">
        <v>26.800130798263403</v>
      </c>
      <c r="O257" s="99">
        <v>27.073467385547517</v>
      </c>
      <c r="P257" s="99">
        <v>25.541542947462855</v>
      </c>
      <c r="Q257" s="99">
        <v>25.733638738606846</v>
      </c>
      <c r="R257" s="99">
        <v>27.047668447670773</v>
      </c>
      <c r="S257" s="99">
        <v>25.730447248334059</v>
      </c>
      <c r="T257" s="99">
        <v>26.821990965312978</v>
      </c>
      <c r="U257" s="99">
        <v>26.673208947312087</v>
      </c>
      <c r="V257" s="99">
        <v>28.499682463008433</v>
      </c>
      <c r="W257" s="99">
        <v>28.142198693912931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20.705801693226885</v>
      </c>
      <c r="C261" s="102">
        <v>20.757499867190152</v>
      </c>
      <c r="D261" s="102">
        <v>21.526235189941865</v>
      </c>
      <c r="E261" s="102">
        <v>23.352800119137928</v>
      </c>
      <c r="F261" s="102">
        <v>20.747271496308993</v>
      </c>
      <c r="G261" s="102">
        <v>21.463997548351784</v>
      </c>
      <c r="H261" s="102">
        <v>24.306023876391709</v>
      </c>
      <c r="I261" s="102">
        <v>24.532849565362081</v>
      </c>
      <c r="J261" s="102">
        <v>33.649899327971319</v>
      </c>
      <c r="K261" s="102">
        <v>29.45910885813662</v>
      </c>
      <c r="L261" s="102">
        <v>28.189636361316456</v>
      </c>
      <c r="M261" s="102">
        <v>23.832456751262743</v>
      </c>
      <c r="N261" s="102">
        <v>24.768595973157453</v>
      </c>
      <c r="O261" s="102">
        <v>27.779817396714598</v>
      </c>
      <c r="P261" s="102">
        <v>24.063171096786856</v>
      </c>
      <c r="Q261" s="102">
        <v>29.244032742004929</v>
      </c>
      <c r="R261" s="102">
        <v>32.037025149896849</v>
      </c>
      <c r="S261" s="102">
        <v>23.527228551554082</v>
      </c>
      <c r="T261" s="102">
        <v>25.122112943888702</v>
      </c>
      <c r="U261" s="102">
        <v>23.78081078107088</v>
      </c>
      <c r="V261" s="102">
        <v>27.7719449013114</v>
      </c>
      <c r="W261" s="102">
        <v>28.724564143604191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6.8360367811071843</v>
      </c>
      <c r="C265" s="123">
        <v>6.9130910959004757</v>
      </c>
      <c r="D265" s="123">
        <v>7.5630996809087199</v>
      </c>
      <c r="E265" s="123">
        <v>8.026277967150083</v>
      </c>
      <c r="F265" s="123">
        <v>8.3365174987714319</v>
      </c>
      <c r="G265" s="123">
        <v>8.5943221278460928</v>
      </c>
      <c r="H265" s="123">
        <v>9.0862422739377919</v>
      </c>
      <c r="I265" s="123">
        <v>8.2483244323837255</v>
      </c>
      <c r="J265" s="123">
        <v>9.6108323810814529</v>
      </c>
      <c r="K265" s="123">
        <v>8.675779715062971</v>
      </c>
      <c r="L265" s="123">
        <v>9.2981405911071331</v>
      </c>
      <c r="M265" s="123">
        <v>8.3080878506597706</v>
      </c>
      <c r="N265" s="123">
        <v>8.3105483110161629</v>
      </c>
      <c r="O265" s="123">
        <v>8.3464879871192004</v>
      </c>
      <c r="P265" s="123">
        <v>8.190444439881178</v>
      </c>
      <c r="Q265" s="123">
        <v>7.5665455080447241</v>
      </c>
      <c r="R265" s="123">
        <v>7.9590897535955403</v>
      </c>
      <c r="S265" s="123">
        <v>7.0133140532274005</v>
      </c>
      <c r="T265" s="123">
        <v>6.5545800095512137</v>
      </c>
      <c r="U265" s="123">
        <v>6.0362208543406419</v>
      </c>
      <c r="V265" s="123">
        <v>6.8222394806070357</v>
      </c>
      <c r="W265" s="123">
        <v>6.9158519281638053</v>
      </c>
      <c r="DA265" s="130" t="s">
        <v>2968</v>
      </c>
    </row>
    <row r="266" spans="1:105" ht="12" customHeight="1" x14ac:dyDescent="0.25">
      <c r="A266" s="97" t="s">
        <v>50</v>
      </c>
      <c r="B266" s="99">
        <v>6.9375159959831212</v>
      </c>
      <c r="C266" s="99">
        <v>6.9231773526801836</v>
      </c>
      <c r="D266" s="99">
        <v>7.4919803722704552</v>
      </c>
      <c r="E266" s="99">
        <v>7.8419014522781216</v>
      </c>
      <c r="F266" s="99">
        <v>8.4436678373102634</v>
      </c>
      <c r="G266" s="99">
        <v>8.8177648696626765</v>
      </c>
      <c r="H266" s="99">
        <v>9.1764882165107675</v>
      </c>
      <c r="I266" s="99">
        <v>8.4231021446424741</v>
      </c>
      <c r="J266" s="99">
        <v>8.7117696739492345</v>
      </c>
      <c r="K266" s="99">
        <v>8.0798455925542854</v>
      </c>
      <c r="L266" s="99">
        <v>8.103799244979113</v>
      </c>
      <c r="M266" s="99">
        <v>8.4018018492001705</v>
      </c>
      <c r="N266" s="99">
        <v>8.4300201744400418</v>
      </c>
      <c r="O266" s="99">
        <v>8.2014544654567718</v>
      </c>
      <c r="P266" s="99">
        <v>8.8530601592388738</v>
      </c>
      <c r="Q266" s="99">
        <v>7.0500143818457754</v>
      </c>
      <c r="R266" s="99">
        <v>7.2931621088877883</v>
      </c>
      <c r="S266" s="99">
        <v>8.2419042703837313</v>
      </c>
      <c r="T266" s="99">
        <v>6.938036192377524</v>
      </c>
      <c r="U266" s="99">
        <v>6.4519549320488379</v>
      </c>
      <c r="V266" s="99">
        <v>6.7173975449569916</v>
      </c>
      <c r="W266" s="99">
        <v>6.9369738144130748</v>
      </c>
      <c r="DA266" s="63" t="s">
        <v>2969</v>
      </c>
    </row>
    <row r="267" spans="1:105" ht="12" customHeight="1" x14ac:dyDescent="0.25">
      <c r="A267" s="109" t="s">
        <v>120</v>
      </c>
      <c r="B267" s="110">
        <v>6.4085940275388422</v>
      </c>
      <c r="C267" s="110">
        <v>6.8779462496127088</v>
      </c>
      <c r="D267" s="110">
        <v>7.7743414106047393</v>
      </c>
      <c r="E267" s="110">
        <v>8.5115377214369694</v>
      </c>
      <c r="F267" s="110">
        <v>8.0754288032482471</v>
      </c>
      <c r="G267" s="110">
        <v>8.1086264586793799</v>
      </c>
      <c r="H267" s="110">
        <v>8.9249494687248863</v>
      </c>
      <c r="I267" s="110">
        <v>8.0372544217610287</v>
      </c>
      <c r="J267" s="110">
        <v>10.330530957114972</v>
      </c>
      <c r="K267" s="110">
        <v>9.2087766239583733</v>
      </c>
      <c r="L267" s="110">
        <v>10.932085393315164</v>
      </c>
      <c r="M267" s="110">
        <v>8.1788660776258499</v>
      </c>
      <c r="N267" s="110">
        <v>8.1408385881085277</v>
      </c>
      <c r="O267" s="110">
        <v>8.5561583021362679</v>
      </c>
      <c r="P267" s="110">
        <v>7.2604401208148035</v>
      </c>
      <c r="Q267" s="110">
        <v>8.1972352306197642</v>
      </c>
      <c r="R267" s="110">
        <v>8.6934978028274088</v>
      </c>
      <c r="S267" s="110">
        <v>5.8799930503226898</v>
      </c>
      <c r="T267" s="110">
        <v>6.1926197216364089</v>
      </c>
      <c r="U267" s="110">
        <v>5.6698617245052176</v>
      </c>
      <c r="V267" s="110">
        <v>6.9207009408149895</v>
      </c>
      <c r="W267" s="110">
        <v>6.8961592249195576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77.636607622622179</v>
      </c>
      <c r="C269" s="118">
        <f t="shared" si="122"/>
        <v>88.039928440490655</v>
      </c>
      <c r="D269" s="118">
        <f t="shared" si="122"/>
        <v>91.614704807458594</v>
      </c>
      <c r="E269" s="118">
        <f t="shared" si="122"/>
        <v>81.029734610469077</v>
      </c>
      <c r="F269" s="118">
        <f t="shared" si="122"/>
        <v>76.826130794913922</v>
      </c>
      <c r="G269" s="118">
        <f t="shared" si="122"/>
        <v>88.850877783625947</v>
      </c>
      <c r="H269" s="118">
        <f t="shared" si="122"/>
        <v>88.733802700347823</v>
      </c>
      <c r="I269" s="118">
        <f t="shared" si="122"/>
        <v>70.217258278059589</v>
      </c>
      <c r="J269" s="118">
        <f t="shared" si="122"/>
        <v>50.141957359492324</v>
      </c>
      <c r="K269" s="118">
        <f t="shared" si="122"/>
        <v>92.758701471210586</v>
      </c>
      <c r="L269" s="118">
        <f t="shared" si="122"/>
        <v>87.171536892396219</v>
      </c>
      <c r="M269" s="118">
        <f t="shared" si="122"/>
        <v>77.912239305393456</v>
      </c>
      <c r="N269" s="118">
        <f t="shared" si="122"/>
        <v>76.021659956441511</v>
      </c>
      <c r="O269" s="118">
        <f t="shared" si="122"/>
        <v>73.331666938722876</v>
      </c>
      <c r="P269" s="118">
        <f t="shared" si="122"/>
        <v>70.619509987530975</v>
      </c>
      <c r="Q269" s="118">
        <f t="shared" si="122"/>
        <v>64.431606867437978</v>
      </c>
      <c r="R269" s="118">
        <f t="shared" ref="R269:V269" si="123">R270+R273+R275+R284</f>
        <v>65.533912926169847</v>
      </c>
      <c r="S269" s="118">
        <f t="shared" si="123"/>
        <v>66.870777046678853</v>
      </c>
      <c r="T269" s="118">
        <f t="shared" si="123"/>
        <v>67.957710091939774</v>
      </c>
      <c r="U269" s="118">
        <f t="shared" si="123"/>
        <v>65.080825317282716</v>
      </c>
      <c r="V269" s="118">
        <f t="shared" si="123"/>
        <v>63.636918274069075</v>
      </c>
      <c r="W269" s="118">
        <f t="shared" ref="W269" si="124">W270+W273+W275+W284</f>
        <v>62.015548735795655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65.057167568094243</v>
      </c>
      <c r="C270" s="123">
        <f t="shared" si="125"/>
        <v>74.996044712473704</v>
      </c>
      <c r="D270" s="123">
        <f t="shared" si="125"/>
        <v>77.790522445783708</v>
      </c>
      <c r="E270" s="123">
        <f t="shared" si="125"/>
        <v>68.841008293707276</v>
      </c>
      <c r="F270" s="123">
        <f t="shared" si="125"/>
        <v>65.124579623001637</v>
      </c>
      <c r="G270" s="123">
        <f t="shared" si="125"/>
        <v>75.059405745054406</v>
      </c>
      <c r="H270" s="123">
        <f t="shared" si="125"/>
        <v>74.52110969241761</v>
      </c>
      <c r="I270" s="123">
        <f t="shared" si="125"/>
        <v>58.702561503882343</v>
      </c>
      <c r="J270" s="123">
        <f t="shared" si="125"/>
        <v>41.000586817541517</v>
      </c>
      <c r="K270" s="123">
        <f t="shared" si="125"/>
        <v>77.704683561831601</v>
      </c>
      <c r="L270" s="123">
        <f t="shared" si="125"/>
        <v>70.904813157616431</v>
      </c>
      <c r="M270" s="123">
        <f t="shared" si="125"/>
        <v>63.14676259074529</v>
      </c>
      <c r="N270" s="123">
        <f t="shared" si="125"/>
        <v>61.639102801667171</v>
      </c>
      <c r="O270" s="123">
        <f t="shared" si="125"/>
        <v>58.964312966157827</v>
      </c>
      <c r="P270" s="123">
        <f t="shared" si="125"/>
        <v>56.961070248665088</v>
      </c>
      <c r="Q270" s="123">
        <f t="shared" si="125"/>
        <v>51.3736464310754</v>
      </c>
      <c r="R270" s="123">
        <f t="shared" ref="R270:V270" si="126">SUM(R271:R272)</f>
        <v>52.111216740213031</v>
      </c>
      <c r="S270" s="123">
        <f t="shared" si="126"/>
        <v>54.252871320556437</v>
      </c>
      <c r="T270" s="123">
        <f t="shared" si="126"/>
        <v>55.433918171799256</v>
      </c>
      <c r="U270" s="123">
        <f t="shared" si="126"/>
        <v>53.259485235871168</v>
      </c>
      <c r="V270" s="123">
        <f t="shared" si="126"/>
        <v>51.355974542810245</v>
      </c>
      <c r="W270" s="123">
        <f t="shared" ref="W270" si="127">SUM(W271:W272)</f>
        <v>50.036071981214114</v>
      </c>
      <c r="DA270" s="130" t="s">
        <v>3122</v>
      </c>
    </row>
    <row r="271" spans="1:105" ht="12" customHeight="1" x14ac:dyDescent="0.25">
      <c r="A271" s="97" t="s">
        <v>216</v>
      </c>
      <c r="B271" s="99">
        <v>65.057167568094243</v>
      </c>
      <c r="C271" s="99">
        <v>74.996044712473704</v>
      </c>
      <c r="D271" s="99">
        <v>77.790522445783708</v>
      </c>
      <c r="E271" s="99">
        <v>68.841008293707276</v>
      </c>
      <c r="F271" s="99">
        <v>65.124579623001637</v>
      </c>
      <c r="G271" s="99">
        <v>75.059405745054406</v>
      </c>
      <c r="H271" s="99">
        <v>74.52110969241761</v>
      </c>
      <c r="I271" s="99">
        <v>58.702561503882343</v>
      </c>
      <c r="J271" s="99">
        <v>41.000586817541517</v>
      </c>
      <c r="K271" s="99">
        <v>77.704683561831601</v>
      </c>
      <c r="L271" s="99">
        <v>70.904813157616431</v>
      </c>
      <c r="M271" s="99">
        <v>63.14676259074529</v>
      </c>
      <c r="N271" s="99">
        <v>61.639102801667171</v>
      </c>
      <c r="O271" s="99">
        <v>58.964312966157827</v>
      </c>
      <c r="P271" s="99">
        <v>56.961070248665088</v>
      </c>
      <c r="Q271" s="99">
        <v>51.3736464310754</v>
      </c>
      <c r="R271" s="99">
        <v>52.111216740213031</v>
      </c>
      <c r="S271" s="99">
        <v>54.252871320556437</v>
      </c>
      <c r="T271" s="99">
        <v>55.433918171799256</v>
      </c>
      <c r="U271" s="99">
        <v>53.259485235871168</v>
      </c>
      <c r="V271" s="99">
        <v>51.355974542810245</v>
      </c>
      <c r="W271" s="99">
        <v>50.036071981214114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10.411974926033787</v>
      </c>
      <c r="C275" s="123">
        <v>10.967552692300803</v>
      </c>
      <c r="D275" s="123">
        <v>11.663382102665601</v>
      </c>
      <c r="E275" s="123">
        <v>10.001645150440416</v>
      </c>
      <c r="F275" s="123">
        <v>9.403835951195445</v>
      </c>
      <c r="G275" s="123">
        <v>11.480783559315631</v>
      </c>
      <c r="H275" s="123">
        <v>11.967618374587889</v>
      </c>
      <c r="I275" s="123">
        <v>9.7591440518166834</v>
      </c>
      <c r="J275" s="123">
        <v>7.6667883064091038</v>
      </c>
      <c r="K275" s="123">
        <v>13.603976952304706</v>
      </c>
      <c r="L275" s="123">
        <v>14.488981412735857</v>
      </c>
      <c r="M275" s="123">
        <v>12.917029475870475</v>
      </c>
      <c r="N275" s="123">
        <v>12.50537358353373</v>
      </c>
      <c r="O275" s="123">
        <v>12.528335384613074</v>
      </c>
      <c r="P275" s="123">
        <v>11.697722699577717</v>
      </c>
      <c r="Q275" s="123">
        <v>11.588209055186935</v>
      </c>
      <c r="R275" s="123">
        <v>11.973108166235651</v>
      </c>
      <c r="S275" s="123">
        <v>11.121353646415661</v>
      </c>
      <c r="T275" s="123">
        <v>11.252840739493966</v>
      </c>
      <c r="U275" s="123">
        <v>10.683698539834875</v>
      </c>
      <c r="V275" s="123">
        <v>11.060138485452857</v>
      </c>
      <c r="W275" s="123">
        <v>10.727271802217285</v>
      </c>
      <c r="DA275" s="130" t="s">
        <v>3127</v>
      </c>
    </row>
    <row r="276" spans="1:105" ht="12" customHeight="1" x14ac:dyDescent="0.25">
      <c r="A276" s="97" t="s">
        <v>138</v>
      </c>
      <c r="B276" s="99">
        <v>10.794222772633384</v>
      </c>
      <c r="C276" s="99">
        <v>11.368127130809256</v>
      </c>
      <c r="D276" s="99">
        <v>12.080508881496723</v>
      </c>
      <c r="E276" s="99">
        <v>10.34446075114103</v>
      </c>
      <c r="F276" s="99">
        <v>9.713657173460053</v>
      </c>
      <c r="G276" s="99">
        <v>11.838626163761834</v>
      </c>
      <c r="H276" s="99">
        <v>12.337750901636998</v>
      </c>
      <c r="I276" s="99">
        <v>10.050388930988937</v>
      </c>
      <c r="J276" s="99">
        <v>8.4071704704124137</v>
      </c>
      <c r="K276" s="99">
        <v>14.010640177713814</v>
      </c>
      <c r="L276" s="99">
        <v>14.922736311656355</v>
      </c>
      <c r="M276" s="99">
        <v>13.280899222870099</v>
      </c>
      <c r="N276" s="99">
        <v>12.845928148013424</v>
      </c>
      <c r="O276" s="99">
        <v>12.856572046631877</v>
      </c>
      <c r="P276" s="99">
        <v>12.003807760415356</v>
      </c>
      <c r="Q276" s="99">
        <v>11.891610617699646</v>
      </c>
      <c r="R276" s="99">
        <v>12.289967691860102</v>
      </c>
      <c r="S276" s="99">
        <v>11.409032060434852</v>
      </c>
      <c r="T276" s="99">
        <v>11.566306865032541</v>
      </c>
      <c r="U276" s="99">
        <v>11.231228985915358</v>
      </c>
      <c r="V276" s="99">
        <v>11.687280315602049</v>
      </c>
      <c r="W276" s="99">
        <v>11.182684954729647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2.1674651284941384</v>
      </c>
      <c r="C284" s="123">
        <v>2.0763310357161546</v>
      </c>
      <c r="D284" s="123">
        <v>2.1608002590092714</v>
      </c>
      <c r="E284" s="123">
        <v>2.18708116632139</v>
      </c>
      <c r="F284" s="123">
        <v>2.2977152207168445</v>
      </c>
      <c r="G284" s="123">
        <v>2.3106884792559206</v>
      </c>
      <c r="H284" s="123">
        <v>2.2450746333423304</v>
      </c>
      <c r="I284" s="123">
        <v>1.7555527223605614</v>
      </c>
      <c r="J284" s="123">
        <v>1.4745822355417024</v>
      </c>
      <c r="K284" s="123">
        <v>1.450040957074278</v>
      </c>
      <c r="L284" s="123">
        <v>1.7777423220439301</v>
      </c>
      <c r="M284" s="123">
        <v>1.8484472387777011</v>
      </c>
      <c r="N284" s="123">
        <v>1.8771835712406095</v>
      </c>
      <c r="O284" s="123">
        <v>1.8390185879519745</v>
      </c>
      <c r="P284" s="123">
        <v>1.9607170392881688</v>
      </c>
      <c r="Q284" s="123">
        <v>1.4697513811756404</v>
      </c>
      <c r="R284" s="123">
        <v>1.4495880197211664</v>
      </c>
      <c r="S284" s="123">
        <v>1.4965520797067629</v>
      </c>
      <c r="T284" s="123">
        <v>1.2709511806465525</v>
      </c>
      <c r="U284" s="123">
        <v>1.1376415415766694</v>
      </c>
      <c r="V284" s="123">
        <v>1.2208052458059773</v>
      </c>
      <c r="W284" s="123">
        <v>1.2522049523642615</v>
      </c>
      <c r="DA284" s="130" t="s">
        <v>3136</v>
      </c>
    </row>
    <row r="285" spans="1:105" ht="12" customHeight="1" x14ac:dyDescent="0.25">
      <c r="A285" s="97" t="s">
        <v>50</v>
      </c>
      <c r="B285" s="99">
        <v>2.6820431805826748</v>
      </c>
      <c r="C285" s="99">
        <v>2.6722194858869281</v>
      </c>
      <c r="D285" s="99">
        <v>2.8882825644574734</v>
      </c>
      <c r="E285" s="99">
        <v>3.0180719905677411</v>
      </c>
      <c r="F285" s="99">
        <v>3.2406934805464349</v>
      </c>
      <c r="G285" s="99">
        <v>3.3737133363124725</v>
      </c>
      <c r="H285" s="99">
        <v>3.5012303320742895</v>
      </c>
      <c r="I285" s="99">
        <v>3.2092480515007953</v>
      </c>
      <c r="J285" s="99">
        <v>3.3166616014364774</v>
      </c>
      <c r="K285" s="99">
        <v>3.0713053038911324</v>
      </c>
      <c r="L285" s="99">
        <v>3.0771932919356084</v>
      </c>
      <c r="M285" s="99">
        <v>3.1889750598233828</v>
      </c>
      <c r="N285" s="99">
        <v>3.1986789776462192</v>
      </c>
      <c r="O285" s="99">
        <v>3.1111077827988076</v>
      </c>
      <c r="P285" s="99">
        <v>3.357701875604941</v>
      </c>
      <c r="Q285" s="99">
        <v>2.673469008048476</v>
      </c>
      <c r="R285" s="99">
        <v>2.7640081663673515</v>
      </c>
      <c r="S285" s="99">
        <v>3.1189072993490519</v>
      </c>
      <c r="T285" s="99">
        <v>2.6173808983840652</v>
      </c>
      <c r="U285" s="99">
        <v>2.4286052941720189</v>
      </c>
      <c r="V285" s="99">
        <v>2.520720814310712</v>
      </c>
      <c r="W285" s="99">
        <v>2.5952877296023469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0.20462846840097013</v>
      </c>
      <c r="D290" s="117">
        <f t="shared" si="129"/>
        <v>7.6477551220569068E-2</v>
      </c>
      <c r="E290" s="117">
        <f t="shared" si="129"/>
        <v>9.3950805490071496E-2</v>
      </c>
      <c r="F290" s="117">
        <f t="shared" si="129"/>
        <v>0.24638247846424763</v>
      </c>
      <c r="G290" s="117">
        <f t="shared" si="129"/>
        <v>0.46294483268679881</v>
      </c>
      <c r="H290" s="117">
        <f t="shared" si="129"/>
        <v>0.56368614159854047</v>
      </c>
      <c r="I290" s="117">
        <f t="shared" si="129"/>
        <v>0.70763400893675077</v>
      </c>
      <c r="J290" s="117">
        <f t="shared" si="129"/>
        <v>0.93579381165293918</v>
      </c>
      <c r="K290" s="117">
        <f t="shared" si="129"/>
        <v>3.5642271886883723</v>
      </c>
      <c r="L290" s="117">
        <f t="shared" si="129"/>
        <v>2.1697785276674253</v>
      </c>
      <c r="M290" s="117">
        <f t="shared" si="129"/>
        <v>0.91981174788683584</v>
      </c>
      <c r="N290" s="117">
        <f t="shared" si="129"/>
        <v>0.3072427769932542</v>
      </c>
      <c r="O290" s="117">
        <f t="shared" si="129"/>
        <v>0.39252150652942464</v>
      </c>
      <c r="P290" s="117">
        <f t="shared" si="129"/>
        <v>0.7563908993389552</v>
      </c>
      <c r="Q290" s="117">
        <f t="shared" si="129"/>
        <v>1.1001361372751239</v>
      </c>
      <c r="R290" s="117">
        <f t="shared" ref="R290:V290" si="130">R291+R294+R296+R305</f>
        <v>0.64893473073882613</v>
      </c>
      <c r="S290" s="117">
        <f t="shared" si="130"/>
        <v>0.90009528459737453</v>
      </c>
      <c r="T290" s="117">
        <f t="shared" si="130"/>
        <v>0.87909942483699288</v>
      </c>
      <c r="U290" s="117">
        <f t="shared" si="130"/>
        <v>0.71211696325807572</v>
      </c>
      <c r="V290" s="117">
        <f t="shared" si="130"/>
        <v>0.65164489753923616</v>
      </c>
      <c r="W290" s="117">
        <f t="shared" ref="W290" si="131">W291+W294+W296+W305</f>
        <v>0.38902468619429065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0.16907482743491828</v>
      </c>
      <c r="D291" s="122">
        <f t="shared" si="132"/>
        <v>6.3162136478537842E-2</v>
      </c>
      <c r="E291" s="122">
        <f t="shared" si="132"/>
        <v>7.7222131486296572E-2</v>
      </c>
      <c r="F291" s="122">
        <f t="shared" si="132"/>
        <v>0.20228509589758187</v>
      </c>
      <c r="G291" s="122">
        <f t="shared" si="132"/>
        <v>0.38016684790617311</v>
      </c>
      <c r="H291" s="122">
        <f t="shared" si="132"/>
        <v>0.45933411927759543</v>
      </c>
      <c r="I291" s="122">
        <f t="shared" si="132"/>
        <v>0.5722090470600365</v>
      </c>
      <c r="J291" s="122">
        <f t="shared" si="132"/>
        <v>0.70167173627753843</v>
      </c>
      <c r="K291" s="122">
        <f t="shared" si="132"/>
        <v>2.8903807232342213</v>
      </c>
      <c r="L291" s="122">
        <f t="shared" si="132"/>
        <v>1.7049545233477195</v>
      </c>
      <c r="M291" s="122">
        <f t="shared" si="132"/>
        <v>0.71949393449304089</v>
      </c>
      <c r="N291" s="122">
        <f t="shared" si="132"/>
        <v>0.23914219400223546</v>
      </c>
      <c r="O291" s="122">
        <f t="shared" si="132"/>
        <v>0.30161132759598652</v>
      </c>
      <c r="P291" s="122">
        <f t="shared" si="132"/>
        <v>0.58286753478311171</v>
      </c>
      <c r="Q291" s="122">
        <f t="shared" si="132"/>
        <v>0.826251001716514</v>
      </c>
      <c r="R291" s="122">
        <f t="shared" ref="R291:V291" si="133">SUM(R292:R293)</f>
        <v>0.47981645196314893</v>
      </c>
      <c r="S291" s="122">
        <f t="shared" si="133"/>
        <v>0.68737197090257318</v>
      </c>
      <c r="T291" s="122">
        <f t="shared" si="133"/>
        <v>0.66617672823227458</v>
      </c>
      <c r="U291" s="122">
        <f t="shared" si="133"/>
        <v>0.53855848080233382</v>
      </c>
      <c r="V291" s="122">
        <f t="shared" si="133"/>
        <v>0.46895430603500116</v>
      </c>
      <c r="W291" s="122">
        <f t="shared" ref="W291" si="134">SUM(W292:W293)</f>
        <v>0.26804773791405079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0.16718250886312228</v>
      </c>
      <c r="D292" s="98">
        <v>6.2468466636423123E-2</v>
      </c>
      <c r="E292" s="98">
        <v>7.6378564077600755E-2</v>
      </c>
      <c r="F292" s="98">
        <v>0.20010603649528572</v>
      </c>
      <c r="G292" s="98">
        <v>0.37607389546412051</v>
      </c>
      <c r="H292" s="98">
        <v>0.45441739783208879</v>
      </c>
      <c r="I292" s="98">
        <v>0.56613225820388302</v>
      </c>
      <c r="J292" s="98">
        <v>0.69417076301723157</v>
      </c>
      <c r="K292" s="98">
        <v>2.8592161850309123</v>
      </c>
      <c r="L292" s="98">
        <v>1.6871395390200259</v>
      </c>
      <c r="M292" s="98">
        <v>0.7117303064667595</v>
      </c>
      <c r="N292" s="98">
        <v>0.23649247424005254</v>
      </c>
      <c r="O292" s="98">
        <v>0.29814694294117799</v>
      </c>
      <c r="P292" s="98">
        <v>0.57590986644875153</v>
      </c>
      <c r="Q292" s="98">
        <v>0.81608603518394729</v>
      </c>
      <c r="R292" s="98">
        <v>0.47386436780489</v>
      </c>
      <c r="S292" s="98">
        <v>0.67884182048349928</v>
      </c>
      <c r="T292" s="98">
        <v>0.65787530916896109</v>
      </c>
      <c r="U292" s="98">
        <v>0.53181015876333426</v>
      </c>
      <c r="V292" s="98">
        <v>0.46304441617273734</v>
      </c>
      <c r="W292" s="98">
        <v>0.26467478529643229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1.8923185717960092E-3</v>
      </c>
      <c r="D293" s="98">
        <v>6.9366984211471981E-4</v>
      </c>
      <c r="E293" s="98">
        <v>8.4356740869582169E-4</v>
      </c>
      <c r="F293" s="98">
        <v>2.179059402296157E-3</v>
      </c>
      <c r="G293" s="98">
        <v>4.0929524420526067E-3</v>
      </c>
      <c r="H293" s="98">
        <v>4.9167214455066669E-3</v>
      </c>
      <c r="I293" s="98">
        <v>6.0767888561535123E-3</v>
      </c>
      <c r="J293" s="98">
        <v>7.500973260306844E-3</v>
      </c>
      <c r="K293" s="98">
        <v>3.1164538203309083E-2</v>
      </c>
      <c r="L293" s="98">
        <v>1.7814984327693514E-2</v>
      </c>
      <c r="M293" s="98">
        <v>7.7636280262814057E-3</v>
      </c>
      <c r="N293" s="98">
        <v>2.649719762182924E-3</v>
      </c>
      <c r="O293" s="98">
        <v>3.4643846548085165E-3</v>
      </c>
      <c r="P293" s="98">
        <v>6.9576683343601561E-3</v>
      </c>
      <c r="Q293" s="98">
        <v>1.0164966532566662E-2</v>
      </c>
      <c r="R293" s="98">
        <v>5.9520841582589266E-3</v>
      </c>
      <c r="S293" s="98">
        <v>8.5301504190738765E-3</v>
      </c>
      <c r="T293" s="98">
        <v>8.3014190633134595E-3</v>
      </c>
      <c r="U293" s="98">
        <v>6.7483220389995833E-3</v>
      </c>
      <c r="V293" s="98">
        <v>5.9098898622637983E-3</v>
      </c>
      <c r="W293" s="98">
        <v>3.3729526176184774E-3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4.3934805319839941E-6</v>
      </c>
      <c r="H294" s="122">
        <f t="shared" si="135"/>
        <v>1.2340440007551774E-5</v>
      </c>
      <c r="I294" s="122">
        <f t="shared" si="135"/>
        <v>2.2252532403536283E-5</v>
      </c>
      <c r="J294" s="122">
        <f t="shared" si="135"/>
        <v>5.5855145805139582E-5</v>
      </c>
      <c r="K294" s="122">
        <f t="shared" si="135"/>
        <v>1.173058241703639E-4</v>
      </c>
      <c r="L294" s="122">
        <f t="shared" si="135"/>
        <v>2.6555119717747654E-4</v>
      </c>
      <c r="M294" s="122">
        <f t="shared" si="135"/>
        <v>7.0355160890918901E-5</v>
      </c>
      <c r="N294" s="122">
        <f t="shared" si="135"/>
        <v>2.176026683034943E-5</v>
      </c>
      <c r="O294" s="122">
        <f t="shared" si="135"/>
        <v>2.8976601224088169E-5</v>
      </c>
      <c r="P294" s="122">
        <f t="shared" si="135"/>
        <v>7.0272104817906031E-5</v>
      </c>
      <c r="Q294" s="122">
        <f t="shared" si="135"/>
        <v>6.9389626292826244E-5</v>
      </c>
      <c r="R294" s="122">
        <f t="shared" si="135"/>
        <v>5.5783020691140605E-5</v>
      </c>
      <c r="S294" s="122">
        <f t="shared" si="135"/>
        <v>5.7342450678551669E-5</v>
      </c>
      <c r="T294" s="122">
        <f t="shared" si="135"/>
        <v>7.5752108116701588E-5</v>
      </c>
      <c r="U294" s="122">
        <f t="shared" si="135"/>
        <v>5.0991840273866451E-5</v>
      </c>
      <c r="V294" s="122">
        <f t="shared" si="135"/>
        <v>1.0891706977241698E-4</v>
      </c>
      <c r="W294" s="122">
        <f t="shared" si="135"/>
        <v>8.3078918065976126E-5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4.3934805319839941E-6</v>
      </c>
      <c r="H295" s="98">
        <v>1.2340440007551774E-5</v>
      </c>
      <c r="I295" s="98">
        <v>2.2252532403536283E-5</v>
      </c>
      <c r="J295" s="98">
        <v>5.5855145805139582E-5</v>
      </c>
      <c r="K295" s="98">
        <v>1.173058241703639E-4</v>
      </c>
      <c r="L295" s="98">
        <v>2.6555119717747654E-4</v>
      </c>
      <c r="M295" s="98">
        <v>7.0355160890918901E-5</v>
      </c>
      <c r="N295" s="98">
        <v>2.176026683034943E-5</v>
      </c>
      <c r="O295" s="98">
        <v>2.8976601224088169E-5</v>
      </c>
      <c r="P295" s="98">
        <v>7.0272104817906031E-5</v>
      </c>
      <c r="Q295" s="98">
        <v>6.9389626292826244E-5</v>
      </c>
      <c r="R295" s="98">
        <v>5.5783020691140605E-5</v>
      </c>
      <c r="S295" s="98">
        <v>5.7342450678551669E-5</v>
      </c>
      <c r="T295" s="98">
        <v>7.5752108116701588E-5</v>
      </c>
      <c r="U295" s="98">
        <v>5.0991840273866451E-5</v>
      </c>
      <c r="V295" s="98">
        <v>1.0891706977241698E-4</v>
      </c>
      <c r="W295" s="98">
        <v>8.3078918065976126E-5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2.8290256428260181E-2</v>
      </c>
      <c r="D296" s="122">
        <v>1.051758945549725E-2</v>
      </c>
      <c r="E296" s="122">
        <v>1.2604437060027817E-2</v>
      </c>
      <c r="F296" s="122">
        <v>3.223470220639614E-2</v>
      </c>
      <c r="G296" s="122">
        <v>6.3340519806032225E-2</v>
      </c>
      <c r="H296" s="122">
        <v>8.0131735931836243E-2</v>
      </c>
      <c r="I296" s="122">
        <v>0.10321186933964463</v>
      </c>
      <c r="J296" s="122">
        <v>0.16857191847205572</v>
      </c>
      <c r="K296" s="122">
        <v>0.53881164261482584</v>
      </c>
      <c r="L296" s="122">
        <v>0.37052945309701829</v>
      </c>
      <c r="M296" s="122">
        <v>0.15770707145225268</v>
      </c>
      <c r="N296" s="122">
        <v>5.2641688232024551E-2</v>
      </c>
      <c r="O296" s="122">
        <v>6.9662913829832168E-2</v>
      </c>
      <c r="P296" s="122">
        <v>0.13027433610059136</v>
      </c>
      <c r="Q296" s="122">
        <v>0.20841399141235692</v>
      </c>
      <c r="R296" s="122">
        <v>0.12792666032862596</v>
      </c>
      <c r="S296" s="122">
        <v>0.1617405761675838</v>
      </c>
      <c r="T296" s="122">
        <v>0.1609289928657601</v>
      </c>
      <c r="U296" s="122">
        <v>0.13572508009688974</v>
      </c>
      <c r="V296" s="122">
        <v>0.13901567816617122</v>
      </c>
      <c r="W296" s="122">
        <v>9.2150771978780355E-2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2.7028359906908835E-2</v>
      </c>
      <c r="D297" s="98">
        <v>9.7733193589411467E-3</v>
      </c>
      <c r="E297" s="98">
        <v>1.1800562356464648E-2</v>
      </c>
      <c r="F297" s="98">
        <v>3.081150726420516E-2</v>
      </c>
      <c r="G297" s="98">
        <v>6.1506875894099193E-2</v>
      </c>
      <c r="H297" s="98">
        <v>7.7027628083028543E-2</v>
      </c>
      <c r="I297" s="98">
        <v>0.10009143487573918</v>
      </c>
      <c r="J297" s="98">
        <v>0.11763581808707867</v>
      </c>
      <c r="K297" s="98">
        <v>0.53881164261482584</v>
      </c>
      <c r="L297" s="98">
        <v>0.36297086910552578</v>
      </c>
      <c r="M297" s="98">
        <v>0.15632331768214153</v>
      </c>
      <c r="N297" s="98">
        <v>5.2641688232024551E-2</v>
      </c>
      <c r="O297" s="98">
        <v>6.9441076679909175E-2</v>
      </c>
      <c r="P297" s="98">
        <v>0.12371527010207156</v>
      </c>
      <c r="Q297" s="98">
        <v>0.1839664148262401</v>
      </c>
      <c r="R297" s="98">
        <v>0.10433689767444139</v>
      </c>
      <c r="S297" s="98">
        <v>0.15786981736810768</v>
      </c>
      <c r="T297" s="98">
        <v>0.15224038961699587</v>
      </c>
      <c r="U297" s="98">
        <v>9.9902892396039333E-2</v>
      </c>
      <c r="V297" s="98">
        <v>0.12433564146675079</v>
      </c>
      <c r="W297" s="98">
        <v>9.1950075985506946E-2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1.2618965213513475E-3</v>
      </c>
      <c r="D301" s="101">
        <v>7.4427009655610361E-4</v>
      </c>
      <c r="E301" s="101">
        <v>8.0387470356316898E-4</v>
      </c>
      <c r="F301" s="101">
        <v>1.4231949421909783E-3</v>
      </c>
      <c r="G301" s="101">
        <v>1.8336439119330293E-3</v>
      </c>
      <c r="H301" s="101">
        <v>3.1041078488077017E-3</v>
      </c>
      <c r="I301" s="101">
        <v>3.120434463905451E-3</v>
      </c>
      <c r="J301" s="101">
        <v>5.0936100384977048E-2</v>
      </c>
      <c r="K301" s="101">
        <v>0</v>
      </c>
      <c r="L301" s="101">
        <v>7.5585839914925224E-3</v>
      </c>
      <c r="M301" s="101">
        <v>1.3837537701111506E-3</v>
      </c>
      <c r="N301" s="101">
        <v>0</v>
      </c>
      <c r="O301" s="101">
        <v>2.2183714992298926E-4</v>
      </c>
      <c r="P301" s="101">
        <v>6.5590659985197922E-3</v>
      </c>
      <c r="Q301" s="101">
        <v>2.444757658611682E-2</v>
      </c>
      <c r="R301" s="101">
        <v>2.3589762654184575E-2</v>
      </c>
      <c r="S301" s="101">
        <v>3.8707587994761304E-3</v>
      </c>
      <c r="T301" s="101">
        <v>8.6886032487642085E-3</v>
      </c>
      <c r="U301" s="101">
        <v>3.5822187700850418E-2</v>
      </c>
      <c r="V301" s="101">
        <v>1.4680036699420428E-2</v>
      </c>
      <c r="W301" s="101">
        <v>2.0069599327341499E-4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7.2633845377916527E-3</v>
      </c>
      <c r="D305" s="122">
        <v>2.7978252865339852E-3</v>
      </c>
      <c r="E305" s="122">
        <v>4.1242369437471116E-3</v>
      </c>
      <c r="F305" s="122">
        <v>1.1862680360269627E-2</v>
      </c>
      <c r="G305" s="122">
        <v>1.9433071494061482E-2</v>
      </c>
      <c r="H305" s="122">
        <v>2.4207945949101292E-2</v>
      </c>
      <c r="I305" s="122">
        <v>3.219084000466612E-2</v>
      </c>
      <c r="J305" s="122">
        <v>6.5494301757539827E-2</v>
      </c>
      <c r="K305" s="122">
        <v>0.13491751701515467</v>
      </c>
      <c r="L305" s="122">
        <v>9.4029000025509957E-2</v>
      </c>
      <c r="M305" s="122">
        <v>4.2540386780651321E-2</v>
      </c>
      <c r="N305" s="122">
        <v>1.5437134492163832E-2</v>
      </c>
      <c r="O305" s="122">
        <v>2.1218288502381839E-2</v>
      </c>
      <c r="P305" s="122">
        <v>4.3178756350434264E-2</v>
      </c>
      <c r="Q305" s="122">
        <v>6.5401754519960012E-2</v>
      </c>
      <c r="R305" s="122">
        <v>4.1135835426360165E-2</v>
      </c>
      <c r="S305" s="122">
        <v>5.0925395076539037E-2</v>
      </c>
      <c r="T305" s="122">
        <v>5.1917951630841452E-2</v>
      </c>
      <c r="U305" s="122">
        <v>3.7782410518578266E-2</v>
      </c>
      <c r="V305" s="122">
        <v>4.3565996268291371E-2</v>
      </c>
      <c r="W305" s="122">
        <v>2.8743097383393534E-2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5.0189713776467712E-3</v>
      </c>
      <c r="D306" s="98">
        <v>1.7618581756345256E-3</v>
      </c>
      <c r="E306" s="98">
        <v>2.8025695858726082E-3</v>
      </c>
      <c r="F306" s="98">
        <v>9.0575856145726392E-3</v>
      </c>
      <c r="G306" s="98">
        <v>1.4281212733759083E-2</v>
      </c>
      <c r="H306" s="98">
        <v>1.5308450853189983E-2</v>
      </c>
      <c r="I306" s="98">
        <v>1.2956193007146084E-2</v>
      </c>
      <c r="J306" s="98">
        <v>1.8534999222264533E-2</v>
      </c>
      <c r="K306" s="98">
        <v>7.5916758298215065E-2</v>
      </c>
      <c r="L306" s="98">
        <v>8.4221308333566405E-2</v>
      </c>
      <c r="M306" s="98">
        <v>2.7679211781830273E-2</v>
      </c>
      <c r="N306" s="98">
        <v>1.066985700754593E-2</v>
      </c>
      <c r="O306" s="98">
        <v>1.311386704254767E-2</v>
      </c>
      <c r="P306" s="98">
        <v>2.5451685187108462E-2</v>
      </c>
      <c r="Q306" s="98">
        <v>2.4645619709403179E-2</v>
      </c>
      <c r="R306" s="98">
        <v>1.865922047050099E-2</v>
      </c>
      <c r="S306" s="98">
        <v>2.8872004381915017E-2</v>
      </c>
      <c r="T306" s="98">
        <v>3.9249292093828575E-2</v>
      </c>
      <c r="U306" s="98">
        <v>1.9783861904294504E-2</v>
      </c>
      <c r="V306" s="98">
        <v>3.0498376413050879E-2</v>
      </c>
      <c r="W306" s="98">
        <v>1.547493948228932E-2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2.2444131601448811E-3</v>
      </c>
      <c r="D307" s="33">
        <v>1.0359671108994594E-3</v>
      </c>
      <c r="E307" s="33">
        <v>1.3216673578745034E-3</v>
      </c>
      <c r="F307" s="33">
        <v>2.805094745696987E-3</v>
      </c>
      <c r="G307" s="33">
        <v>5.1518587603023979E-3</v>
      </c>
      <c r="H307" s="33">
        <v>8.8994950959113087E-3</v>
      </c>
      <c r="I307" s="33">
        <v>1.9234646997520036E-2</v>
      </c>
      <c r="J307" s="33">
        <v>4.6959302535275291E-2</v>
      </c>
      <c r="K307" s="33">
        <v>5.9000758716939605E-2</v>
      </c>
      <c r="L307" s="33">
        <v>9.8076916919435531E-3</v>
      </c>
      <c r="M307" s="33">
        <v>1.4861174998821051E-2</v>
      </c>
      <c r="N307" s="33">
        <v>4.7672774846179008E-3</v>
      </c>
      <c r="O307" s="33">
        <v>8.1044214598341695E-3</v>
      </c>
      <c r="P307" s="33">
        <v>1.7727071163325801E-2</v>
      </c>
      <c r="Q307" s="33">
        <v>4.0756134810556829E-2</v>
      </c>
      <c r="R307" s="33">
        <v>2.2476614955859175E-2</v>
      </c>
      <c r="S307" s="33">
        <v>2.2053390694624017E-2</v>
      </c>
      <c r="T307" s="33">
        <v>1.2668659537012879E-2</v>
      </c>
      <c r="U307" s="33">
        <v>1.7998548614283766E-2</v>
      </c>
      <c r="V307" s="33">
        <v>1.306761985524049E-2</v>
      </c>
      <c r="W307" s="33">
        <v>1.3268157901104216E-2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0.10479961701993287</v>
      </c>
      <c r="D309" s="117">
        <f t="shared" si="136"/>
        <v>3.9658616126782356E-2</v>
      </c>
      <c r="E309" s="117">
        <f t="shared" si="136"/>
        <v>4.9308138543053888E-2</v>
      </c>
      <c r="F309" s="117">
        <f t="shared" si="136"/>
        <v>0.13059277259723573</v>
      </c>
      <c r="G309" s="117">
        <f t="shared" si="136"/>
        <v>0.24782723922413077</v>
      </c>
      <c r="H309" s="117">
        <f t="shared" si="136"/>
        <v>0.30577894835938924</v>
      </c>
      <c r="I309" s="117">
        <f t="shared" si="136"/>
        <v>0.38967619525513403</v>
      </c>
      <c r="J309" s="117">
        <f t="shared" si="136"/>
        <v>0.53149926703349504</v>
      </c>
      <c r="K309" s="117">
        <f t="shared" si="136"/>
        <v>2.0041357396617019</v>
      </c>
      <c r="L309" s="117">
        <f t="shared" si="136"/>
        <v>1.2342147003509434</v>
      </c>
      <c r="M309" s="117">
        <f t="shared" si="136"/>
        <v>0.53725873281294489</v>
      </c>
      <c r="N309" s="117">
        <f t="shared" si="136"/>
        <v>0.18564037340724152</v>
      </c>
      <c r="O309" s="117">
        <f t="shared" si="136"/>
        <v>0.24852812548163625</v>
      </c>
      <c r="P309" s="117">
        <f t="shared" si="136"/>
        <v>0.50402973587262601</v>
      </c>
      <c r="Q309" s="117">
        <f t="shared" si="136"/>
        <v>0.76647434055004748</v>
      </c>
      <c r="R309" s="117">
        <f t="shared" ref="R309:V309" si="137">R310+R313+R315+R324</f>
        <v>0.46152993660671804</v>
      </c>
      <c r="S309" s="117">
        <f t="shared" si="137"/>
        <v>0.64918940100330946</v>
      </c>
      <c r="T309" s="117">
        <f t="shared" si="137"/>
        <v>0.64065396640127614</v>
      </c>
      <c r="U309" s="117">
        <f t="shared" si="137"/>
        <v>0.52632446986157166</v>
      </c>
      <c r="V309" s="117">
        <f t="shared" si="137"/>
        <v>0.4864839893221829</v>
      </c>
      <c r="W309" s="117">
        <f t="shared" ref="W309" si="138">W310+W313+W315+W324</f>
        <v>0.29443305816664511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8.5341337372820014E-2</v>
      </c>
      <c r="D310" s="122">
        <f t="shared" si="139"/>
        <v>3.2270927883393856E-2</v>
      </c>
      <c r="E310" s="122">
        <f t="shared" si="139"/>
        <v>3.9953840373674908E-2</v>
      </c>
      <c r="F310" s="122">
        <f t="shared" si="139"/>
        <v>0.10595285174532337</v>
      </c>
      <c r="G310" s="122">
        <f t="shared" si="139"/>
        <v>0.20165272536676082</v>
      </c>
      <c r="H310" s="122">
        <f t="shared" si="139"/>
        <v>0.24676094185897629</v>
      </c>
      <c r="I310" s="122">
        <f t="shared" si="139"/>
        <v>0.31139124991045841</v>
      </c>
      <c r="J310" s="122">
        <f t="shared" si="139"/>
        <v>0.38708017409274698</v>
      </c>
      <c r="K310" s="122">
        <f t="shared" si="139"/>
        <v>1.6177783502759695</v>
      </c>
      <c r="L310" s="122">
        <f t="shared" si="139"/>
        <v>0.96875129208625821</v>
      </c>
      <c r="M310" s="122">
        <f t="shared" si="139"/>
        <v>0.41887767390624686</v>
      </c>
      <c r="N310" s="122">
        <f t="shared" si="139"/>
        <v>0.14412625655676928</v>
      </c>
      <c r="O310" s="122">
        <f t="shared" si="139"/>
        <v>0.19016716286744842</v>
      </c>
      <c r="P310" s="122">
        <f t="shared" si="139"/>
        <v>0.3860723664676961</v>
      </c>
      <c r="Q310" s="122">
        <f t="shared" si="139"/>
        <v>0.56904992211992556</v>
      </c>
      <c r="R310" s="122">
        <f t="shared" ref="R310:V310" si="140">SUM(R311:R312)</f>
        <v>0.33662459568273928</v>
      </c>
      <c r="S310" s="122">
        <f t="shared" si="140"/>
        <v>0.48854717602866654</v>
      </c>
      <c r="T310" s="122">
        <f t="shared" si="140"/>
        <v>0.47797047474637733</v>
      </c>
      <c r="U310" s="122">
        <f t="shared" si="140"/>
        <v>0.38923674846289147</v>
      </c>
      <c r="V310" s="122">
        <f t="shared" si="140"/>
        <v>0.34107057227550797</v>
      </c>
      <c r="W310" s="122">
        <f t="shared" ref="W310" si="141">SUM(W311:W312)</f>
        <v>0.19573658758222201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8.3449018801024011E-2</v>
      </c>
      <c r="D311" s="98">
        <v>3.1577258041279137E-2</v>
      </c>
      <c r="E311" s="98">
        <v>3.9110272964979084E-2</v>
      </c>
      <c r="F311" s="98">
        <v>0.10377379234302722</v>
      </c>
      <c r="G311" s="98">
        <v>0.19755977292470822</v>
      </c>
      <c r="H311" s="98">
        <v>0.24184422041346962</v>
      </c>
      <c r="I311" s="98">
        <v>0.30531446105430488</v>
      </c>
      <c r="J311" s="98">
        <v>0.37957920083244012</v>
      </c>
      <c r="K311" s="98">
        <v>1.5866138120726605</v>
      </c>
      <c r="L311" s="98">
        <v>0.95093630775856475</v>
      </c>
      <c r="M311" s="98">
        <v>0.41111404587996547</v>
      </c>
      <c r="N311" s="98">
        <v>0.14147653679458636</v>
      </c>
      <c r="O311" s="98">
        <v>0.18670277821263989</v>
      </c>
      <c r="P311" s="98">
        <v>0.37911469813333593</v>
      </c>
      <c r="Q311" s="98">
        <v>0.55888495558735884</v>
      </c>
      <c r="R311" s="98">
        <v>0.33067251152448035</v>
      </c>
      <c r="S311" s="98">
        <v>0.48001702560959264</v>
      </c>
      <c r="T311" s="98">
        <v>0.46966905568306389</v>
      </c>
      <c r="U311" s="98">
        <v>0.38248842642389186</v>
      </c>
      <c r="V311" s="98">
        <v>0.33516068241324415</v>
      </c>
      <c r="W311" s="98">
        <v>0.19236363496460354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1.8923185717960092E-3</v>
      </c>
      <c r="D312" s="98">
        <v>6.9366984211471981E-4</v>
      </c>
      <c r="E312" s="98">
        <v>8.4356740869582169E-4</v>
      </c>
      <c r="F312" s="98">
        <v>2.179059402296157E-3</v>
      </c>
      <c r="G312" s="98">
        <v>4.0929524420526067E-3</v>
      </c>
      <c r="H312" s="98">
        <v>4.9167214455066669E-3</v>
      </c>
      <c r="I312" s="98">
        <v>6.0767888561535123E-3</v>
      </c>
      <c r="J312" s="98">
        <v>7.500973260306844E-3</v>
      </c>
      <c r="K312" s="98">
        <v>3.1164538203309083E-2</v>
      </c>
      <c r="L312" s="98">
        <v>1.7814984327693514E-2</v>
      </c>
      <c r="M312" s="98">
        <v>7.7636280262814057E-3</v>
      </c>
      <c r="N312" s="98">
        <v>2.649719762182924E-3</v>
      </c>
      <c r="O312" s="98">
        <v>3.4643846548085165E-3</v>
      </c>
      <c r="P312" s="98">
        <v>6.9576683343601561E-3</v>
      </c>
      <c r="Q312" s="98">
        <v>1.0164966532566662E-2</v>
      </c>
      <c r="R312" s="98">
        <v>5.9520841582589266E-3</v>
      </c>
      <c r="S312" s="98">
        <v>8.5301504190738765E-3</v>
      </c>
      <c r="T312" s="98">
        <v>8.3014190633134595E-3</v>
      </c>
      <c r="U312" s="98">
        <v>6.7483220389995833E-3</v>
      </c>
      <c r="V312" s="98">
        <v>5.9098898622637983E-3</v>
      </c>
      <c r="W312" s="98">
        <v>3.3729526176184774E-3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1.3526281774104984E-5</v>
      </c>
      <c r="H313" s="122">
        <f t="shared" si="142"/>
        <v>3.9244709399909596E-5</v>
      </c>
      <c r="I313" s="122">
        <f t="shared" si="142"/>
        <v>7.3047619785267278E-5</v>
      </c>
      <c r="J313" s="122">
        <f t="shared" si="142"/>
        <v>1.8918347872405288E-4</v>
      </c>
      <c r="K313" s="122">
        <f t="shared" si="142"/>
        <v>4.098655583986127E-4</v>
      </c>
      <c r="L313" s="122">
        <f t="shared" si="142"/>
        <v>9.569672320212416E-4</v>
      </c>
      <c r="M313" s="122">
        <f t="shared" si="142"/>
        <v>2.6275820325751123E-4</v>
      </c>
      <c r="N313" s="122">
        <f t="shared" si="142"/>
        <v>8.4716720570946993E-5</v>
      </c>
      <c r="O313" s="122">
        <f t="shared" si="142"/>
        <v>1.1829392151749315E-4</v>
      </c>
      <c r="P313" s="122">
        <f t="shared" si="142"/>
        <v>3.0129794638578784E-4</v>
      </c>
      <c r="Q313" s="122">
        <f t="shared" si="142"/>
        <v>3.0975048977131662E-4</v>
      </c>
      <c r="R313" s="122">
        <f t="shared" si="142"/>
        <v>2.5518276898590692E-4</v>
      </c>
      <c r="S313" s="122">
        <f t="shared" si="142"/>
        <v>2.6736578306778665E-4</v>
      </c>
      <c r="T313" s="122">
        <f t="shared" si="142"/>
        <v>3.5877628553952236E-4</v>
      </c>
      <c r="U313" s="122">
        <f t="shared" si="142"/>
        <v>2.4492238039102593E-4</v>
      </c>
      <c r="V313" s="122">
        <f t="shared" si="142"/>
        <v>5.3058523838124397E-4</v>
      </c>
      <c r="W313" s="122">
        <f t="shared" si="142"/>
        <v>4.1027031229036416E-4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1.3526281774104984E-5</v>
      </c>
      <c r="H314" s="98">
        <v>3.9244709399909596E-5</v>
      </c>
      <c r="I314" s="98">
        <v>7.3047619785267278E-5</v>
      </c>
      <c r="J314" s="98">
        <v>1.8918347872405288E-4</v>
      </c>
      <c r="K314" s="98">
        <v>4.098655583986127E-4</v>
      </c>
      <c r="L314" s="98">
        <v>9.569672320212416E-4</v>
      </c>
      <c r="M314" s="98">
        <v>2.6275820325751123E-4</v>
      </c>
      <c r="N314" s="98">
        <v>8.4716720570946993E-5</v>
      </c>
      <c r="O314" s="98">
        <v>1.1829392151749315E-4</v>
      </c>
      <c r="P314" s="98">
        <v>3.0129794638578784E-4</v>
      </c>
      <c r="Q314" s="98">
        <v>3.0975048977131662E-4</v>
      </c>
      <c r="R314" s="98">
        <v>2.5518276898590692E-4</v>
      </c>
      <c r="S314" s="98">
        <v>2.6736578306778665E-4</v>
      </c>
      <c r="T314" s="98">
        <v>3.5877628553952236E-4</v>
      </c>
      <c r="U314" s="98">
        <v>2.4492238039102593E-4</v>
      </c>
      <c r="V314" s="98">
        <v>5.3058523838124397E-4</v>
      </c>
      <c r="W314" s="98">
        <v>4.1027031229036416E-4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1.4783829139441458E-2</v>
      </c>
      <c r="D315" s="122">
        <v>5.5571842655549215E-3</v>
      </c>
      <c r="E315" s="122">
        <v>6.6855121891736587E-3</v>
      </c>
      <c r="F315" s="122">
        <v>1.7115623270660341E-2</v>
      </c>
      <c r="G315" s="122">
        <v>3.37285031320479E-2</v>
      </c>
      <c r="H315" s="122">
        <v>4.3062765894796053E-2</v>
      </c>
      <c r="I315" s="122">
        <v>5.5789899512561136E-2</v>
      </c>
      <c r="J315" s="122">
        <v>9.7222783448223465E-2</v>
      </c>
      <c r="K315" s="122">
        <v>0.29526853487330929</v>
      </c>
      <c r="L315" s="122">
        <v>0.20652046513387384</v>
      </c>
      <c r="M315" s="122">
        <v>9.0066253159848883E-2</v>
      </c>
      <c r="N315" s="122">
        <v>3.1340522794886846E-2</v>
      </c>
      <c r="O315" s="122">
        <v>4.4063157484456973E-2</v>
      </c>
      <c r="P315" s="122">
        <v>8.8465285848115416E-2</v>
      </c>
      <c r="Q315" s="122">
        <v>0.14996459315323596</v>
      </c>
      <c r="R315" s="122">
        <v>9.5329741947489458E-2</v>
      </c>
      <c r="S315" s="122">
        <v>0.12487436878626657</v>
      </c>
      <c r="T315" s="122">
        <v>0.12793920389973201</v>
      </c>
      <c r="U315" s="122">
        <v>0.10949825446107633</v>
      </c>
      <c r="V315" s="122">
        <v>0.11494000237242555</v>
      </c>
      <c r="W315" s="122">
        <v>7.7219096770902357E-2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1.3972642582542265E-2</v>
      </c>
      <c r="D316" s="98">
        <v>5.0774674638577339E-3</v>
      </c>
      <c r="E316" s="98">
        <v>6.1658924302512245E-3</v>
      </c>
      <c r="F316" s="98">
        <v>1.6193024306235558E-2</v>
      </c>
      <c r="G316" s="98">
        <v>3.2536182331366591E-2</v>
      </c>
      <c r="H316" s="98">
        <v>4.1037816414193649E-2</v>
      </c>
      <c r="I316" s="98">
        <v>5.3747320440769818E-2</v>
      </c>
      <c r="J316" s="98">
        <v>6.3754425835571893E-2</v>
      </c>
      <c r="K316" s="98">
        <v>0.29526853487330929</v>
      </c>
      <c r="L316" s="98">
        <v>0.20150836795876353</v>
      </c>
      <c r="M316" s="98">
        <v>8.9140651826028761E-2</v>
      </c>
      <c r="N316" s="98">
        <v>3.1340522794886846E-2</v>
      </c>
      <c r="O316" s="98">
        <v>4.3909535707901501E-2</v>
      </c>
      <c r="P316" s="98">
        <v>8.3801900513332112E-2</v>
      </c>
      <c r="Q316" s="98">
        <v>0.13213933861772703</v>
      </c>
      <c r="R316" s="98">
        <v>7.7823209515459638E-2</v>
      </c>
      <c r="S316" s="98">
        <v>0.12195195142942071</v>
      </c>
      <c r="T316" s="98">
        <v>0.12127091937452929</v>
      </c>
      <c r="U316" s="98">
        <v>8.1585794738635087E-2</v>
      </c>
      <c r="V316" s="98">
        <v>0.10334852046211855</v>
      </c>
      <c r="W316" s="98">
        <v>7.7058980268761651E-2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8.1118655689919287E-4</v>
      </c>
      <c r="D320" s="101">
        <v>4.7971680169718773E-4</v>
      </c>
      <c r="E320" s="101">
        <v>5.1961975892243382E-4</v>
      </c>
      <c r="F320" s="101">
        <v>9.2259896442478185E-4</v>
      </c>
      <c r="G320" s="101">
        <v>1.1923208006813107E-3</v>
      </c>
      <c r="H320" s="101">
        <v>2.024949480602401E-3</v>
      </c>
      <c r="I320" s="101">
        <v>2.0425790717913186E-3</v>
      </c>
      <c r="J320" s="101">
        <v>3.3468357612651572E-2</v>
      </c>
      <c r="K320" s="101">
        <v>0</v>
      </c>
      <c r="L320" s="101">
        <v>5.0120971751103152E-3</v>
      </c>
      <c r="M320" s="101">
        <v>9.2560133382012103E-4</v>
      </c>
      <c r="N320" s="101">
        <v>0</v>
      </c>
      <c r="O320" s="101">
        <v>1.5362177655547333E-4</v>
      </c>
      <c r="P320" s="101">
        <v>4.6633853347833086E-3</v>
      </c>
      <c r="Q320" s="101">
        <v>1.7825254535508921E-2</v>
      </c>
      <c r="R320" s="101">
        <v>1.7506532432029823E-2</v>
      </c>
      <c r="S320" s="101">
        <v>2.922417356845855E-3</v>
      </c>
      <c r="T320" s="101">
        <v>6.6682845252027355E-3</v>
      </c>
      <c r="U320" s="101">
        <v>2.7912459722441246E-2</v>
      </c>
      <c r="V320" s="101">
        <v>1.1591481910306994E-2</v>
      </c>
      <c r="W320" s="101">
        <v>1.6011650214071041E-4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4.674450507671405E-3</v>
      </c>
      <c r="D324" s="122">
        <v>1.8305039778335722E-3</v>
      </c>
      <c r="E324" s="122">
        <v>2.668785980205317E-3</v>
      </c>
      <c r="F324" s="122">
        <v>7.5242975812520319E-3</v>
      </c>
      <c r="G324" s="122">
        <v>1.2432484443547945E-2</v>
      </c>
      <c r="H324" s="122">
        <v>1.5915995896216922E-2</v>
      </c>
      <c r="I324" s="122">
        <v>2.2421998212329233E-2</v>
      </c>
      <c r="J324" s="122">
        <v>4.700712601380054E-2</v>
      </c>
      <c r="K324" s="122">
        <v>9.0678988954024362E-2</v>
      </c>
      <c r="L324" s="122">
        <v>5.7985975898790121E-2</v>
      </c>
      <c r="M324" s="122">
        <v>2.8052047543591647E-2</v>
      </c>
      <c r="N324" s="122">
        <v>1.0088877335014434E-2</v>
      </c>
      <c r="O324" s="122">
        <v>1.4179511208213367E-2</v>
      </c>
      <c r="P324" s="122">
        <v>2.9190785610428722E-2</v>
      </c>
      <c r="Q324" s="122">
        <v>4.715007478711461E-2</v>
      </c>
      <c r="R324" s="122">
        <v>2.932041620750344E-2</v>
      </c>
      <c r="S324" s="122">
        <v>3.5500490405308581E-2</v>
      </c>
      <c r="T324" s="122">
        <v>3.4385511469627351E-2</v>
      </c>
      <c r="U324" s="122">
        <v>2.7344544557212785E-2</v>
      </c>
      <c r="V324" s="122">
        <v>2.9942829435868172E-2</v>
      </c>
      <c r="W324" s="122">
        <v>2.1067103501230436E-2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2.9817341500823331E-3</v>
      </c>
      <c r="D325" s="98">
        <v>1.0477171312973858E-3</v>
      </c>
      <c r="E325" s="98">
        <v>1.6681768864758386E-3</v>
      </c>
      <c r="F325" s="98">
        <v>5.3964672175436388E-3</v>
      </c>
      <c r="G325" s="98">
        <v>8.5166298499572725E-3</v>
      </c>
      <c r="H325" s="98">
        <v>9.1376450800579323E-3</v>
      </c>
      <c r="I325" s="98">
        <v>7.7405969430275135E-3</v>
      </c>
      <c r="J325" s="98">
        <v>1.1083390479953579E-2</v>
      </c>
      <c r="K325" s="98">
        <v>4.5434507522879142E-2</v>
      </c>
      <c r="L325" s="98">
        <v>5.0445488694900835E-2</v>
      </c>
      <c r="M325" s="98">
        <v>1.6586069084898868E-2</v>
      </c>
      <c r="N325" s="98">
        <v>6.3936425230620136E-3</v>
      </c>
      <c r="O325" s="98">
        <v>7.8581538539567296E-3</v>
      </c>
      <c r="P325" s="98">
        <v>1.5251279991924833E-2</v>
      </c>
      <c r="Q325" s="98">
        <v>1.4768265598106433E-2</v>
      </c>
      <c r="R325" s="98">
        <v>1.1211866629720924E-2</v>
      </c>
      <c r="S325" s="98">
        <v>1.7426407827799344E-2</v>
      </c>
      <c r="T325" s="98">
        <v>2.3813472283543642E-2</v>
      </c>
      <c r="U325" s="98">
        <v>1.2067861249381471E-2</v>
      </c>
      <c r="V325" s="98">
        <v>1.8696166052921966E-2</v>
      </c>
      <c r="W325" s="98">
        <v>9.5299833951571714E-3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1.6927163575890722E-3</v>
      </c>
      <c r="D326" s="33">
        <v>7.8278684653618647E-4</v>
      </c>
      <c r="E326" s="33">
        <v>1.0006090937294781E-3</v>
      </c>
      <c r="F326" s="33">
        <v>2.1278303637083935E-3</v>
      </c>
      <c r="G326" s="33">
        <v>3.915854593590673E-3</v>
      </c>
      <c r="H326" s="33">
        <v>6.7783508161589883E-3</v>
      </c>
      <c r="I326" s="33">
        <v>1.468140126930172E-2</v>
      </c>
      <c r="J326" s="33">
        <v>3.5923735533846958E-2</v>
      </c>
      <c r="K326" s="33">
        <v>4.524448143114522E-2</v>
      </c>
      <c r="L326" s="33">
        <v>7.5404872038892894E-3</v>
      </c>
      <c r="M326" s="33">
        <v>1.146597845869278E-2</v>
      </c>
      <c r="N326" s="33">
        <v>3.695234811952421E-3</v>
      </c>
      <c r="O326" s="33">
        <v>6.3213573542566376E-3</v>
      </c>
      <c r="P326" s="33">
        <v>1.3939505618503888E-2</v>
      </c>
      <c r="Q326" s="33">
        <v>3.2381809189008175E-2</v>
      </c>
      <c r="R326" s="33">
        <v>1.8108549577782518E-2</v>
      </c>
      <c r="S326" s="33">
        <v>1.8074082577509237E-2</v>
      </c>
      <c r="T326" s="33">
        <v>1.0572039186083708E-2</v>
      </c>
      <c r="U326" s="33">
        <v>1.5276683307831313E-2</v>
      </c>
      <c r="V326" s="33">
        <v>1.1246663382946205E-2</v>
      </c>
      <c r="W326" s="33">
        <v>1.1537120106073264E-2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0.5121458311195376</v>
      </c>
      <c r="D328" s="119">
        <f t="shared" si="143"/>
        <v>0.51856545474897409</v>
      </c>
      <c r="E328" s="119">
        <f t="shared" si="143"/>
        <v>0.52482933260497333</v>
      </c>
      <c r="F328" s="119">
        <f t="shared" si="143"/>
        <v>0.53004082681222786</v>
      </c>
      <c r="G328" s="119">
        <f t="shared" si="143"/>
        <v>0.53532780090839915</v>
      </c>
      <c r="H328" s="119">
        <f t="shared" si="143"/>
        <v>0.54246312937948049</v>
      </c>
      <c r="I328" s="119">
        <f t="shared" si="143"/>
        <v>0.55067477019743383</v>
      </c>
      <c r="J328" s="119">
        <f t="shared" si="143"/>
        <v>0.5679662126581938</v>
      </c>
      <c r="K328" s="119">
        <f t="shared" si="143"/>
        <v>0.56229180508530363</v>
      </c>
      <c r="L328" s="119">
        <f t="shared" si="143"/>
        <v>0.56882058911227218</v>
      </c>
      <c r="M328" s="119">
        <f t="shared" si="143"/>
        <v>0.58409640238585392</v>
      </c>
      <c r="N328" s="119">
        <f t="shared" si="143"/>
        <v>0.60421395491851526</v>
      </c>
      <c r="O328" s="119">
        <f t="shared" si="143"/>
        <v>0.63315798331423612</v>
      </c>
      <c r="P328" s="119">
        <f t="shared" si="143"/>
        <v>0.66636144923626228</v>
      </c>
      <c r="Q328" s="119">
        <f t="shared" si="143"/>
        <v>0.69670862957787405</v>
      </c>
      <c r="R328" s="119">
        <f t="shared" ref="R328:V328" si="144">IF(R309=0,"",R309/R290)</f>
        <v>0.71121164386017111</v>
      </c>
      <c r="S328" s="119">
        <f t="shared" si="144"/>
        <v>0.72124519716121072</v>
      </c>
      <c r="T328" s="119">
        <f t="shared" si="144"/>
        <v>0.72876167166196193</v>
      </c>
      <c r="U328" s="119">
        <f t="shared" si="144"/>
        <v>0.7390983462232571</v>
      </c>
      <c r="V328" s="119">
        <f t="shared" si="144"/>
        <v>0.74654768442024244</v>
      </c>
      <c r="W328" s="119">
        <f t="shared" ref="W328" si="145">IF(W309=0,"",W309/W290)</f>
        <v>0.75684929161435366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0.50475483942558108</v>
      </c>
      <c r="D329" s="124">
        <f t="shared" si="146"/>
        <v>0.51092204416421771</v>
      </c>
      <c r="E329" s="124">
        <f t="shared" si="146"/>
        <v>0.51738846888427192</v>
      </c>
      <c r="F329" s="124">
        <f t="shared" si="146"/>
        <v>0.52377982310158888</v>
      </c>
      <c r="G329" s="124">
        <f t="shared" si="146"/>
        <v>0.5304321680793419</v>
      </c>
      <c r="H329" s="124">
        <f t="shared" si="146"/>
        <v>0.5372144839731533</v>
      </c>
      <c r="I329" s="124">
        <f t="shared" si="146"/>
        <v>0.54419141310393693</v>
      </c>
      <c r="J329" s="124">
        <f t="shared" si="146"/>
        <v>0.55165421960168814</v>
      </c>
      <c r="K329" s="124">
        <f t="shared" si="146"/>
        <v>0.55971116098011464</v>
      </c>
      <c r="L329" s="124">
        <f t="shared" si="146"/>
        <v>0.56819773127091489</v>
      </c>
      <c r="M329" s="124">
        <f t="shared" si="146"/>
        <v>0.58218374585935906</v>
      </c>
      <c r="N329" s="124">
        <f t="shared" si="146"/>
        <v>0.60268016339860964</v>
      </c>
      <c r="O329" s="124">
        <f t="shared" si="146"/>
        <v>0.6305040476536099</v>
      </c>
      <c r="P329" s="124">
        <f t="shared" si="146"/>
        <v>0.66236725058182522</v>
      </c>
      <c r="Q329" s="124">
        <f t="shared" si="146"/>
        <v>0.68871314036260145</v>
      </c>
      <c r="R329" s="124">
        <f t="shared" ref="R329:V329" si="147">IF(R310=0,"",R310/R291)</f>
        <v>0.70156951539584322</v>
      </c>
      <c r="S329" s="124">
        <f t="shared" si="147"/>
        <v>0.71074643236785739</v>
      </c>
      <c r="T329" s="124">
        <f t="shared" si="147"/>
        <v>0.71748299586311015</v>
      </c>
      <c r="U329" s="124">
        <f t="shared" si="147"/>
        <v>0.72273812842574536</v>
      </c>
      <c r="V329" s="124">
        <f t="shared" si="147"/>
        <v>0.72730022496062041</v>
      </c>
      <c r="W329" s="124">
        <f t="shared" ref="W329" si="148">IF(W310=0,"",W310/W291)</f>
        <v>0.73023032802084209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0.49914921942789137</v>
      </c>
      <c r="D330" s="111">
        <f t="shared" si="149"/>
        <v>0.50549116604804845</v>
      </c>
      <c r="E330" s="111">
        <f t="shared" si="149"/>
        <v>0.51205823829370478</v>
      </c>
      <c r="F330" s="111">
        <f t="shared" si="149"/>
        <v>0.51859401225745638</v>
      </c>
      <c r="G330" s="111">
        <f t="shared" si="149"/>
        <v>0.52532168626300335</v>
      </c>
      <c r="H330" s="111">
        <f t="shared" si="149"/>
        <v>0.5322072208662072</v>
      </c>
      <c r="I330" s="111">
        <f t="shared" si="149"/>
        <v>0.53929882395846629</v>
      </c>
      <c r="J330" s="111">
        <f t="shared" si="149"/>
        <v>0.54680954752774247</v>
      </c>
      <c r="K330" s="111">
        <f t="shared" si="149"/>
        <v>0.55491215402990135</v>
      </c>
      <c r="L330" s="111">
        <f t="shared" si="149"/>
        <v>0.56363820879387105</v>
      </c>
      <c r="M330" s="111">
        <f t="shared" si="149"/>
        <v>0.57762616280998014</v>
      </c>
      <c r="N330" s="111">
        <f t="shared" si="149"/>
        <v>0.59822849437052317</v>
      </c>
      <c r="O330" s="111">
        <f t="shared" si="149"/>
        <v>0.62621060732953704</v>
      </c>
      <c r="P330" s="111">
        <f t="shared" si="149"/>
        <v>0.65828824998446556</v>
      </c>
      <c r="Q330" s="111">
        <f t="shared" si="149"/>
        <v>0.68483582795456754</v>
      </c>
      <c r="R330" s="111">
        <f t="shared" ref="R330:V330" si="150">IF(R311=0,"",R311/R292)</f>
        <v>0.6978210095354378</v>
      </c>
      <c r="S330" s="111">
        <f t="shared" si="150"/>
        <v>0.70711174698651391</v>
      </c>
      <c r="T330" s="111">
        <f t="shared" si="150"/>
        <v>0.71391804668328041</v>
      </c>
      <c r="U330" s="111">
        <f t="shared" si="150"/>
        <v>0.7192198571635533</v>
      </c>
      <c r="V330" s="111">
        <f t="shared" si="150"/>
        <v>0.72381972594225918</v>
      </c>
      <c r="W330" s="111">
        <f t="shared" ref="W330" si="151">IF(W311=0,"",W311/W292)</f>
        <v>0.72679244737710391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3.0787166747719326</v>
      </c>
      <c r="H332" s="124">
        <f t="shared" si="155"/>
        <v>3.1801709968115937</v>
      </c>
      <c r="I332" s="124">
        <f t="shared" si="155"/>
        <v>3.2826654719828134</v>
      </c>
      <c r="J332" s="124">
        <f t="shared" si="155"/>
        <v>3.3870375951403373</v>
      </c>
      <c r="K332" s="124">
        <f t="shared" si="155"/>
        <v>3.4939915498429359</v>
      </c>
      <c r="L332" s="124">
        <f t="shared" si="155"/>
        <v>3.6037014413520763</v>
      </c>
      <c r="M332" s="124">
        <f t="shared" si="155"/>
        <v>3.7347395689265883</v>
      </c>
      <c r="N332" s="124">
        <f t="shared" si="155"/>
        <v>3.89318390401312</v>
      </c>
      <c r="O332" s="124">
        <f t="shared" si="155"/>
        <v>4.0823946398225521</v>
      </c>
      <c r="P332" s="124">
        <f t="shared" si="155"/>
        <v>4.2875896085158125</v>
      </c>
      <c r="Q332" s="124">
        <f t="shared" si="155"/>
        <v>4.4639307965741235</v>
      </c>
      <c r="R332" s="124">
        <f t="shared" ref="R332:V332" si="156">IF(R313=0,"",R313/R294)</f>
        <v>4.5745598898059452</v>
      </c>
      <c r="S332" s="124">
        <f t="shared" si="156"/>
        <v>4.6626152161960519</v>
      </c>
      <c r="T332" s="124">
        <f t="shared" si="156"/>
        <v>4.736188793410232</v>
      </c>
      <c r="U332" s="124">
        <f t="shared" si="156"/>
        <v>4.8031680966130921</v>
      </c>
      <c r="V332" s="124">
        <f t="shared" si="156"/>
        <v>4.8714608232658634</v>
      </c>
      <c r="W332" s="124">
        <f t="shared" ref="W332" si="157">IF(W313=0,"",W313/W294)</f>
        <v>4.93832035661024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3.0787166747719326</v>
      </c>
      <c r="H333" s="111">
        <f t="shared" si="158"/>
        <v>3.1801709968115937</v>
      </c>
      <c r="I333" s="111">
        <f t="shared" si="158"/>
        <v>3.2826654719828134</v>
      </c>
      <c r="J333" s="111">
        <f t="shared" si="158"/>
        <v>3.3870375951403373</v>
      </c>
      <c r="K333" s="111">
        <f t="shared" si="158"/>
        <v>3.4939915498429359</v>
      </c>
      <c r="L333" s="111">
        <f t="shared" si="158"/>
        <v>3.6037014413520763</v>
      </c>
      <c r="M333" s="111">
        <f t="shared" si="158"/>
        <v>3.7347395689265883</v>
      </c>
      <c r="N333" s="111">
        <f t="shared" si="158"/>
        <v>3.89318390401312</v>
      </c>
      <c r="O333" s="111">
        <f t="shared" si="158"/>
        <v>4.0823946398225521</v>
      </c>
      <c r="P333" s="111">
        <f t="shared" si="158"/>
        <v>4.2875896085158125</v>
      </c>
      <c r="Q333" s="111">
        <f t="shared" si="158"/>
        <v>4.4639307965741235</v>
      </c>
      <c r="R333" s="111">
        <f t="shared" ref="R333:V333" si="159">IF(R314=0,"",R314/R295)</f>
        <v>4.5745598898059452</v>
      </c>
      <c r="S333" s="111">
        <f t="shared" si="159"/>
        <v>4.6626152161960519</v>
      </c>
      <c r="T333" s="111">
        <f t="shared" si="159"/>
        <v>4.736188793410232</v>
      </c>
      <c r="U333" s="111">
        <f t="shared" si="159"/>
        <v>4.8031680966130921</v>
      </c>
      <c r="V333" s="111">
        <f t="shared" si="159"/>
        <v>4.8714608232658634</v>
      </c>
      <c r="W333" s="111">
        <f t="shared" ref="W333" si="160">IF(W314=0,"",W314/W295)</f>
        <v>4.93832035661024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0.52257671035718667</v>
      </c>
      <c r="D334" s="124">
        <f t="shared" si="161"/>
        <v>0.52837052530609441</v>
      </c>
      <c r="E334" s="124">
        <f t="shared" si="161"/>
        <v>0.53040942307334626</v>
      </c>
      <c r="F334" s="124">
        <f t="shared" si="161"/>
        <v>0.53096886582262859</v>
      </c>
      <c r="G334" s="124">
        <f t="shared" si="161"/>
        <v>0.5324948900851264</v>
      </c>
      <c r="H334" s="124">
        <f t="shared" si="161"/>
        <v>0.53739963815868452</v>
      </c>
      <c r="I334" s="124">
        <f t="shared" si="161"/>
        <v>0.54053763263380528</v>
      </c>
      <c r="J334" s="124">
        <f t="shared" si="161"/>
        <v>0.57674364941358935</v>
      </c>
      <c r="K334" s="124">
        <f t="shared" si="161"/>
        <v>0.54799954477669766</v>
      </c>
      <c r="L334" s="124">
        <f t="shared" si="161"/>
        <v>0.5573658542059251</v>
      </c>
      <c r="M334" s="124">
        <f t="shared" si="161"/>
        <v>0.57109838088089349</v>
      </c>
      <c r="N334" s="124">
        <f t="shared" si="161"/>
        <v>0.5953555793414097</v>
      </c>
      <c r="O334" s="124">
        <f t="shared" si="161"/>
        <v>0.63251958699418542</v>
      </c>
      <c r="P334" s="124">
        <f t="shared" si="161"/>
        <v>0.6790691742985121</v>
      </c>
      <c r="Q334" s="124">
        <f t="shared" si="161"/>
        <v>0.71955146646812174</v>
      </c>
      <c r="R334" s="124">
        <f t="shared" ref="R334:V334" si="162">IF(R315=0,"",R315/R296)</f>
        <v>0.74519057796553501</v>
      </c>
      <c r="S334" s="124">
        <f t="shared" si="162"/>
        <v>0.77206580899576394</v>
      </c>
      <c r="T334" s="124">
        <f t="shared" si="162"/>
        <v>0.79500406745509977</v>
      </c>
      <c r="U334" s="124">
        <f t="shared" si="162"/>
        <v>0.80676507527502705</v>
      </c>
      <c r="V334" s="124">
        <f t="shared" si="162"/>
        <v>0.82681323350473457</v>
      </c>
      <c r="W334" s="124">
        <f t="shared" ref="W334" si="163">IF(W315=0,"",W315/W296)</f>
        <v>0.83796473011299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0.51696228075498796</v>
      </c>
      <c r="D335" s="111">
        <f t="shared" si="164"/>
        <v>0.51952333463989386</v>
      </c>
      <c r="E335" s="111">
        <f t="shared" si="164"/>
        <v>0.52250835544912755</v>
      </c>
      <c r="F335" s="111">
        <f t="shared" si="164"/>
        <v>0.52555118992986039</v>
      </c>
      <c r="G335" s="111">
        <f t="shared" si="164"/>
        <v>0.52898447301056994</v>
      </c>
      <c r="H335" s="111">
        <f t="shared" si="164"/>
        <v>0.53276749441069038</v>
      </c>
      <c r="I335" s="111">
        <f t="shared" si="164"/>
        <v>0.53698221538631818</v>
      </c>
      <c r="J335" s="111">
        <f t="shared" si="164"/>
        <v>0.54196440227396014</v>
      </c>
      <c r="K335" s="111">
        <f t="shared" si="164"/>
        <v>0.54799954477669766</v>
      </c>
      <c r="L335" s="111">
        <f t="shared" si="164"/>
        <v>0.55516402309459001</v>
      </c>
      <c r="M335" s="111">
        <f t="shared" si="164"/>
        <v>0.57023259963866701</v>
      </c>
      <c r="N335" s="111">
        <f t="shared" si="164"/>
        <v>0.5953555793414097</v>
      </c>
      <c r="O335" s="111">
        <f t="shared" si="164"/>
        <v>0.63232797945089314</v>
      </c>
      <c r="P335" s="111">
        <f t="shared" si="164"/>
        <v>0.67737717780667794</v>
      </c>
      <c r="Q335" s="111">
        <f t="shared" si="164"/>
        <v>0.71827968568358114</v>
      </c>
      <c r="R335" s="111">
        <f t="shared" ref="R335:V335" si="165">IF(R316=0,"",R316/R297)</f>
        <v>0.74588387473709017</v>
      </c>
      <c r="S335" s="111">
        <f t="shared" si="165"/>
        <v>0.77248427509777451</v>
      </c>
      <c r="T335" s="111">
        <f t="shared" si="165"/>
        <v>0.79657520372629675</v>
      </c>
      <c r="U335" s="111">
        <f t="shared" si="165"/>
        <v>0.81665097758340344</v>
      </c>
      <c r="V335" s="111">
        <f t="shared" si="165"/>
        <v>0.83120591362980578</v>
      </c>
      <c r="W335" s="111">
        <f t="shared" ref="W335" si="166">IF(W316=0,"",W316/W297)</f>
        <v>0.83805238269631865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0.64283128067466611</v>
      </c>
      <c r="D339" s="112">
        <f t="shared" si="176"/>
        <v>0.64454665573283088</v>
      </c>
      <c r="E339" s="112">
        <f t="shared" si="176"/>
        <v>0.64639396739221033</v>
      </c>
      <c r="F339" s="112">
        <f t="shared" si="176"/>
        <v>0.64825902416745551</v>
      </c>
      <c r="G339" s="112">
        <f t="shared" si="176"/>
        <v>0.65024664435766311</v>
      </c>
      <c r="H339" s="112">
        <f t="shared" si="176"/>
        <v>0.65234507924078444</v>
      </c>
      <c r="I339" s="112">
        <f t="shared" si="176"/>
        <v>0.65458162810920961</v>
      </c>
      <c r="J339" s="112">
        <f t="shared" si="176"/>
        <v>0.65706556567339103</v>
      </c>
      <c r="K339" s="112" t="str">
        <f t="shared" si="176"/>
        <v/>
      </c>
      <c r="L339" s="112">
        <f t="shared" si="176"/>
        <v>0.66310001724550838</v>
      </c>
      <c r="M339" s="112">
        <f t="shared" si="176"/>
        <v>0.66890609717780336</v>
      </c>
      <c r="N339" s="112" t="str">
        <f t="shared" si="176"/>
        <v/>
      </c>
      <c r="O339" s="112">
        <f t="shared" si="176"/>
        <v>0.69249797253887868</v>
      </c>
      <c r="P339" s="112">
        <f t="shared" si="176"/>
        <v>0.71098313934266122</v>
      </c>
      <c r="Q339" s="112">
        <f t="shared" si="176"/>
        <v>0.72912153369145982</v>
      </c>
      <c r="R339" s="112">
        <f t="shared" ref="R339:V339" si="177">IF(R320=0,"",R320/R301)</f>
        <v>0.74212414464137688</v>
      </c>
      <c r="S339" s="112">
        <f t="shared" si="177"/>
        <v>0.75499856959348022</v>
      </c>
      <c r="T339" s="112">
        <f t="shared" si="177"/>
        <v>0.7674748557716885</v>
      </c>
      <c r="U339" s="112">
        <f t="shared" si="177"/>
        <v>0.77919472578104454</v>
      </c>
      <c r="V339" s="112">
        <f t="shared" si="177"/>
        <v>0.78960851036323554</v>
      </c>
      <c r="W339" s="112">
        <f t="shared" ref="W339" si="178">IF(W320=0,"",W320/W301)</f>
        <v>0.79780617205734772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0.64356368347979787</v>
      </c>
      <c r="D343" s="124">
        <f t="shared" si="188"/>
        <v>0.6542595731920221</v>
      </c>
      <c r="E343" s="124">
        <f t="shared" si="188"/>
        <v>0.64709812181173276</v>
      </c>
      <c r="F343" s="124">
        <f t="shared" si="188"/>
        <v>0.63428309224720714</v>
      </c>
      <c r="G343" s="124">
        <f t="shared" si="188"/>
        <v>0.63975910588026019</v>
      </c>
      <c r="H343" s="124">
        <f t="shared" si="188"/>
        <v>0.65746990387706961</v>
      </c>
      <c r="I343" s="124">
        <f t="shared" si="188"/>
        <v>0.69653349241831286</v>
      </c>
      <c r="J343" s="124">
        <f t="shared" si="188"/>
        <v>0.71772848556842572</v>
      </c>
      <c r="K343" s="124">
        <f t="shared" si="188"/>
        <v>0.67210686173418688</v>
      </c>
      <c r="L343" s="124">
        <f t="shared" si="188"/>
        <v>0.61668183095703022</v>
      </c>
      <c r="M343" s="124">
        <f t="shared" si="188"/>
        <v>0.65942154424300115</v>
      </c>
      <c r="N343" s="124">
        <f t="shared" si="188"/>
        <v>0.65354598938914021</v>
      </c>
      <c r="O343" s="124">
        <f t="shared" si="188"/>
        <v>0.66826837643486936</v>
      </c>
      <c r="P343" s="124">
        <f t="shared" si="188"/>
        <v>0.67604507581272988</v>
      </c>
      <c r="Q343" s="124">
        <f t="shared" si="188"/>
        <v>0.72092981500557207</v>
      </c>
      <c r="R343" s="124">
        <f t="shared" ref="R343:V343" si="189">IF(R324=0,"",R324/R305)</f>
        <v>0.71277065127294559</v>
      </c>
      <c r="S343" s="124">
        <f t="shared" si="189"/>
        <v>0.6971078054858999</v>
      </c>
      <c r="T343" s="124">
        <f t="shared" si="189"/>
        <v>0.6623048558256468</v>
      </c>
      <c r="U343" s="124">
        <f t="shared" si="189"/>
        <v>0.7237374265405061</v>
      </c>
      <c r="V343" s="124">
        <f t="shared" si="189"/>
        <v>0.68729816831163471</v>
      </c>
      <c r="W343" s="124">
        <f t="shared" ref="W343" si="190">IF(W324=0,"",W324/W305)</f>
        <v>0.73294479089097953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0.59409267870349347</v>
      </c>
      <c r="D344" s="111">
        <f t="shared" si="191"/>
        <v>0.59466598718710995</v>
      </c>
      <c r="E344" s="111">
        <f t="shared" si="191"/>
        <v>0.59523121027392256</v>
      </c>
      <c r="F344" s="111">
        <f t="shared" si="191"/>
        <v>0.59579533080662561</v>
      </c>
      <c r="G344" s="111">
        <f t="shared" si="191"/>
        <v>0.59635200516444764</v>
      </c>
      <c r="H344" s="111">
        <f t="shared" si="191"/>
        <v>0.59690200972581264</v>
      </c>
      <c r="I344" s="111">
        <f t="shared" si="191"/>
        <v>0.59744378142237697</v>
      </c>
      <c r="J344" s="111">
        <f t="shared" si="191"/>
        <v>0.59797091691485127</v>
      </c>
      <c r="K344" s="111">
        <f t="shared" si="191"/>
        <v>0.59847797168056094</v>
      </c>
      <c r="L344" s="111">
        <f t="shared" si="191"/>
        <v>0.59896348908647601</v>
      </c>
      <c r="M344" s="111">
        <f t="shared" si="191"/>
        <v>0.59922476173207428</v>
      </c>
      <c r="N344" s="111">
        <f t="shared" si="191"/>
        <v>0.59922476173207428</v>
      </c>
      <c r="O344" s="111">
        <f t="shared" si="191"/>
        <v>0.59922476173207428</v>
      </c>
      <c r="P344" s="111">
        <f t="shared" si="191"/>
        <v>0.59922476173207428</v>
      </c>
      <c r="Q344" s="111">
        <f t="shared" si="191"/>
        <v>0.59922476173207428</v>
      </c>
      <c r="R344" s="111">
        <f t="shared" ref="R344:V344" si="192">IF(R325=0,"",R325/R306)</f>
        <v>0.6008754035275029</v>
      </c>
      <c r="S344" s="111">
        <f t="shared" si="192"/>
        <v>0.60357457685601423</v>
      </c>
      <c r="T344" s="111">
        <f t="shared" si="192"/>
        <v>0.60672361240594175</v>
      </c>
      <c r="U344" s="111">
        <f t="shared" si="192"/>
        <v>0.60998511351122442</v>
      </c>
      <c r="V344" s="111">
        <f t="shared" si="192"/>
        <v>0.61302168350579778</v>
      </c>
      <c r="W344" s="111">
        <f t="shared" ref="W344" si="193">IF(W325=0,"",W325/W306)</f>
        <v>0.61583332238966093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0.75419106769085431</v>
      </c>
      <c r="D345" s="45">
        <f t="shared" si="194"/>
        <v>0.755609746970197</v>
      </c>
      <c r="E345" s="45">
        <f t="shared" si="194"/>
        <v>0.7570808855706711</v>
      </c>
      <c r="F345" s="45">
        <f t="shared" si="194"/>
        <v>0.75855917771493586</v>
      </c>
      <c r="G345" s="45">
        <f t="shared" si="194"/>
        <v>0.7600857818083554</v>
      </c>
      <c r="H345" s="45">
        <f t="shared" si="194"/>
        <v>0.76165566058608913</v>
      </c>
      <c r="I345" s="45">
        <f t="shared" si="194"/>
        <v>0.76327895548042157</v>
      </c>
      <c r="J345" s="45">
        <f t="shared" si="194"/>
        <v>0.76499721235981855</v>
      </c>
      <c r="K345" s="45">
        <f t="shared" si="194"/>
        <v>0.76684575614033845</v>
      </c>
      <c r="L345" s="45">
        <f t="shared" si="194"/>
        <v>0.76883403768527514</v>
      </c>
      <c r="M345" s="45">
        <f t="shared" si="194"/>
        <v>0.77153915888901015</v>
      </c>
      <c r="N345" s="45">
        <f t="shared" si="194"/>
        <v>0.7751247591262449</v>
      </c>
      <c r="O345" s="45">
        <f t="shared" si="194"/>
        <v>0.77998872412861697</v>
      </c>
      <c r="P345" s="45">
        <f t="shared" si="194"/>
        <v>0.78634002707352346</v>
      </c>
      <c r="Q345" s="45">
        <f t="shared" si="194"/>
        <v>0.79452601036692272</v>
      </c>
      <c r="R345" s="45">
        <f t="shared" ref="R345:V345" si="195">IF(R326=0,"",R326/R307)</f>
        <v>0.80566177840146713</v>
      </c>
      <c r="S345" s="45">
        <f t="shared" si="195"/>
        <v>0.81956025845563873</v>
      </c>
      <c r="T345" s="45">
        <f t="shared" si="195"/>
        <v>0.83450337860894708</v>
      </c>
      <c r="U345" s="45">
        <f t="shared" si="195"/>
        <v>0.84877306694094423</v>
      </c>
      <c r="V345" s="45">
        <f t="shared" si="195"/>
        <v>0.86065125153116318</v>
      </c>
      <c r="W345" s="45">
        <f t="shared" ref="W345" si="196">IF(W326=0,"",W326/W307)</f>
        <v>0.86953442912471746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0.5987211460084827</v>
      </c>
      <c r="D347" s="117">
        <f t="shared" si="197"/>
        <v>0.22243230427923993</v>
      </c>
      <c r="E347" s="117">
        <f t="shared" si="197"/>
        <v>0.27196033147655363</v>
      </c>
      <c r="F347" s="117">
        <f t="shared" si="197"/>
        <v>0.71673116284568239</v>
      </c>
      <c r="G347" s="117">
        <f t="shared" si="197"/>
        <v>1.3396233807497455</v>
      </c>
      <c r="H347" s="117">
        <f t="shared" si="197"/>
        <v>1.617198213717191</v>
      </c>
      <c r="I347" s="117">
        <f t="shared" si="197"/>
        <v>2.0108614740154072</v>
      </c>
      <c r="J347" s="117">
        <f t="shared" si="197"/>
        <v>2.4575328477148108</v>
      </c>
      <c r="K347" s="117">
        <f t="shared" si="197"/>
        <v>10.580889874424823</v>
      </c>
      <c r="L347" s="117">
        <f t="shared" si="197"/>
        <v>6.5008355343827988</v>
      </c>
      <c r="M347" s="117">
        <f t="shared" si="197"/>
        <v>2.7314843326173279</v>
      </c>
      <c r="N347" s="117">
        <f t="shared" si="197"/>
        <v>0.91364350570198427</v>
      </c>
      <c r="O347" s="117">
        <f t="shared" si="197"/>
        <v>1.1603602498542378</v>
      </c>
      <c r="P347" s="117">
        <f t="shared" si="197"/>
        <v>2.2097978833140353</v>
      </c>
      <c r="Q347" s="117">
        <f t="shared" si="197"/>
        <v>3.133229410616849</v>
      </c>
      <c r="R347" s="117">
        <f t="shared" ref="R347:V347" si="198">R348+R351+R353+R362</f>
        <v>1.8244310360234086</v>
      </c>
      <c r="S347" s="117">
        <f t="shared" si="198"/>
        <v>2.6470792512452812</v>
      </c>
      <c r="T347" s="117">
        <f t="shared" si="198"/>
        <v>2.5946108822330385</v>
      </c>
      <c r="U347" s="117">
        <f t="shared" si="198"/>
        <v>1.9946228557984271</v>
      </c>
      <c r="V347" s="117">
        <f t="shared" si="198"/>
        <v>1.8864416716029646</v>
      </c>
      <c r="W347" s="117">
        <f t="shared" ref="W347" si="199">W348+W351+W353+W362</f>
        <v>1.1380180914875555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0.50398287079085635</v>
      </c>
      <c r="D348" s="122">
        <f t="shared" si="200"/>
        <v>0.18831537679042451</v>
      </c>
      <c r="E348" s="122">
        <f t="shared" si="200"/>
        <v>0.22915208496086284</v>
      </c>
      <c r="F348" s="122">
        <f t="shared" si="200"/>
        <v>0.60036105718825494</v>
      </c>
      <c r="G348" s="122">
        <f t="shared" si="200"/>
        <v>1.1188984493372141</v>
      </c>
      <c r="H348" s="122">
        <f t="shared" si="200"/>
        <v>1.3482203978477212</v>
      </c>
      <c r="I348" s="122">
        <f t="shared" si="200"/>
        <v>1.6796695329700009</v>
      </c>
      <c r="J348" s="122">
        <f t="shared" si="200"/>
        <v>2.0595496271803602</v>
      </c>
      <c r="K348" s="122">
        <f t="shared" si="200"/>
        <v>8.7343606958322351</v>
      </c>
      <c r="L348" s="122">
        <f t="shared" si="200"/>
        <v>5.1667583437322611</v>
      </c>
      <c r="M348" s="122">
        <f t="shared" si="200"/>
        <v>2.1796291381803719</v>
      </c>
      <c r="N348" s="122">
        <f t="shared" si="200"/>
        <v>0.72424327463715177</v>
      </c>
      <c r="O348" s="122">
        <f t="shared" si="200"/>
        <v>0.91305619332137122</v>
      </c>
      <c r="P348" s="122">
        <f t="shared" si="200"/>
        <v>1.7636876137940478</v>
      </c>
      <c r="Q348" s="122">
        <f t="shared" si="200"/>
        <v>2.5037176420831853</v>
      </c>
      <c r="R348" s="122">
        <f t="shared" ref="R348:V348" si="201">SUM(R349:R350)</f>
        <v>1.4548110621153001</v>
      </c>
      <c r="S348" s="122">
        <f t="shared" si="201"/>
        <v>2.0857468794980143</v>
      </c>
      <c r="T348" s="122">
        <f t="shared" si="201"/>
        <v>2.0228151639794336</v>
      </c>
      <c r="U348" s="122">
        <f t="shared" si="201"/>
        <v>1.6351805451449435</v>
      </c>
      <c r="V348" s="122">
        <f t="shared" si="201"/>
        <v>1.4236055519906476</v>
      </c>
      <c r="W348" s="122">
        <f t="shared" ref="W348" si="202">SUM(W349:W350)</f>
        <v>0.81425632840070317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0.50398287079085635</v>
      </c>
      <c r="D349" s="98">
        <v>0.18831537679042451</v>
      </c>
      <c r="E349" s="98">
        <v>0.22915208496086284</v>
      </c>
      <c r="F349" s="98">
        <v>0.60036105718825494</v>
      </c>
      <c r="G349" s="98">
        <v>1.1188984493372141</v>
      </c>
      <c r="H349" s="98">
        <v>1.3482203978477212</v>
      </c>
      <c r="I349" s="98">
        <v>1.6796695329700009</v>
      </c>
      <c r="J349" s="98">
        <v>2.0595496271803602</v>
      </c>
      <c r="K349" s="98">
        <v>8.7343606958322351</v>
      </c>
      <c r="L349" s="98">
        <v>5.1667583437322611</v>
      </c>
      <c r="M349" s="98">
        <v>2.1796291381803719</v>
      </c>
      <c r="N349" s="98">
        <v>0.72424327463715177</v>
      </c>
      <c r="O349" s="98">
        <v>0.91305619332137122</v>
      </c>
      <c r="P349" s="98">
        <v>1.7636876137940478</v>
      </c>
      <c r="Q349" s="98">
        <v>2.5037176420831853</v>
      </c>
      <c r="R349" s="98">
        <v>1.4548110621153001</v>
      </c>
      <c r="S349" s="98">
        <v>2.0857468794980143</v>
      </c>
      <c r="T349" s="98">
        <v>2.0228151639794336</v>
      </c>
      <c r="U349" s="98">
        <v>1.6351805451449435</v>
      </c>
      <c r="V349" s="98">
        <v>1.4236055519906476</v>
      </c>
      <c r="W349" s="98">
        <v>0.81425632840070317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8.1478801288985506E-2</v>
      </c>
      <c r="D353" s="122">
        <v>2.9462325820865311E-2</v>
      </c>
      <c r="E353" s="122">
        <v>3.5404219761805848E-2</v>
      </c>
      <c r="F353" s="122">
        <v>9.2441134703787911E-2</v>
      </c>
      <c r="G353" s="122">
        <v>0.18299581250262517</v>
      </c>
      <c r="H353" s="122">
        <v>0.22853486656719207</v>
      </c>
      <c r="I353" s="122">
        <v>0.2969633530606629</v>
      </c>
      <c r="J353" s="122">
        <v>0.34901614731112701</v>
      </c>
      <c r="K353" s="122">
        <v>1.645966911613876</v>
      </c>
      <c r="L353" s="122">
        <v>1.1115753754262916</v>
      </c>
      <c r="M353" s="122">
        <v>0.47873029306352277</v>
      </c>
      <c r="N353" s="122">
        <v>0.16121184739642144</v>
      </c>
      <c r="O353" s="122">
        <v>0.21265891411807747</v>
      </c>
      <c r="P353" s="122">
        <v>0.37887020561337303</v>
      </c>
      <c r="Q353" s="122">
        <v>0.56440122547548666</v>
      </c>
      <c r="R353" s="122">
        <v>0.32032472419632957</v>
      </c>
      <c r="S353" s="122">
        <v>0.48505626643321365</v>
      </c>
      <c r="T353" s="122">
        <v>0.46810415955024842</v>
      </c>
      <c r="U353" s="122">
        <v>0.30717590357729557</v>
      </c>
      <c r="V353" s="122">
        <v>0.38226334951926916</v>
      </c>
      <c r="W353" s="122">
        <v>0.28287897233682496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8.1478801288985506E-2</v>
      </c>
      <c r="D354" s="98">
        <v>2.9462325820865311E-2</v>
      </c>
      <c r="E354" s="98">
        <v>3.5404219761805848E-2</v>
      </c>
      <c r="F354" s="98">
        <v>9.2441134703787911E-2</v>
      </c>
      <c r="G354" s="98">
        <v>0.18299581250262517</v>
      </c>
      <c r="H354" s="98">
        <v>0.22853486656719207</v>
      </c>
      <c r="I354" s="98">
        <v>0.2969633530606629</v>
      </c>
      <c r="J354" s="98">
        <v>0.34901614731112701</v>
      </c>
      <c r="K354" s="98">
        <v>1.645966911613876</v>
      </c>
      <c r="L354" s="98">
        <v>1.1115753754262916</v>
      </c>
      <c r="M354" s="98">
        <v>0.47873029306352277</v>
      </c>
      <c r="N354" s="98">
        <v>0.16121184739642144</v>
      </c>
      <c r="O354" s="98">
        <v>0.21265891411807747</v>
      </c>
      <c r="P354" s="98">
        <v>0.37887020561337303</v>
      </c>
      <c r="Q354" s="98">
        <v>0.56440122547548666</v>
      </c>
      <c r="R354" s="98">
        <v>0.32032472419632957</v>
      </c>
      <c r="S354" s="98">
        <v>0.48505626643321365</v>
      </c>
      <c r="T354" s="98">
        <v>0.46810415955024842</v>
      </c>
      <c r="U354" s="98">
        <v>0.30717590357729557</v>
      </c>
      <c r="V354" s="98">
        <v>0.38226334951926916</v>
      </c>
      <c r="W354" s="98">
        <v>0.28287897233682496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1.325947392864078E-2</v>
      </c>
      <c r="D362" s="122">
        <v>4.6546016679501253E-3</v>
      </c>
      <c r="E362" s="122">
        <v>7.4040267538849373E-3</v>
      </c>
      <c r="F362" s="122">
        <v>2.3928970953639515E-2</v>
      </c>
      <c r="G362" s="122">
        <v>3.7729118909906302E-2</v>
      </c>
      <c r="H362" s="122">
        <v>4.0442949302277709E-2</v>
      </c>
      <c r="I362" s="122">
        <v>3.4228587984743437E-2</v>
      </c>
      <c r="J362" s="122">
        <v>4.8967073223323387E-2</v>
      </c>
      <c r="K362" s="122">
        <v>0.2005622669787121</v>
      </c>
      <c r="L362" s="122">
        <v>0.22250181522424578</v>
      </c>
      <c r="M362" s="122">
        <v>7.3124901373433374E-2</v>
      </c>
      <c r="N362" s="122">
        <v>2.8188383668410977E-2</v>
      </c>
      <c r="O362" s="122">
        <v>3.4645142414789054E-2</v>
      </c>
      <c r="P362" s="122">
        <v>6.7240063906614397E-2</v>
      </c>
      <c r="Q362" s="122">
        <v>6.5110543058176748E-2</v>
      </c>
      <c r="R362" s="122">
        <v>4.9295249711778837E-2</v>
      </c>
      <c r="S362" s="122">
        <v>7.6276105314053336E-2</v>
      </c>
      <c r="T362" s="122">
        <v>0.10369155870335658</v>
      </c>
      <c r="U362" s="122">
        <v>5.226640707618805E-2</v>
      </c>
      <c r="V362" s="122">
        <v>8.0572770093047863E-2</v>
      </c>
      <c r="W362" s="122">
        <v>4.0882790750027279E-2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1.325947392864078E-2</v>
      </c>
      <c r="D363" s="98">
        <v>4.6546016679501253E-3</v>
      </c>
      <c r="E363" s="98">
        <v>7.4040267538849373E-3</v>
      </c>
      <c r="F363" s="98">
        <v>2.3928970953639515E-2</v>
      </c>
      <c r="G363" s="98">
        <v>3.7729118909906302E-2</v>
      </c>
      <c r="H363" s="98">
        <v>4.0442949302277709E-2</v>
      </c>
      <c r="I363" s="98">
        <v>3.4228587984743437E-2</v>
      </c>
      <c r="J363" s="98">
        <v>4.8967073223323387E-2</v>
      </c>
      <c r="K363" s="98">
        <v>0.2005622669787121</v>
      </c>
      <c r="L363" s="98">
        <v>0.22250181522424578</v>
      </c>
      <c r="M363" s="98">
        <v>7.3124901373433374E-2</v>
      </c>
      <c r="N363" s="98">
        <v>2.8188383668410977E-2</v>
      </c>
      <c r="O363" s="98">
        <v>3.4645142414789054E-2</v>
      </c>
      <c r="P363" s="98">
        <v>6.7240063906614397E-2</v>
      </c>
      <c r="Q363" s="98">
        <v>6.5110543058176748E-2</v>
      </c>
      <c r="R363" s="98">
        <v>4.9295249711778837E-2</v>
      </c>
      <c r="S363" s="98">
        <v>7.6276105314053336E-2</v>
      </c>
      <c r="T363" s="98">
        <v>0.10369155870335658</v>
      </c>
      <c r="U363" s="98">
        <v>5.226640707618805E-2</v>
      </c>
      <c r="V363" s="98">
        <v>8.0572770093047863E-2</v>
      </c>
      <c r="W363" s="98">
        <v>4.0882790750027279E-2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19668.008987630434</v>
      </c>
      <c r="D366" s="117">
        <f t="shared" si="204"/>
        <v>20684.509783609727</v>
      </c>
      <c r="E366" s="117">
        <f t="shared" si="204"/>
        <v>18519.455387280199</v>
      </c>
      <c r="F366" s="117">
        <f t="shared" si="204"/>
        <v>17797.690835647205</v>
      </c>
      <c r="G366" s="117">
        <f t="shared" si="204"/>
        <v>20868.404667238257</v>
      </c>
      <c r="H366" s="117">
        <f t="shared" si="204"/>
        <v>21011.76226535585</v>
      </c>
      <c r="I366" s="117">
        <f t="shared" si="204"/>
        <v>16898.939474197974</v>
      </c>
      <c r="J366" s="117">
        <f t="shared" si="204"/>
        <v>12956.288130385336</v>
      </c>
      <c r="K366" s="117">
        <f t="shared" si="204"/>
        <v>22346.071269243002</v>
      </c>
      <c r="L366" s="117">
        <f t="shared" si="204"/>
        <v>20803.400063291137</v>
      </c>
      <c r="M366" s="117">
        <f t="shared" si="204"/>
        <v>18131.204454108305</v>
      </c>
      <c r="N366" s="117">
        <f t="shared" si="204"/>
        <v>16934.755907258514</v>
      </c>
      <c r="O366" s="117">
        <f t="shared" si="204"/>
        <v>15527.296329718396</v>
      </c>
      <c r="P366" s="117">
        <f t="shared" si="204"/>
        <v>14007.684967057401</v>
      </c>
      <c r="Q366" s="117">
        <f t="shared" si="204"/>
        <v>12349.983857634834</v>
      </c>
      <c r="R366" s="117">
        <f t="shared" ref="R366:V366" si="205">R367+R370+R372+R381</f>
        <v>12231.946383294246</v>
      </c>
      <c r="S366" s="117">
        <f t="shared" si="205"/>
        <v>11949.895159666057</v>
      </c>
      <c r="T366" s="117">
        <f t="shared" si="205"/>
        <v>11874.478874395152</v>
      </c>
      <c r="U366" s="117">
        <f t="shared" si="205"/>
        <v>10911.620925812151</v>
      </c>
      <c r="V366" s="117">
        <f t="shared" si="205"/>
        <v>10424.525664898647</v>
      </c>
      <c r="W366" s="117">
        <f t="shared" ref="W366" si="206">W367+W370+W372+W381</f>
        <v>9066.8478966725434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16250.745810480163</v>
      </c>
      <c r="D367" s="122">
        <f t="shared" si="207"/>
        <v>17083.15458710221</v>
      </c>
      <c r="E367" s="122">
        <f t="shared" si="207"/>
        <v>15221.921850603885</v>
      </c>
      <c r="F367" s="122">
        <f t="shared" si="207"/>
        <v>14612.271212974392</v>
      </c>
      <c r="G367" s="122">
        <f t="shared" si="207"/>
        <v>17136.978454065091</v>
      </c>
      <c r="H367" s="122">
        <f t="shared" si="207"/>
        <v>17121.973741020622</v>
      </c>
      <c r="I367" s="122">
        <f t="shared" si="207"/>
        <v>13664.869029380339</v>
      </c>
      <c r="J367" s="122">
        <f t="shared" si="207"/>
        <v>9714.8122534616323</v>
      </c>
      <c r="K367" s="122">
        <f t="shared" si="207"/>
        <v>18121.362701463073</v>
      </c>
      <c r="L367" s="122">
        <f t="shared" si="207"/>
        <v>16346.761011157439</v>
      </c>
      <c r="M367" s="122">
        <f t="shared" si="207"/>
        <v>14182.56687822723</v>
      </c>
      <c r="N367" s="122">
        <f t="shared" si="207"/>
        <v>13181.155053298571</v>
      </c>
      <c r="O367" s="122">
        <f t="shared" si="207"/>
        <v>11931.087550820826</v>
      </c>
      <c r="P367" s="122">
        <f t="shared" si="207"/>
        <v>10794.186989693611</v>
      </c>
      <c r="Q367" s="122">
        <f t="shared" si="207"/>
        <v>9275.3852798871212</v>
      </c>
      <c r="R367" s="122">
        <f t="shared" ref="R367:V367" si="208">SUM(R368:R369)</f>
        <v>9044.1901723361789</v>
      </c>
      <c r="S367" s="122">
        <f t="shared" si="208"/>
        <v>9125.7260520512846</v>
      </c>
      <c r="T367" s="122">
        <f t="shared" si="208"/>
        <v>8998.4150398854272</v>
      </c>
      <c r="U367" s="122">
        <f t="shared" si="208"/>
        <v>8252.2201999092795</v>
      </c>
      <c r="V367" s="122">
        <f t="shared" si="208"/>
        <v>7501.9787884278721</v>
      </c>
      <c r="W367" s="122">
        <f t="shared" ref="W367" si="209">SUM(W368:W369)</f>
        <v>6247.2849537883967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16068.86428163729</v>
      </c>
      <c r="D368" s="98">
        <v>16895.541092595369</v>
      </c>
      <c r="E368" s="98">
        <v>15055.638986821979</v>
      </c>
      <c r="F368" s="98">
        <v>14454.864623852005</v>
      </c>
      <c r="G368" s="98">
        <v>16952.478311037681</v>
      </c>
      <c r="H368" s="98">
        <v>16938.699797394846</v>
      </c>
      <c r="I368" s="98">
        <v>13519.749821172813</v>
      </c>
      <c r="J368" s="98">
        <v>9610.9594927266699</v>
      </c>
      <c r="K368" s="98">
        <v>17925.97532717494</v>
      </c>
      <c r="L368" s="98">
        <v>16175.95452498178</v>
      </c>
      <c r="M368" s="98">
        <v>14029.531295268496</v>
      </c>
      <c r="N368" s="98">
        <v>13035.106518539389</v>
      </c>
      <c r="O368" s="98">
        <v>11794.044035394218</v>
      </c>
      <c r="P368" s="98">
        <v>10665.337176431496</v>
      </c>
      <c r="Q368" s="98">
        <v>9161.274699989679</v>
      </c>
      <c r="R368" s="98">
        <v>8931.9977270192394</v>
      </c>
      <c r="S368" s="98">
        <v>9012.4775938619823</v>
      </c>
      <c r="T368" s="98">
        <v>8886.2832121196479</v>
      </c>
      <c r="U368" s="98">
        <v>8148.8170572036597</v>
      </c>
      <c r="V368" s="98">
        <v>7407.4368089256332</v>
      </c>
      <c r="W368" s="98">
        <v>6168.6728516984113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181.88152884287263</v>
      </c>
      <c r="D369" s="98">
        <v>187.61349450684168</v>
      </c>
      <c r="E369" s="98">
        <v>166.28286378190521</v>
      </c>
      <c r="F369" s="98">
        <v>157.40658912238698</v>
      </c>
      <c r="G369" s="98">
        <v>184.50014302741013</v>
      </c>
      <c r="H369" s="98">
        <v>183.27394362577738</v>
      </c>
      <c r="I369" s="98">
        <v>145.11920820752638</v>
      </c>
      <c r="J369" s="98">
        <v>103.85276073496262</v>
      </c>
      <c r="K369" s="98">
        <v>195.38737428813189</v>
      </c>
      <c r="L369" s="98">
        <v>170.80648617565998</v>
      </c>
      <c r="M369" s="98">
        <v>153.03558295873347</v>
      </c>
      <c r="N369" s="98">
        <v>146.04853475918202</v>
      </c>
      <c r="O369" s="98">
        <v>137.04351542660899</v>
      </c>
      <c r="P369" s="98">
        <v>128.84981326211565</v>
      </c>
      <c r="Q369" s="98">
        <v>114.11057989744235</v>
      </c>
      <c r="R369" s="98">
        <v>112.19244531693893</v>
      </c>
      <c r="S369" s="98">
        <v>113.24845818930272</v>
      </c>
      <c r="T369" s="98">
        <v>112.13182776577878</v>
      </c>
      <c r="U369" s="98">
        <v>103.40314270561943</v>
      </c>
      <c r="V369" s="98">
        <v>94.5419795022393</v>
      </c>
      <c r="W369" s="98">
        <v>78.612102089985768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0.19804720382548002</v>
      </c>
      <c r="H370" s="122">
        <f t="shared" si="210"/>
        <v>0.45999781181995875</v>
      </c>
      <c r="I370" s="122">
        <f t="shared" si="210"/>
        <v>0.53141057875385422</v>
      </c>
      <c r="J370" s="122">
        <f t="shared" si="210"/>
        <v>0.77332779251639683</v>
      </c>
      <c r="K370" s="122">
        <f t="shared" si="210"/>
        <v>0.73545376555327879</v>
      </c>
      <c r="L370" s="122">
        <f t="shared" si="210"/>
        <v>2.5460514618087817</v>
      </c>
      <c r="M370" s="122">
        <f t="shared" si="210"/>
        <v>1.3868313917989605</v>
      </c>
      <c r="N370" s="122">
        <f t="shared" si="210"/>
        <v>1.1993929063363216</v>
      </c>
      <c r="O370" s="122">
        <f t="shared" si="210"/>
        <v>1.146251266109338</v>
      </c>
      <c r="P370" s="122">
        <f t="shared" si="210"/>
        <v>1.3013767182042153</v>
      </c>
      <c r="Q370" s="122">
        <f t="shared" si="210"/>
        <v>0.7789588357003564</v>
      </c>
      <c r="R370" s="122">
        <f t="shared" si="210"/>
        <v>1.0514692554910297</v>
      </c>
      <c r="S370" s="122">
        <f t="shared" si="210"/>
        <v>0.76129303811821447</v>
      </c>
      <c r="T370" s="122">
        <f t="shared" si="210"/>
        <v>1.0232253396019042</v>
      </c>
      <c r="U370" s="122">
        <f t="shared" si="210"/>
        <v>0.78133742079718949</v>
      </c>
      <c r="V370" s="122">
        <f t="shared" si="210"/>
        <v>1.7423734820539332</v>
      </c>
      <c r="W370" s="122">
        <f t="shared" si="210"/>
        <v>1.9362882106358765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0.19804720382548002</v>
      </c>
      <c r="H371" s="98">
        <f>RES_hhdet_in_fech!H48</f>
        <v>0.45999781181995875</v>
      </c>
      <c r="I371" s="98">
        <f>RES_hhdet_in_fech!I48</f>
        <v>0.53141057875385422</v>
      </c>
      <c r="J371" s="98">
        <f>RES_hhdet_in_fech!J48</f>
        <v>0.77332779251639683</v>
      </c>
      <c r="K371" s="98">
        <f>RES_hhdet_in_fech!K48</f>
        <v>0.73545376555327879</v>
      </c>
      <c r="L371" s="98">
        <f>RES_hhdet_in_fech!L48</f>
        <v>2.5460514618087817</v>
      </c>
      <c r="M371" s="98">
        <f>RES_hhdet_in_fech!M48</f>
        <v>1.3868313917989605</v>
      </c>
      <c r="N371" s="98">
        <f>RES_hhdet_in_fech!N48</f>
        <v>1.1993929063363216</v>
      </c>
      <c r="O371" s="98">
        <f>RES_hhdet_in_fech!O48</f>
        <v>1.146251266109338</v>
      </c>
      <c r="P371" s="98">
        <f>RES_hhdet_in_fech!P48</f>
        <v>1.3013767182042153</v>
      </c>
      <c r="Q371" s="98">
        <f>RES_hhdet_in_fech!Q48</f>
        <v>0.7789588357003564</v>
      </c>
      <c r="R371" s="98">
        <f>RES_hhdet_in_fech!R48</f>
        <v>1.0514692554910297</v>
      </c>
      <c r="S371" s="98">
        <f>RES_hhdet_in_fech!S48</f>
        <v>0.76129303811821447</v>
      </c>
      <c r="T371" s="98">
        <f>RES_hhdet_in_fech!T48</f>
        <v>1.0232253396019042</v>
      </c>
      <c r="U371" s="98">
        <f>RES_hhdet_in_fech!U48</f>
        <v>0.78133742079718949</v>
      </c>
      <c r="V371" s="98">
        <f>RES_hhdet_in_fech!V48</f>
        <v>1.7423734820539332</v>
      </c>
      <c r="W371" s="98">
        <f>RES_hhdet_in_fech!W48</f>
        <v>1.9362882106358765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2719.137869922859</v>
      </c>
      <c r="D372" s="122">
        <v>2844.6410550565815</v>
      </c>
      <c r="E372" s="122">
        <v>2484.5695425105678</v>
      </c>
      <c r="F372" s="122">
        <v>2328.5067494433983</v>
      </c>
      <c r="G372" s="122">
        <v>2855.233509085871</v>
      </c>
      <c r="H372" s="122">
        <v>2986.9618233565884</v>
      </c>
      <c r="I372" s="122">
        <v>2464.792690800959</v>
      </c>
      <c r="J372" s="122">
        <v>2333.9183474166762</v>
      </c>
      <c r="K372" s="122">
        <v>3378.1021043721962</v>
      </c>
      <c r="L372" s="122">
        <v>3552.5618627521212</v>
      </c>
      <c r="M372" s="122">
        <v>3108.7004084571163</v>
      </c>
      <c r="N372" s="122">
        <v>2901.5300196134854</v>
      </c>
      <c r="O372" s="122">
        <v>2755.7132239488033</v>
      </c>
      <c r="P372" s="122">
        <v>2412.564536385155</v>
      </c>
      <c r="Q372" s="122">
        <v>2339.6281082294508</v>
      </c>
      <c r="R372" s="122">
        <v>2411.3242457405509</v>
      </c>
      <c r="S372" s="122">
        <v>2147.309247521689</v>
      </c>
      <c r="T372" s="122">
        <v>2173.7563147837282</v>
      </c>
      <c r="U372" s="122">
        <v>2079.6873274398254</v>
      </c>
      <c r="V372" s="122">
        <v>2223.8684141300841</v>
      </c>
      <c r="W372" s="122">
        <v>2147.7224010284881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2757.3668922574543</v>
      </c>
      <c r="D373" s="98">
        <v>2914.4539524227062</v>
      </c>
      <c r="E373" s="98">
        <v>2495.2825491942517</v>
      </c>
      <c r="F373" s="98">
        <v>2342.0773168804317</v>
      </c>
      <c r="G373" s="98">
        <v>2884.374865517635</v>
      </c>
      <c r="H373" s="98">
        <v>3016.2670525441818</v>
      </c>
      <c r="I373" s="98">
        <v>2466.2359906882343</v>
      </c>
      <c r="J373" s="98">
        <v>2069.7497191417924</v>
      </c>
      <c r="K373" s="98">
        <v>3378.1021043721962</v>
      </c>
      <c r="L373" s="98">
        <v>3574.3871360688104</v>
      </c>
      <c r="M373" s="98">
        <v>3118.4222721154479</v>
      </c>
      <c r="N373" s="98">
        <v>2901.5300196134854</v>
      </c>
      <c r="O373" s="98">
        <v>2756.3130436428114</v>
      </c>
      <c r="P373" s="98">
        <v>2426.3214018332078</v>
      </c>
      <c r="Q373" s="98">
        <v>2308.0144600098943</v>
      </c>
      <c r="R373" s="98">
        <v>2333.5348460649107</v>
      </c>
      <c r="S373" s="98">
        <v>2149.9133208326607</v>
      </c>
      <c r="T373" s="98">
        <v>2175.1298909651864</v>
      </c>
      <c r="U373" s="98">
        <v>2108.6581462176723</v>
      </c>
      <c r="V373" s="98">
        <v>2214.4311029989458</v>
      </c>
      <c r="W373" s="98">
        <v>2147.3481600631444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2096.550934759453</v>
      </c>
      <c r="D377" s="101">
        <v>2163.965305736871</v>
      </c>
      <c r="E377" s="101">
        <v>2337.2657006099139</v>
      </c>
      <c r="F377" s="101">
        <v>2068.9696472101346</v>
      </c>
      <c r="G377" s="101">
        <v>2132.527869578113</v>
      </c>
      <c r="H377" s="101">
        <v>2406.7182854422376</v>
      </c>
      <c r="I377" s="101">
        <v>2419.3768543480264</v>
      </c>
      <c r="J377" s="101">
        <v>3309.4237289233688</v>
      </c>
      <c r="K377" s="101">
        <v>0</v>
      </c>
      <c r="L377" s="101">
        <v>2747.0728694080635</v>
      </c>
      <c r="M377" s="101">
        <v>2299.0080494846688</v>
      </c>
      <c r="N377" s="101">
        <v>0</v>
      </c>
      <c r="O377" s="101">
        <v>2579.9660536043652</v>
      </c>
      <c r="P377" s="101">
        <v>2179.4839303652911</v>
      </c>
      <c r="Q377" s="101">
        <v>2608.4891348306292</v>
      </c>
      <c r="R377" s="101">
        <v>2828.3395842079035</v>
      </c>
      <c r="S377" s="101">
        <v>2046.2238562685181</v>
      </c>
      <c r="T377" s="101">
        <v>2149.9671443218672</v>
      </c>
      <c r="U377" s="101">
        <v>2002.9425142350497</v>
      </c>
      <c r="V377" s="101">
        <v>2307.1463083008052</v>
      </c>
      <c r="W377" s="101">
        <v>2334.0944017698166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698.12530722741246</v>
      </c>
      <c r="D381" s="122">
        <v>756.71414145093604</v>
      </c>
      <c r="E381" s="122">
        <v>812.96399416574411</v>
      </c>
      <c r="F381" s="122">
        <v>856.91287322941469</v>
      </c>
      <c r="G381" s="122">
        <v>875.99465688346913</v>
      </c>
      <c r="H381" s="122">
        <v>902.36670316682057</v>
      </c>
      <c r="I381" s="122">
        <v>768.74634343791979</v>
      </c>
      <c r="J381" s="122">
        <v>906.78420171450989</v>
      </c>
      <c r="K381" s="122">
        <v>845.87100964218268</v>
      </c>
      <c r="L381" s="122">
        <v>901.53113791976978</v>
      </c>
      <c r="M381" s="122">
        <v>838.55033603216077</v>
      </c>
      <c r="N381" s="122">
        <v>850.87144144012018</v>
      </c>
      <c r="O381" s="122">
        <v>839.34930368265577</v>
      </c>
      <c r="P381" s="122">
        <v>799.63206426043075</v>
      </c>
      <c r="Q381" s="122">
        <v>734.19151068256269</v>
      </c>
      <c r="R381" s="122">
        <v>775.38049596202393</v>
      </c>
      <c r="S381" s="122">
        <v>676.09856705496475</v>
      </c>
      <c r="T381" s="122">
        <v>701.284294386395</v>
      </c>
      <c r="U381" s="122">
        <v>578.93206104224669</v>
      </c>
      <c r="V381" s="122">
        <v>696.93608885863637</v>
      </c>
      <c r="W381" s="122">
        <v>669.90425364502369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758.06022236405124</v>
      </c>
      <c r="D382" s="98">
        <v>819.61642330518134</v>
      </c>
      <c r="E382" s="98">
        <v>857.73379693943252</v>
      </c>
      <c r="F382" s="98">
        <v>924.03263769719115</v>
      </c>
      <c r="G382" s="98">
        <v>965.64246566057056</v>
      </c>
      <c r="H382" s="98">
        <v>1005.8603583197711</v>
      </c>
      <c r="I382" s="98">
        <v>924.4203967675395</v>
      </c>
      <c r="J382" s="98">
        <v>958.05351535527348</v>
      </c>
      <c r="K382" s="98">
        <v>891.83020101842556</v>
      </c>
      <c r="L382" s="98">
        <v>896.97235890052866</v>
      </c>
      <c r="M382" s="98">
        <v>933.07024064546692</v>
      </c>
      <c r="N382" s="98">
        <v>940.07906816484217</v>
      </c>
      <c r="O382" s="98">
        <v>918.76068496885182</v>
      </c>
      <c r="P382" s="98">
        <v>996.64343005411251</v>
      </c>
      <c r="Q382" s="98">
        <v>798.40823738261554</v>
      </c>
      <c r="R382" s="98">
        <v>828.2699773737653</v>
      </c>
      <c r="S382" s="98">
        <v>940.56417636322601</v>
      </c>
      <c r="T382" s="98">
        <v>793.85959487169794</v>
      </c>
      <c r="U382" s="98">
        <v>739.8273760351932</v>
      </c>
      <c r="V382" s="98">
        <v>772.7584263263218</v>
      </c>
      <c r="W382" s="98">
        <v>799.88242746233243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593.2392057382948</v>
      </c>
      <c r="D383" s="33">
        <v>669.34986109781732</v>
      </c>
      <c r="E383" s="33">
        <v>731.95197009907019</v>
      </c>
      <c r="F383" s="33">
        <v>694.11174239268007</v>
      </c>
      <c r="G383" s="33">
        <v>696.69903932926616</v>
      </c>
      <c r="H383" s="33">
        <v>766.67502196628527</v>
      </c>
      <c r="I383" s="33">
        <v>690.42884129987044</v>
      </c>
      <c r="J383" s="33">
        <v>888.02713574837662</v>
      </c>
      <c r="K383" s="33">
        <v>793.27031662197408</v>
      </c>
      <c r="L383" s="33">
        <v>942.67317667192992</v>
      </c>
      <c r="M383" s="33">
        <v>705.45087851546452</v>
      </c>
      <c r="N383" s="33">
        <v>701.81566007729339</v>
      </c>
      <c r="O383" s="33">
        <v>736.3626685771203</v>
      </c>
      <c r="P383" s="33">
        <v>622.85751549691565</v>
      </c>
      <c r="Q383" s="33">
        <v>700.13862311192895</v>
      </c>
      <c r="R383" s="33">
        <v>736.34656883561183</v>
      </c>
      <c r="S383" s="33">
        <v>494.18291672153623</v>
      </c>
      <c r="T383" s="33">
        <v>515.1626238302789</v>
      </c>
      <c r="U383" s="33">
        <v>467.23910800026823</v>
      </c>
      <c r="V383" s="33">
        <v>567.07618998674218</v>
      </c>
      <c r="W383" s="33">
        <v>563.17035178774472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10072.888809436527</v>
      </c>
      <c r="D385" s="117">
        <f t="shared" si="211"/>
        <v>10726.272222197182</v>
      </c>
      <c r="E385" s="117">
        <f t="shared" si="211"/>
        <v>9719.5534111138404</v>
      </c>
      <c r="F385" s="117">
        <f t="shared" si="211"/>
        <v>9433.5027658748568</v>
      </c>
      <c r="G385" s="117">
        <f t="shared" si="211"/>
        <v>11171.437178979229</v>
      </c>
      <c r="H385" s="117">
        <f t="shared" si="211"/>
        <v>11398.106312242617</v>
      </c>
      <c r="I385" s="117">
        <f t="shared" si="211"/>
        <v>9305.8196115343089</v>
      </c>
      <c r="J385" s="117">
        <f t="shared" si="211"/>
        <v>7358.7338995232703</v>
      </c>
      <c r="K385" s="117">
        <f t="shared" si="211"/>
        <v>12565.012750547488</v>
      </c>
      <c r="L385" s="117">
        <f t="shared" si="211"/>
        <v>11833.402279539547</v>
      </c>
      <c r="M385" s="117">
        <f t="shared" si="211"/>
        <v>10590.371292567033</v>
      </c>
      <c r="N385" s="117">
        <f t="shared" si="211"/>
        <v>10232.215842304355</v>
      </c>
      <c r="O385" s="117">
        <f t="shared" si="211"/>
        <v>9831.2316304470405</v>
      </c>
      <c r="P385" s="117">
        <f t="shared" si="211"/>
        <v>9334.1812550933755</v>
      </c>
      <c r="Q385" s="117">
        <f t="shared" si="211"/>
        <v>8604.3403287616329</v>
      </c>
      <c r="R385" s="117">
        <f t="shared" ref="R385:V385" si="212">R386+R389+R391+R400</f>
        <v>8699.5026948721734</v>
      </c>
      <c r="S385" s="117">
        <f t="shared" si="212"/>
        <v>8618.8044904891431</v>
      </c>
      <c r="T385" s="117">
        <f t="shared" si="212"/>
        <v>8653.6650746188643</v>
      </c>
      <c r="U385" s="117">
        <f t="shared" si="212"/>
        <v>8064.7609808828429</v>
      </c>
      <c r="V385" s="117">
        <f t="shared" si="212"/>
        <v>7782.4054963094732</v>
      </c>
      <c r="W385" s="117">
        <f t="shared" ref="W385" si="213">W386+W389+W391+W400</f>
        <v>6862.2374077717104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8202.6425921148511</v>
      </c>
      <c r="D386" s="122">
        <f t="shared" si="214"/>
        <v>8728.1602624155948</v>
      </c>
      <c r="E386" s="122">
        <f t="shared" si="214"/>
        <v>7875.6468397599856</v>
      </c>
      <c r="F386" s="122">
        <f t="shared" si="214"/>
        <v>7653.6128310441682</v>
      </c>
      <c r="G386" s="122">
        <f t="shared" si="214"/>
        <v>9090.0046357187148</v>
      </c>
      <c r="H386" s="122">
        <f t="shared" si="214"/>
        <v>9198.1722878842775</v>
      </c>
      <c r="I386" s="122">
        <f t="shared" si="214"/>
        <v>7436.3043869787089</v>
      </c>
      <c r="J386" s="122">
        <f t="shared" si="214"/>
        <v>5359.2171722602943</v>
      </c>
      <c r="K386" s="122">
        <f t="shared" si="214"/>
        <v>10142.728956177643</v>
      </c>
      <c r="L386" s="122">
        <f t="shared" si="214"/>
        <v>9288.192520167504</v>
      </c>
      <c r="M386" s="122">
        <f t="shared" si="214"/>
        <v>8256.8599110672058</v>
      </c>
      <c r="N386" s="122">
        <f t="shared" si="214"/>
        <v>7944.0206813043924</v>
      </c>
      <c r="O386" s="122">
        <f t="shared" si="214"/>
        <v>7522.5989937021268</v>
      </c>
      <c r="P386" s="122">
        <f t="shared" si="214"/>
        <v>7149.7159586294665</v>
      </c>
      <c r="Q386" s="122">
        <f t="shared" si="214"/>
        <v>6388.0797241841055</v>
      </c>
      <c r="R386" s="122">
        <f t="shared" ref="R386:V386" si="215">SUM(R387:R388)</f>
        <v>6345.1281163537396</v>
      </c>
      <c r="S386" s="122">
        <f t="shared" si="215"/>
        <v>6486.0772342618629</v>
      </c>
      <c r="T386" s="122">
        <f t="shared" si="215"/>
        <v>6456.2097808366652</v>
      </c>
      <c r="U386" s="122">
        <f t="shared" si="215"/>
        <v>5964.1941826395623</v>
      </c>
      <c r="V386" s="122">
        <f t="shared" si="215"/>
        <v>5456.1908604733935</v>
      </c>
      <c r="W386" s="122">
        <f t="shared" ref="W386" si="216">SUM(W387:W388)</f>
        <v>4561.9569410445729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8020.7610632719779</v>
      </c>
      <c r="D387" s="98">
        <v>8540.5467679087524</v>
      </c>
      <c r="E387" s="98">
        <v>7709.3639759780808</v>
      </c>
      <c r="F387" s="98">
        <v>7496.2062419217809</v>
      </c>
      <c r="G387" s="98">
        <v>8905.5044926913051</v>
      </c>
      <c r="H387" s="98">
        <v>9014.8983442584995</v>
      </c>
      <c r="I387" s="98">
        <v>7291.1851787711821</v>
      </c>
      <c r="J387" s="98">
        <v>5255.3644115253319</v>
      </c>
      <c r="K387" s="98">
        <v>9947.3415818895119</v>
      </c>
      <c r="L387" s="98">
        <v>9117.3860339918447</v>
      </c>
      <c r="M387" s="98">
        <v>8103.8243281084715</v>
      </c>
      <c r="N387" s="98">
        <v>7797.9721465452103</v>
      </c>
      <c r="O387" s="98">
        <v>7385.555478275518</v>
      </c>
      <c r="P387" s="98">
        <v>7020.8661453673512</v>
      </c>
      <c r="Q387" s="98">
        <v>6273.9691442866633</v>
      </c>
      <c r="R387" s="98">
        <v>6232.9356710368011</v>
      </c>
      <c r="S387" s="98">
        <v>6372.8287760725598</v>
      </c>
      <c r="T387" s="98">
        <v>6344.077953070886</v>
      </c>
      <c r="U387" s="98">
        <v>5860.7910399339426</v>
      </c>
      <c r="V387" s="98">
        <v>5361.6488809711545</v>
      </c>
      <c r="W387" s="98">
        <v>4483.3448389545874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181.88152884287263</v>
      </c>
      <c r="D388" s="98">
        <v>187.61349450684168</v>
      </c>
      <c r="E388" s="98">
        <v>166.28286378190521</v>
      </c>
      <c r="F388" s="98">
        <v>157.40658912238698</v>
      </c>
      <c r="G388" s="98">
        <v>184.50014302741013</v>
      </c>
      <c r="H388" s="98">
        <v>183.27394362577738</v>
      </c>
      <c r="I388" s="98">
        <v>145.11920820752638</v>
      </c>
      <c r="J388" s="98">
        <v>103.85276073496262</v>
      </c>
      <c r="K388" s="98">
        <v>195.38737428813189</v>
      </c>
      <c r="L388" s="98">
        <v>170.80648617565998</v>
      </c>
      <c r="M388" s="98">
        <v>153.03558295873347</v>
      </c>
      <c r="N388" s="98">
        <v>146.04853475918202</v>
      </c>
      <c r="O388" s="98">
        <v>137.04351542660899</v>
      </c>
      <c r="P388" s="98">
        <v>128.84981326211565</v>
      </c>
      <c r="Q388" s="98">
        <v>114.11057989744235</v>
      </c>
      <c r="R388" s="98">
        <v>112.19244531693893</v>
      </c>
      <c r="S388" s="98">
        <v>113.24845818930272</v>
      </c>
      <c r="T388" s="98">
        <v>112.13182776577878</v>
      </c>
      <c r="U388" s="98">
        <v>103.40314270561943</v>
      </c>
      <c r="V388" s="98">
        <v>94.5419795022393</v>
      </c>
      <c r="W388" s="98">
        <v>78.612102089985768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0.60973122880946107</v>
      </c>
      <c r="H389" s="122">
        <f t="shared" si="217"/>
        <v>1.46287169974663</v>
      </c>
      <c r="I389" s="122">
        <f t="shared" si="217"/>
        <v>1.7444431583216804</v>
      </c>
      <c r="J389" s="122">
        <f t="shared" si="217"/>
        <v>2.6192903066199231</v>
      </c>
      <c r="K389" s="122">
        <f t="shared" si="217"/>
        <v>2.5696692421433238</v>
      </c>
      <c r="L389" s="122">
        <f t="shared" si="217"/>
        <v>9.1752093226768672</v>
      </c>
      <c r="M389" s="122">
        <f t="shared" si="217"/>
        <v>5.1794540743811108</v>
      </c>
      <c r="N389" s="122">
        <f t="shared" si="217"/>
        <v>4.6694571575360833</v>
      </c>
      <c r="O389" s="122">
        <f t="shared" si="217"/>
        <v>4.6794500246545754</v>
      </c>
      <c r="P389" s="122">
        <f t="shared" si="217"/>
        <v>5.5797692937368035</v>
      </c>
      <c r="Q389" s="122">
        <f t="shared" si="217"/>
        <v>3.4772183359463442</v>
      </c>
      <c r="R389" s="122">
        <f t="shared" si="217"/>
        <v>4.8100090815333827</v>
      </c>
      <c r="S389" s="122">
        <f t="shared" si="217"/>
        <v>3.5496165035141081</v>
      </c>
      <c r="T389" s="122">
        <f t="shared" si="217"/>
        <v>4.8461883865559177</v>
      </c>
      <c r="U389" s="122">
        <f t="shared" si="217"/>
        <v>3.7528949722630194</v>
      </c>
      <c r="V389" s="122">
        <f t="shared" si="217"/>
        <v>8.4879041573230634</v>
      </c>
      <c r="W389" s="122">
        <f t="shared" si="217"/>
        <v>9.5620114868475667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0.60973122880946107</v>
      </c>
      <c r="H390" s="98">
        <f>RES_hhdet_in_tesh!H48</f>
        <v>1.46287169974663</v>
      </c>
      <c r="I390" s="98">
        <f>RES_hhdet_in_tesh!I48</f>
        <v>1.7444431583216804</v>
      </c>
      <c r="J390" s="98">
        <f>RES_hhdet_in_tesh!J48</f>
        <v>2.6192903066199231</v>
      </c>
      <c r="K390" s="98">
        <f>RES_hhdet_in_tesh!K48</f>
        <v>2.5696692421433238</v>
      </c>
      <c r="L390" s="98">
        <f>RES_hhdet_in_tesh!L48</f>
        <v>9.1752093226768672</v>
      </c>
      <c r="M390" s="98">
        <f>RES_hhdet_in_tesh!M48</f>
        <v>5.1794540743811108</v>
      </c>
      <c r="N390" s="98">
        <f>RES_hhdet_in_tesh!N48</f>
        <v>4.6694571575360833</v>
      </c>
      <c r="O390" s="98">
        <f>RES_hhdet_in_tesh!O48</f>
        <v>4.6794500246545754</v>
      </c>
      <c r="P390" s="98">
        <f>RES_hhdet_in_tesh!P48</f>
        <v>5.5797692937368035</v>
      </c>
      <c r="Q390" s="98">
        <f>RES_hhdet_in_tesh!Q48</f>
        <v>3.4772183359463442</v>
      </c>
      <c r="R390" s="98">
        <f>RES_hhdet_in_tesh!R48</f>
        <v>4.8100090815333827</v>
      </c>
      <c r="S390" s="98">
        <f>RES_hhdet_in_tesh!S48</f>
        <v>3.5496165035141081</v>
      </c>
      <c r="T390" s="98">
        <f>RES_hhdet_in_tesh!T48</f>
        <v>4.8461883865559177</v>
      </c>
      <c r="U390" s="98">
        <f>RES_hhdet_in_tesh!U48</f>
        <v>3.7528949722630194</v>
      </c>
      <c r="V390" s="98">
        <f>RES_hhdet_in_tesh!V48</f>
        <v>8.4879041573230634</v>
      </c>
      <c r="W390" s="98">
        <f>RES_hhdet_in_tesh!W48</f>
        <v>9.5620114868475667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1420.9581230719352</v>
      </c>
      <c r="D391" s="122">
        <v>1503.0244885675288</v>
      </c>
      <c r="E391" s="122">
        <v>1317.839097628638</v>
      </c>
      <c r="F391" s="122">
        <v>1236.3645878122968</v>
      </c>
      <c r="G391" s="122">
        <v>1520.3972535880507</v>
      </c>
      <c r="H391" s="122">
        <v>1605.1922030656349</v>
      </c>
      <c r="I391" s="122">
        <v>1332.3132060186572</v>
      </c>
      <c r="J391" s="122">
        <v>1346.0725851224272</v>
      </c>
      <c r="K391" s="122">
        <v>1851.1984154051681</v>
      </c>
      <c r="L391" s="122">
        <v>1980.0766772522284</v>
      </c>
      <c r="M391" s="122">
        <v>1775.3737699136313</v>
      </c>
      <c r="N391" s="122">
        <v>1727.4420858034787</v>
      </c>
      <c r="O391" s="122">
        <v>1743.0425902865122</v>
      </c>
      <c r="P391" s="122">
        <v>1638.29820766494</v>
      </c>
      <c r="Q391" s="122">
        <v>1683.4828362665389</v>
      </c>
      <c r="R391" s="122">
        <v>1796.8961083457091</v>
      </c>
      <c r="S391" s="122">
        <v>1657.8640513519181</v>
      </c>
      <c r="T391" s="122">
        <v>1728.1451119092721</v>
      </c>
      <c r="U391" s="122">
        <v>1677.8191032705108</v>
      </c>
      <c r="V391" s="122">
        <v>1838.7238343759409</v>
      </c>
      <c r="W391" s="122">
        <v>1799.7156221354596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1425.4546774997063</v>
      </c>
      <c r="D392" s="98">
        <v>1514.1268360170627</v>
      </c>
      <c r="E392" s="98">
        <v>1303.8059811603955</v>
      </c>
      <c r="F392" s="98">
        <v>1230.8815207942453</v>
      </c>
      <c r="G392" s="98">
        <v>1525.7895182007801</v>
      </c>
      <c r="H392" s="98">
        <v>1606.9690400574821</v>
      </c>
      <c r="I392" s="98">
        <v>1324.3248659452393</v>
      </c>
      <c r="J392" s="98">
        <v>1121.7306693913783</v>
      </c>
      <c r="K392" s="98">
        <v>1851.1984154051681</v>
      </c>
      <c r="L392" s="98">
        <v>1984.3711425575102</v>
      </c>
      <c r="M392" s="98">
        <v>1778.2260389995104</v>
      </c>
      <c r="N392" s="98">
        <v>1727.4420858034787</v>
      </c>
      <c r="O392" s="98">
        <v>1742.8938576208002</v>
      </c>
      <c r="P392" s="98">
        <v>1643.5347436257209</v>
      </c>
      <c r="Q392" s="98">
        <v>1657.7999008890674</v>
      </c>
      <c r="R392" s="98">
        <v>1740.5460128169145</v>
      </c>
      <c r="S392" s="98">
        <v>1660.774233166467</v>
      </c>
      <c r="T392" s="98">
        <v>1732.6545360267514</v>
      </c>
      <c r="U392" s="98">
        <v>1722.0377364978694</v>
      </c>
      <c r="V392" s="98">
        <v>1840.6482281384974</v>
      </c>
      <c r="W392" s="98">
        <v>1799.5902420194739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1347.7285223910876</v>
      </c>
      <c r="D396" s="101">
        <v>1394.7766009345733</v>
      </c>
      <c r="E396" s="101">
        <v>1510.7944490669763</v>
      </c>
      <c r="F396" s="101">
        <v>1341.2282445325266</v>
      </c>
      <c r="G396" s="101">
        <v>1386.6690911923645</v>
      </c>
      <c r="H396" s="101">
        <v>1570.0108306270618</v>
      </c>
      <c r="I396" s="101">
        <v>1583.679640328869</v>
      </c>
      <c r="J396" s="101">
        <v>2174.5083744979765</v>
      </c>
      <c r="K396" s="101">
        <v>0</v>
      </c>
      <c r="L396" s="101">
        <v>1821.5840670791551</v>
      </c>
      <c r="M396" s="101">
        <v>1537.8205017611438</v>
      </c>
      <c r="N396" s="101">
        <v>0</v>
      </c>
      <c r="O396" s="101">
        <v>1786.6212613401549</v>
      </c>
      <c r="P396" s="101">
        <v>1549.5763269579966</v>
      </c>
      <c r="Q396" s="101">
        <v>1901.9055986052176</v>
      </c>
      <c r="R396" s="101">
        <v>2098.9790946856378</v>
      </c>
      <c r="S396" s="101">
        <v>1544.8960845507863</v>
      </c>
      <c r="T396" s="101">
        <v>1650.045724002294</v>
      </c>
      <c r="U396" s="101">
        <v>1560.6822431345754</v>
      </c>
      <c r="V396" s="101">
        <v>1821.7423596874369</v>
      </c>
      <c r="W396" s="101">
        <v>1862.1549198964619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449.28809424973917</v>
      </c>
      <c r="D400" s="122">
        <v>495.0874712140569</v>
      </c>
      <c r="E400" s="122">
        <v>526.06747372521761</v>
      </c>
      <c r="F400" s="122">
        <v>543.52534701839215</v>
      </c>
      <c r="G400" s="122">
        <v>560.42555844365359</v>
      </c>
      <c r="H400" s="122">
        <v>593.2789495929577</v>
      </c>
      <c r="I400" s="122">
        <v>535.4575753786221</v>
      </c>
      <c r="J400" s="122">
        <v>650.82485183392885</v>
      </c>
      <c r="K400" s="122">
        <v>568.51570972253546</v>
      </c>
      <c r="L400" s="122">
        <v>555.95787279713852</v>
      </c>
      <c r="M400" s="122">
        <v>552.95815751181499</v>
      </c>
      <c r="N400" s="122">
        <v>556.08361803894729</v>
      </c>
      <c r="O400" s="122">
        <v>560.91059643374649</v>
      </c>
      <c r="P400" s="122">
        <v>540.58731950523259</v>
      </c>
      <c r="Q400" s="122">
        <v>529.30054997504135</v>
      </c>
      <c r="R400" s="122">
        <v>552.66846109119138</v>
      </c>
      <c r="S400" s="122">
        <v>471.31358837184797</v>
      </c>
      <c r="T400" s="122">
        <v>464.46399348637181</v>
      </c>
      <c r="U400" s="122">
        <v>418.99480000050681</v>
      </c>
      <c r="V400" s="122">
        <v>479.00289730281548</v>
      </c>
      <c r="W400" s="122">
        <v>491.00283310482962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450.35802812282515</v>
      </c>
      <c r="D401" s="98">
        <v>487.39800947954382</v>
      </c>
      <c r="E401" s="98">
        <v>510.54992604510534</v>
      </c>
      <c r="F401" s="98">
        <v>550.53433105291685</v>
      </c>
      <c r="G401" s="98">
        <v>575.86282066862259</v>
      </c>
      <c r="H401" s="98">
        <v>600.40006938459749</v>
      </c>
      <c r="I401" s="98">
        <v>552.2892174687729</v>
      </c>
      <c r="J401" s="98">
        <v>572.88813903048936</v>
      </c>
      <c r="K401" s="98">
        <v>533.74072978897414</v>
      </c>
      <c r="L401" s="98">
        <v>537.25369370118744</v>
      </c>
      <c r="M401" s="98">
        <v>559.11879263006904</v>
      </c>
      <c r="N401" s="98">
        <v>563.31865563038798</v>
      </c>
      <c r="O401" s="98">
        <v>550.54415253925765</v>
      </c>
      <c r="P401" s="98">
        <v>597.21342190601285</v>
      </c>
      <c r="Q401" s="98">
        <v>478.42598581052317</v>
      </c>
      <c r="R401" s="98">
        <v>497.68705688417685</v>
      </c>
      <c r="S401" s="98">
        <v>567.70062475435964</v>
      </c>
      <c r="T401" s="98">
        <v>481.65336114367398</v>
      </c>
      <c r="U401" s="98">
        <v>451.28368594953866</v>
      </c>
      <c r="V401" s="98">
        <v>473.7176714498529</v>
      </c>
      <c r="W401" s="98">
        <v>492.59425282523506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447.41570997183885</v>
      </c>
      <c r="D402" s="33">
        <v>505.76727917865833</v>
      </c>
      <c r="E402" s="33">
        <v>554.1468457178014</v>
      </c>
      <c r="F402" s="33">
        <v>526.52483255167272</v>
      </c>
      <c r="G402" s="33">
        <v>529.55103399371546</v>
      </c>
      <c r="H402" s="33">
        <v>583.94237031058549</v>
      </c>
      <c r="I402" s="33">
        <v>526.98980482092293</v>
      </c>
      <c r="J402" s="33">
        <v>679.33828334738234</v>
      </c>
      <c r="K402" s="33">
        <v>608.31597577366358</v>
      </c>
      <c r="L402" s="33">
        <v>724.75922463828454</v>
      </c>
      <c r="M402" s="33">
        <v>544.28297744733482</v>
      </c>
      <c r="N402" s="33">
        <v>543.99469446843864</v>
      </c>
      <c r="O402" s="33">
        <v>574.35457835941168</v>
      </c>
      <c r="P402" s="33">
        <v>489.77779559879224</v>
      </c>
      <c r="Q402" s="33">
        <v>556.27834692491149</v>
      </c>
      <c r="R402" s="33">
        <v>593.24628616791745</v>
      </c>
      <c r="S402" s="33">
        <v>405.01267895266363</v>
      </c>
      <c r="T402" s="33">
        <v>429.90495011941789</v>
      </c>
      <c r="U402" s="33">
        <v>396.57997069213883</v>
      </c>
      <c r="V402" s="33">
        <v>488.0548326256133</v>
      </c>
      <c r="W402" s="33">
        <v>489.69601034172291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4948.1086446982035</v>
      </c>
      <c r="D404" s="117">
        <f t="shared" si="218"/>
        <v>5172.8442855637204</v>
      </c>
      <c r="E404" s="117">
        <f t="shared" si="218"/>
        <v>4609.4971436704009</v>
      </c>
      <c r="F404" s="117">
        <f t="shared" si="218"/>
        <v>4451.7463530787718</v>
      </c>
      <c r="G404" s="117">
        <f t="shared" si="218"/>
        <v>5192.3386850765337</v>
      </c>
      <c r="H404" s="117">
        <f t="shared" si="218"/>
        <v>5183.3276080679198</v>
      </c>
      <c r="I404" s="117">
        <f t="shared" si="218"/>
        <v>4129.0790020850254</v>
      </c>
      <c r="J404" s="117">
        <f t="shared" si="218"/>
        <v>2925.6343425176319</v>
      </c>
      <c r="K404" s="117">
        <f t="shared" si="218"/>
        <v>5703.9837597977494</v>
      </c>
      <c r="L404" s="117">
        <f t="shared" si="218"/>
        <v>5359.3038205958765</v>
      </c>
      <c r="M404" s="117">
        <f t="shared" si="218"/>
        <v>4629.6344620632681</v>
      </c>
      <c r="N404" s="117">
        <f t="shared" si="218"/>
        <v>4330.0640080662752</v>
      </c>
      <c r="O404" s="117">
        <f t="shared" si="218"/>
        <v>3946.8035709327814</v>
      </c>
      <c r="P404" s="117">
        <f t="shared" si="218"/>
        <v>3518.786438398145</v>
      </c>
      <c r="Q404" s="117">
        <f t="shared" si="218"/>
        <v>3024.3527129506256</v>
      </c>
      <c r="R404" s="117">
        <f t="shared" ref="R404:V404" si="219">R405+R408+R410+R419</f>
        <v>2956.9384700541468</v>
      </c>
      <c r="S404" s="117">
        <f t="shared" si="219"/>
        <v>3021.7799671749785</v>
      </c>
      <c r="T404" s="117">
        <f t="shared" si="219"/>
        <v>3013.4853452183961</v>
      </c>
      <c r="U404" s="117">
        <f t="shared" si="219"/>
        <v>2627.9616018424599</v>
      </c>
      <c r="V404" s="117">
        <f t="shared" si="219"/>
        <v>2594.8303598390157</v>
      </c>
      <c r="W404" s="117">
        <f t="shared" ref="W404" si="220">W405+W408+W410+W419</f>
        <v>2280.5973777305717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4165.1476924864164</v>
      </c>
      <c r="D405" s="122">
        <f t="shared" si="221"/>
        <v>4379.4273672191748</v>
      </c>
      <c r="E405" s="122">
        <f t="shared" si="221"/>
        <v>3883.9336434044549</v>
      </c>
      <c r="F405" s="122">
        <f t="shared" si="221"/>
        <v>3728.9506657655584</v>
      </c>
      <c r="G405" s="122">
        <f t="shared" si="221"/>
        <v>4336.8156951054807</v>
      </c>
      <c r="H405" s="122">
        <f t="shared" si="221"/>
        <v>4321.2192238709013</v>
      </c>
      <c r="I405" s="122">
        <f t="shared" si="221"/>
        <v>3449.0134147227946</v>
      </c>
      <c r="J405" s="122">
        <f t="shared" si="221"/>
        <v>2451.8447942623338</v>
      </c>
      <c r="K405" s="122">
        <f t="shared" si="221"/>
        <v>4708.5502403408282</v>
      </c>
      <c r="L405" s="122">
        <f t="shared" si="221"/>
        <v>4259.4875051378904</v>
      </c>
      <c r="M405" s="122">
        <f t="shared" si="221"/>
        <v>3694.2866748819861</v>
      </c>
      <c r="N405" s="122">
        <f t="shared" si="221"/>
        <v>3432.4325812187285</v>
      </c>
      <c r="O405" s="122">
        <f t="shared" si="221"/>
        <v>3105.6333106169091</v>
      </c>
      <c r="P405" s="122">
        <f t="shared" si="221"/>
        <v>2808.4197671879742</v>
      </c>
      <c r="Q405" s="122">
        <f t="shared" si="221"/>
        <v>2416.7158707366652</v>
      </c>
      <c r="R405" s="122">
        <f t="shared" ref="R405:V405" si="222">SUM(R406:R407)</f>
        <v>2357.8785447573746</v>
      </c>
      <c r="S405" s="122">
        <f t="shared" si="222"/>
        <v>2380.9895884680527</v>
      </c>
      <c r="T405" s="122">
        <f t="shared" si="222"/>
        <v>2349.3788199528849</v>
      </c>
      <c r="U405" s="122">
        <f t="shared" si="222"/>
        <v>2154.3880700196883</v>
      </c>
      <c r="V405" s="122">
        <f t="shared" si="222"/>
        <v>1958.1919559706294</v>
      </c>
      <c r="W405" s="122">
        <f t="shared" ref="W405" si="223">SUM(W406:W407)</f>
        <v>1631.7762092198459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4165.1476924864164</v>
      </c>
      <c r="D406" s="98">
        <v>4379.4273672191748</v>
      </c>
      <c r="E406" s="98">
        <v>3883.9336434044549</v>
      </c>
      <c r="F406" s="98">
        <v>3728.9506657655584</v>
      </c>
      <c r="G406" s="98">
        <v>4336.8156951054807</v>
      </c>
      <c r="H406" s="98">
        <v>4321.2192238709013</v>
      </c>
      <c r="I406" s="98">
        <v>3449.0134147227946</v>
      </c>
      <c r="J406" s="98">
        <v>2451.8447942623338</v>
      </c>
      <c r="K406" s="98">
        <v>4708.5502403408282</v>
      </c>
      <c r="L406" s="98">
        <v>4259.4875051378904</v>
      </c>
      <c r="M406" s="98">
        <v>3694.2866748819861</v>
      </c>
      <c r="N406" s="98">
        <v>3432.4325812187285</v>
      </c>
      <c r="O406" s="98">
        <v>3105.6333106169091</v>
      </c>
      <c r="P406" s="98">
        <v>2808.4197671879742</v>
      </c>
      <c r="Q406" s="98">
        <v>2416.7158707366652</v>
      </c>
      <c r="R406" s="98">
        <v>2357.8785447573746</v>
      </c>
      <c r="S406" s="98">
        <v>2380.9895884680527</v>
      </c>
      <c r="T406" s="98">
        <v>2349.3788199528849</v>
      </c>
      <c r="U406" s="98">
        <v>2154.3880700196883</v>
      </c>
      <c r="V406" s="98">
        <v>1958.1919559706294</v>
      </c>
      <c r="W406" s="98">
        <v>1631.7762092198459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673.37852304946693</v>
      </c>
      <c r="D410" s="122">
        <v>685.17036792710019</v>
      </c>
      <c r="E410" s="122">
        <v>600.07152138653976</v>
      </c>
      <c r="F410" s="122">
        <v>574.1685385328442</v>
      </c>
      <c r="G410" s="122">
        <v>709.28609497141542</v>
      </c>
      <c r="H410" s="122">
        <v>732.4835466897182</v>
      </c>
      <c r="I410" s="122">
        <v>609.78101244489301</v>
      </c>
      <c r="J410" s="122">
        <v>415.49541346562739</v>
      </c>
      <c r="K410" s="122">
        <v>887.31369898322157</v>
      </c>
      <c r="L410" s="122">
        <v>916.38530538028976</v>
      </c>
      <c r="M410" s="122">
        <v>811.4072763788522</v>
      </c>
      <c r="N410" s="122">
        <v>764.03719145223431</v>
      </c>
      <c r="O410" s="122">
        <v>723.32963985740628</v>
      </c>
      <c r="P410" s="122">
        <v>603.29650575377866</v>
      </c>
      <c r="Q410" s="122">
        <v>544.78882767904111</v>
      </c>
      <c r="R410" s="122">
        <v>519.16486903781129</v>
      </c>
      <c r="S410" s="122">
        <v>553.71719912467313</v>
      </c>
      <c r="T410" s="122">
        <v>543.67498205603761</v>
      </c>
      <c r="U410" s="122">
        <v>404.71133541145667</v>
      </c>
      <c r="V410" s="122">
        <v>525.80928407052147</v>
      </c>
      <c r="W410" s="122">
        <v>566.89172812990978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714.726327096364</v>
      </c>
      <c r="D411" s="98">
        <v>755.44425181705924</v>
      </c>
      <c r="E411" s="98">
        <v>643.7130865782882</v>
      </c>
      <c r="F411" s="98">
        <v>604.19042290057462</v>
      </c>
      <c r="G411" s="98">
        <v>737.88634073639184</v>
      </c>
      <c r="H411" s="98">
        <v>769.47766520940093</v>
      </c>
      <c r="I411" s="98">
        <v>629.15964631496377</v>
      </c>
      <c r="J411" s="98">
        <v>528.01232573544178</v>
      </c>
      <c r="K411" s="98">
        <v>887.31369898322157</v>
      </c>
      <c r="L411" s="98">
        <v>941.21538986138148</v>
      </c>
      <c r="M411" s="98">
        <v>821.14973081221751</v>
      </c>
      <c r="N411" s="98">
        <v>764.03719145223431</v>
      </c>
      <c r="O411" s="98">
        <v>725.79834169992307</v>
      </c>
      <c r="P411" s="98">
        <v>638.90422531766103</v>
      </c>
      <c r="Q411" s="98">
        <v>608.84706092285501</v>
      </c>
      <c r="R411" s="98">
        <v>616.00908499294155</v>
      </c>
      <c r="S411" s="98">
        <v>567.9815766196881</v>
      </c>
      <c r="T411" s="98">
        <v>575.06653507401529</v>
      </c>
      <c r="U411" s="98">
        <v>557.48802827095392</v>
      </c>
      <c r="V411" s="98">
        <v>585.39563479214257</v>
      </c>
      <c r="W411" s="98">
        <v>568.03006493338353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109.58242916232049</v>
      </c>
      <c r="D419" s="122">
        <v>108.24655041744478</v>
      </c>
      <c r="E419" s="122">
        <v>125.49197887940572</v>
      </c>
      <c r="F419" s="122">
        <v>148.62714878036968</v>
      </c>
      <c r="G419" s="122">
        <v>146.23689499963683</v>
      </c>
      <c r="H419" s="122">
        <v>129.62483750730036</v>
      </c>
      <c r="I419" s="122">
        <v>70.284574917337665</v>
      </c>
      <c r="J419" s="122">
        <v>58.2941347896707</v>
      </c>
      <c r="K419" s="122">
        <v>108.11982047369925</v>
      </c>
      <c r="L419" s="122">
        <v>183.43101007769644</v>
      </c>
      <c r="M419" s="122">
        <v>123.94051080242944</v>
      </c>
      <c r="N419" s="122">
        <v>133.59423539531269</v>
      </c>
      <c r="O419" s="122">
        <v>117.84062045846618</v>
      </c>
      <c r="P419" s="122">
        <v>107.07016545639235</v>
      </c>
      <c r="Q419" s="122">
        <v>62.848014534919642</v>
      </c>
      <c r="R419" s="122">
        <v>79.895056258960835</v>
      </c>
      <c r="S419" s="122">
        <v>87.073179582252664</v>
      </c>
      <c r="T419" s="122">
        <v>120.43154320947339</v>
      </c>
      <c r="U419" s="122">
        <v>68.862196411314955</v>
      </c>
      <c r="V419" s="122">
        <v>110.829119797865</v>
      </c>
      <c r="W419" s="122">
        <v>81.929440380816189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172.20096011221793</v>
      </c>
      <c r="D420" s="98">
        <v>186.18406671800503</v>
      </c>
      <c r="E420" s="98">
        <v>194.84280931276152</v>
      </c>
      <c r="F420" s="98">
        <v>209.90325397929399</v>
      </c>
      <c r="G420" s="98">
        <v>219.35534249945525</v>
      </c>
      <c r="H420" s="98">
        <v>228.49123899591928</v>
      </c>
      <c r="I420" s="98">
        <v>209.99133732971436</v>
      </c>
      <c r="J420" s="98">
        <v>217.63143654810395</v>
      </c>
      <c r="K420" s="98">
        <v>202.58814846334556</v>
      </c>
      <c r="L420" s="98">
        <v>203.75624104784413</v>
      </c>
      <c r="M420" s="98">
        <v>211.95623586502427</v>
      </c>
      <c r="N420" s="98">
        <v>213.5483611243256</v>
      </c>
      <c r="O420" s="98">
        <v>208.70567719752444</v>
      </c>
      <c r="P420" s="98">
        <v>226.39752157109223</v>
      </c>
      <c r="Q420" s="98">
        <v>181.36641520383495</v>
      </c>
      <c r="R420" s="98">
        <v>188.14980806022456</v>
      </c>
      <c r="S420" s="98">
        <v>213.6585583026704</v>
      </c>
      <c r="T420" s="98">
        <v>180.33314557105493</v>
      </c>
      <c r="U420" s="98">
        <v>168.0591867401545</v>
      </c>
      <c r="V420" s="98">
        <v>175.53980412428729</v>
      </c>
      <c r="W420" s="98">
        <v>181.70129222234345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313.56035269613773</v>
      </c>
      <c r="D423" s="118">
        <f t="shared" si="225"/>
        <v>316.59915192096872</v>
      </c>
      <c r="E423" s="118">
        <f t="shared" si="225"/>
        <v>276.62085619532462</v>
      </c>
      <c r="F423" s="118">
        <f t="shared" si="225"/>
        <v>258.89936943597297</v>
      </c>
      <c r="G423" s="118">
        <f t="shared" si="225"/>
        <v>300.57567434462067</v>
      </c>
      <c r="H423" s="118">
        <f t="shared" si="225"/>
        <v>299.87055173955667</v>
      </c>
      <c r="I423" s="118">
        <f t="shared" si="225"/>
        <v>238.03317744487887</v>
      </c>
      <c r="J423" s="118">
        <f t="shared" si="225"/>
        <v>179.10819093240929</v>
      </c>
      <c r="K423" s="118">
        <f t="shared" si="225"/>
        <v>304.08514059632955</v>
      </c>
      <c r="L423" s="118">
        <f t="shared" si="225"/>
        <v>278.88346503705242</v>
      </c>
      <c r="M423" s="118">
        <f t="shared" si="225"/>
        <v>239.3150812978817</v>
      </c>
      <c r="N423" s="118">
        <f t="shared" si="225"/>
        <v>221.45918606573227</v>
      </c>
      <c r="O423" s="118">
        <f t="shared" si="225"/>
        <v>199.89248804790773</v>
      </c>
      <c r="P423" s="118">
        <f t="shared" si="225"/>
        <v>178.23504781343897</v>
      </c>
      <c r="Q423" s="118">
        <f t="shared" si="225"/>
        <v>154.81810095610729</v>
      </c>
      <c r="R423" s="118">
        <f t="shared" ref="R423:V423" si="226">R424+R427+R429+R438</f>
        <v>151.20675553473433</v>
      </c>
      <c r="S423" s="118">
        <f t="shared" si="226"/>
        <v>145.90428560347124</v>
      </c>
      <c r="T423" s="118">
        <f t="shared" si="226"/>
        <v>143.12891191007273</v>
      </c>
      <c r="U423" s="118">
        <f t="shared" si="226"/>
        <v>130.13152630838326</v>
      </c>
      <c r="V423" s="118">
        <f t="shared" si="226"/>
        <v>123.19231365211962</v>
      </c>
      <c r="W423" s="118">
        <f t="shared" ref="W423" si="227">W424+W427+W429+W438</f>
        <v>105.30302940473646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259.08009250525311</v>
      </c>
      <c r="D424" s="123">
        <f t="shared" si="228"/>
        <v>261.47645320059922</v>
      </c>
      <c r="E424" s="123">
        <f t="shared" si="228"/>
        <v>227.36635431214796</v>
      </c>
      <c r="F424" s="123">
        <f t="shared" si="228"/>
        <v>212.56172151778583</v>
      </c>
      <c r="G424" s="123">
        <f t="shared" si="228"/>
        <v>246.8305046406565</v>
      </c>
      <c r="H424" s="123">
        <f t="shared" si="228"/>
        <v>244.35721515161072</v>
      </c>
      <c r="I424" s="123">
        <f t="shared" si="228"/>
        <v>192.47907239373632</v>
      </c>
      <c r="J424" s="123">
        <f t="shared" si="228"/>
        <v>134.29791236927099</v>
      </c>
      <c r="K424" s="123">
        <f t="shared" si="228"/>
        <v>246.59534369497928</v>
      </c>
      <c r="L424" s="123">
        <f t="shared" si="228"/>
        <v>219.13924353973894</v>
      </c>
      <c r="M424" s="123">
        <f t="shared" si="228"/>
        <v>187.19672783274652</v>
      </c>
      <c r="N424" s="123">
        <f t="shared" si="228"/>
        <v>172.37259783936696</v>
      </c>
      <c r="O424" s="123">
        <f t="shared" si="228"/>
        <v>153.5962684686038</v>
      </c>
      <c r="P424" s="123">
        <f t="shared" si="228"/>
        <v>137.34620950855069</v>
      </c>
      <c r="Q424" s="123">
        <f t="shared" si="228"/>
        <v>116.2752560021051</v>
      </c>
      <c r="R424" s="123">
        <f t="shared" ref="R424:V424" si="229">SUM(R425:R426)</f>
        <v>111.80090310613214</v>
      </c>
      <c r="S424" s="123">
        <f t="shared" si="229"/>
        <v>111.42211060826891</v>
      </c>
      <c r="T424" s="123">
        <f t="shared" si="229"/>
        <v>108.46230535229599</v>
      </c>
      <c r="U424" s="123">
        <f t="shared" si="229"/>
        <v>98.41562654607506</v>
      </c>
      <c r="V424" s="123">
        <f t="shared" si="229"/>
        <v>88.654980919416289</v>
      </c>
      <c r="W424" s="123">
        <f t="shared" ref="W424" si="230">SUM(W425:W426)</f>
        <v>72.556420785439173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256.18041738466763</v>
      </c>
      <c r="D425" s="99">
        <v>258.60482250346456</v>
      </c>
      <c r="E425" s="99">
        <v>224.88262532616744</v>
      </c>
      <c r="F425" s="99">
        <v>210.27196005124603</v>
      </c>
      <c r="G425" s="99">
        <v>244.17307798100364</v>
      </c>
      <c r="H425" s="99">
        <v>241.74161071536781</v>
      </c>
      <c r="I425" s="99">
        <v>190.43496860304197</v>
      </c>
      <c r="J425" s="99">
        <v>132.86224808707951</v>
      </c>
      <c r="K425" s="99">
        <v>243.93651403023495</v>
      </c>
      <c r="L425" s="99">
        <v>216.84946857167847</v>
      </c>
      <c r="M425" s="99">
        <v>185.17680008498237</v>
      </c>
      <c r="N425" s="99">
        <v>170.4626919741163</v>
      </c>
      <c r="O425" s="99">
        <v>151.83202254402346</v>
      </c>
      <c r="P425" s="99">
        <v>135.70671285499694</v>
      </c>
      <c r="Q425" s="99">
        <v>114.84477775352012</v>
      </c>
      <c r="R425" s="99">
        <v>110.41402197370245</v>
      </c>
      <c r="S425" s="99">
        <v>110.03938421887132</v>
      </c>
      <c r="T425" s="99">
        <v>107.11072549196118</v>
      </c>
      <c r="U425" s="99">
        <v>97.182445071310411</v>
      </c>
      <c r="V425" s="99">
        <v>87.537726708862678</v>
      </c>
      <c r="W425" s="99">
        <v>71.643414127305206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2.8996751205854956</v>
      </c>
      <c r="D426" s="99">
        <v>2.8716306971346355</v>
      </c>
      <c r="E426" s="99">
        <v>2.4837289859805325</v>
      </c>
      <c r="F426" s="99">
        <v>2.2897614665397867</v>
      </c>
      <c r="G426" s="99">
        <v>2.6574266596528435</v>
      </c>
      <c r="H426" s="99">
        <v>2.6156044362429163</v>
      </c>
      <c r="I426" s="99">
        <v>2.0441037906943493</v>
      </c>
      <c r="J426" s="99">
        <v>1.4356642821914682</v>
      </c>
      <c r="K426" s="99">
        <v>2.6588296647443288</v>
      </c>
      <c r="L426" s="99">
        <v>2.2897749680604602</v>
      </c>
      <c r="M426" s="99">
        <v>2.0199277477641338</v>
      </c>
      <c r="N426" s="99">
        <v>1.909905865250658</v>
      </c>
      <c r="O426" s="99">
        <v>1.7642459245803237</v>
      </c>
      <c r="P426" s="99">
        <v>1.6394966535537561</v>
      </c>
      <c r="Q426" s="99">
        <v>1.4304782485849739</v>
      </c>
      <c r="R426" s="99">
        <v>1.386881132429695</v>
      </c>
      <c r="S426" s="99">
        <v>1.382726389397591</v>
      </c>
      <c r="T426" s="99">
        <v>1.3515798603348055</v>
      </c>
      <c r="U426" s="99">
        <v>1.2331814747646486</v>
      </c>
      <c r="V426" s="99">
        <v>1.1172542105536045</v>
      </c>
      <c r="W426" s="99">
        <v>0.91300665813395909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2.8525501968708089E-3</v>
      </c>
      <c r="H427" s="123">
        <f t="shared" si="231"/>
        <v>6.5648847482381164E-3</v>
      </c>
      <c r="I427" s="123">
        <f t="shared" si="231"/>
        <v>7.4852832499777543E-3</v>
      </c>
      <c r="J427" s="123">
        <f t="shared" si="231"/>
        <v>1.0690511087857842E-2</v>
      </c>
      <c r="K427" s="123">
        <f t="shared" si="231"/>
        <v>1.0008048350234446E-2</v>
      </c>
      <c r="L427" s="123">
        <f t="shared" si="231"/>
        <v>3.4131519447381811E-2</v>
      </c>
      <c r="M427" s="123">
        <f t="shared" si="231"/>
        <v>1.8304888024116929E-2</v>
      </c>
      <c r="N427" s="123">
        <f t="shared" si="231"/>
        <v>1.5684700639612244E-2</v>
      </c>
      <c r="O427" s="123">
        <f t="shared" si="231"/>
        <v>1.4756401413691281E-2</v>
      </c>
      <c r="P427" s="123">
        <f t="shared" si="231"/>
        <v>1.65588348208798E-2</v>
      </c>
      <c r="Q427" s="123">
        <f t="shared" si="231"/>
        <v>9.7649461777681457E-3</v>
      </c>
      <c r="R427" s="123">
        <f t="shared" si="231"/>
        <v>1.2997870468469392E-2</v>
      </c>
      <c r="S427" s="123">
        <f t="shared" si="231"/>
        <v>9.2951373528735066E-3</v>
      </c>
      <c r="T427" s="123">
        <f t="shared" si="231"/>
        <v>1.2333436359201495E-2</v>
      </c>
      <c r="U427" s="123">
        <f t="shared" si="231"/>
        <v>9.3181967941784998E-3</v>
      </c>
      <c r="V427" s="123">
        <f t="shared" si="231"/>
        <v>2.059057912084011E-2</v>
      </c>
      <c r="W427" s="123">
        <f t="shared" si="231"/>
        <v>2.2488191784430695E-2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2.8525501968708089E-3</v>
      </c>
      <c r="H428" s="99">
        <f>RES_hhdet_in_fecs!H48</f>
        <v>6.5648847482381164E-3</v>
      </c>
      <c r="I428" s="99">
        <f>RES_hhdet_in_fecs!I48</f>
        <v>7.4852832499777543E-3</v>
      </c>
      <c r="J428" s="99">
        <f>RES_hhdet_in_fecs!J48</f>
        <v>1.0690511087857842E-2</v>
      </c>
      <c r="K428" s="99">
        <f>RES_hhdet_in_fecs!K48</f>
        <v>1.0008048350234446E-2</v>
      </c>
      <c r="L428" s="99">
        <f>RES_hhdet_in_fecs!L48</f>
        <v>3.4131519447381811E-2</v>
      </c>
      <c r="M428" s="99">
        <f>RES_hhdet_in_fecs!M48</f>
        <v>1.8304888024116929E-2</v>
      </c>
      <c r="N428" s="99">
        <f>RES_hhdet_in_fecs!N48</f>
        <v>1.5684700639612244E-2</v>
      </c>
      <c r="O428" s="99">
        <f>RES_hhdet_in_fecs!O48</f>
        <v>1.4756401413691281E-2</v>
      </c>
      <c r="P428" s="99">
        <f>RES_hhdet_in_fecs!P48</f>
        <v>1.65588348208798E-2</v>
      </c>
      <c r="Q428" s="99">
        <f>RES_hhdet_in_fecs!Q48</f>
        <v>9.7649461777681457E-3</v>
      </c>
      <c r="R428" s="99">
        <f>RES_hhdet_in_fecs!R48</f>
        <v>1.2997870468469392E-2</v>
      </c>
      <c r="S428" s="99">
        <f>RES_hhdet_in_fecs!S48</f>
        <v>9.2951373528735066E-3</v>
      </c>
      <c r="T428" s="99">
        <f>RES_hhdet_in_fecs!T48</f>
        <v>1.2333436359201495E-2</v>
      </c>
      <c r="U428" s="99">
        <f>RES_hhdet_in_fecs!U48</f>
        <v>9.3181967941784998E-3</v>
      </c>
      <c r="V428" s="99">
        <f>RES_hhdet_in_fecs!V48</f>
        <v>2.059057912084011E-2</v>
      </c>
      <c r="W428" s="99">
        <f>RES_hhdet_in_fecs!W48</f>
        <v>2.2488191784430695E-2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43.350286755444365</v>
      </c>
      <c r="D429" s="123">
        <v>43.540357251498492</v>
      </c>
      <c r="E429" s="123">
        <v>37.111445220908038</v>
      </c>
      <c r="F429" s="123">
        <v>33.872311567006754</v>
      </c>
      <c r="G429" s="123">
        <v>41.125028534268885</v>
      </c>
      <c r="H429" s="123">
        <v>42.628594340788055</v>
      </c>
      <c r="I429" s="123">
        <v>34.718299147119126</v>
      </c>
      <c r="J429" s="123">
        <v>32.264170785875123</v>
      </c>
      <c r="K429" s="123">
        <v>45.969183619791373</v>
      </c>
      <c r="L429" s="123">
        <v>47.624463262187447</v>
      </c>
      <c r="M429" s="123">
        <v>41.031961934117454</v>
      </c>
      <c r="N429" s="123">
        <v>37.943887706906629</v>
      </c>
      <c r="O429" s="123">
        <v>35.476000520925055</v>
      </c>
      <c r="P429" s="123">
        <v>30.697688911970605</v>
      </c>
      <c r="Q429" s="123">
        <v>29.329332316146214</v>
      </c>
      <c r="R429" s="123">
        <v>29.807890282991469</v>
      </c>
      <c r="S429" s="123">
        <v>26.217938947853892</v>
      </c>
      <c r="T429" s="123">
        <v>26.201349918902643</v>
      </c>
      <c r="U429" s="123">
        <v>24.802262468974451</v>
      </c>
      <c r="V429" s="123">
        <v>26.280667725443102</v>
      </c>
      <c r="W429" s="123">
        <v>24.94380381430171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43.959759007262186</v>
      </c>
      <c r="D430" s="99">
        <v>44.608920361308066</v>
      </c>
      <c r="E430" s="99">
        <v>37.271462943853727</v>
      </c>
      <c r="F430" s="99">
        <v>34.069719836696393</v>
      </c>
      <c r="G430" s="99">
        <v>41.544762720971988</v>
      </c>
      <c r="H430" s="99">
        <v>43.046825574054338</v>
      </c>
      <c r="I430" s="99">
        <v>34.738629018037862</v>
      </c>
      <c r="J430" s="99">
        <v>28.61229421171597</v>
      </c>
      <c r="K430" s="99">
        <v>45.969183619791373</v>
      </c>
      <c r="L430" s="99">
        <v>47.917045620331841</v>
      </c>
      <c r="M430" s="99">
        <v>41.16028151694767</v>
      </c>
      <c r="N430" s="99">
        <v>37.943887706906629</v>
      </c>
      <c r="O430" s="99">
        <v>35.483722370786701</v>
      </c>
      <c r="P430" s="99">
        <v>30.872732509585994</v>
      </c>
      <c r="Q430" s="99">
        <v>28.933026941332265</v>
      </c>
      <c r="R430" s="99">
        <v>28.846286759613328</v>
      </c>
      <c r="S430" s="99">
        <v>26.249733825634813</v>
      </c>
      <c r="T430" s="99">
        <v>26.217906305617149</v>
      </c>
      <c r="U430" s="99">
        <v>25.147767219514915</v>
      </c>
      <c r="V430" s="99">
        <v>26.169141865152447</v>
      </c>
      <c r="W430" s="99">
        <v>24.939457352573541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33.424595797268502</v>
      </c>
      <c r="D434" s="102">
        <v>33.121866930855155</v>
      </c>
      <c r="E434" s="102">
        <v>34.911201530404789</v>
      </c>
      <c r="F434" s="102">
        <v>30.096878409192371</v>
      </c>
      <c r="G434" s="102">
        <v>30.715620704031867</v>
      </c>
      <c r="H434" s="102">
        <v>34.347615922115565</v>
      </c>
      <c r="I434" s="102">
        <v>34.078585875542856</v>
      </c>
      <c r="J434" s="102">
        <v>45.749592101624842</v>
      </c>
      <c r="K434" s="102">
        <v>0</v>
      </c>
      <c r="L434" s="102">
        <v>36.82634560692086</v>
      </c>
      <c r="M434" s="102">
        <v>30.344773821258318</v>
      </c>
      <c r="N434" s="102">
        <v>0</v>
      </c>
      <c r="O434" s="102">
        <v>33.213498511461161</v>
      </c>
      <c r="P434" s="102">
        <v>27.731950243801318</v>
      </c>
      <c r="Q434" s="102">
        <v>32.699745916628075</v>
      </c>
      <c r="R434" s="102">
        <v>34.962878243369175</v>
      </c>
      <c r="S434" s="102">
        <v>24.983719601267303</v>
      </c>
      <c r="T434" s="102">
        <v>25.914607391549175</v>
      </c>
      <c r="U434" s="102">
        <v>23.88700709614854</v>
      </c>
      <c r="V434" s="102">
        <v>27.264808087197132</v>
      </c>
      <c r="W434" s="102">
        <v>27.108341754933328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11.129973435440258</v>
      </c>
      <c r="D438" s="123">
        <v>11.582341468870972</v>
      </c>
      <c r="E438" s="123">
        <v>12.143056662268608</v>
      </c>
      <c r="F438" s="123">
        <v>12.465336351180396</v>
      </c>
      <c r="G438" s="123">
        <v>12.617288619498439</v>
      </c>
      <c r="H438" s="123">
        <v>12.87817736240966</v>
      </c>
      <c r="I438" s="123">
        <v>10.828320620773439</v>
      </c>
      <c r="J438" s="123">
        <v>12.535417266175326</v>
      </c>
      <c r="K438" s="123">
        <v>11.510605233208667</v>
      </c>
      <c r="L438" s="123">
        <v>12.085626715678643</v>
      </c>
      <c r="M438" s="123">
        <v>11.06808664299362</v>
      </c>
      <c r="N438" s="123">
        <v>11.127015818819084</v>
      </c>
      <c r="O438" s="123">
        <v>10.805462656965201</v>
      </c>
      <c r="P438" s="123">
        <v>10.174590558096805</v>
      </c>
      <c r="Q438" s="123">
        <v>9.2037476916782222</v>
      </c>
      <c r="R438" s="123">
        <v>9.5849642751422532</v>
      </c>
      <c r="S438" s="123">
        <v>8.2549409099955575</v>
      </c>
      <c r="T438" s="123">
        <v>8.4529232025149046</v>
      </c>
      <c r="U438" s="123">
        <v>6.9043190965395764</v>
      </c>
      <c r="V438" s="123">
        <v>8.2360744281394016</v>
      </c>
      <c r="W438" s="123">
        <v>7.7803166132111485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12.085495325880562</v>
      </c>
      <c r="D439" s="99">
        <v>12.545130014371246</v>
      </c>
      <c r="E439" s="99">
        <v>12.811772934749246</v>
      </c>
      <c r="F439" s="99">
        <v>13.44171384070242</v>
      </c>
      <c r="G439" s="99">
        <v>13.908520556312366</v>
      </c>
      <c r="H439" s="99">
        <v>14.355192906385648</v>
      </c>
      <c r="I439" s="99">
        <v>13.02109665955096</v>
      </c>
      <c r="J439" s="99">
        <v>13.244166093318796</v>
      </c>
      <c r="K439" s="99">
        <v>12.136017503802032</v>
      </c>
      <c r="L439" s="99">
        <v>12.024513239739314</v>
      </c>
      <c r="M439" s="99">
        <v>12.315661712485264</v>
      </c>
      <c r="N439" s="99">
        <v>12.293601774560255</v>
      </c>
      <c r="O439" s="99">
        <v>11.827774477873605</v>
      </c>
      <c r="P439" s="99">
        <v>12.681380958124215</v>
      </c>
      <c r="Q439" s="99">
        <v>10.008761835172296</v>
      </c>
      <c r="R439" s="99">
        <v>10.238764303002601</v>
      </c>
      <c r="S439" s="99">
        <v>11.483978928927172</v>
      </c>
      <c r="T439" s="99">
        <v>9.568778657593505</v>
      </c>
      <c r="U439" s="99">
        <v>8.8231497687425566</v>
      </c>
      <c r="V439" s="99">
        <v>9.1321084041128096</v>
      </c>
      <c r="W439" s="99">
        <v>9.2898925557480307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9.4578101271697275</v>
      </c>
      <c r="D440" s="110">
        <v>10.245135155676143</v>
      </c>
      <c r="E440" s="110">
        <v>10.932998645398884</v>
      </c>
      <c r="F440" s="110">
        <v>10.097101589361015</v>
      </c>
      <c r="G440" s="110">
        <v>10.034824745870582</v>
      </c>
      <c r="H440" s="110">
        <v>10.94164587141892</v>
      </c>
      <c r="I440" s="110">
        <v>9.7251647741045026</v>
      </c>
      <c r="J440" s="110">
        <v>12.276118914781371</v>
      </c>
      <c r="K440" s="110">
        <v>10.794815466864815</v>
      </c>
      <c r="L440" s="110">
        <v>12.637163209279869</v>
      </c>
      <c r="M440" s="110">
        <v>9.3112972594237551</v>
      </c>
      <c r="N440" s="110">
        <v>9.1777835889730763</v>
      </c>
      <c r="O440" s="110">
        <v>9.4796520142246159</v>
      </c>
      <c r="P440" s="110">
        <v>7.9252952444770415</v>
      </c>
      <c r="Q440" s="110">
        <v>8.7768642684664453</v>
      </c>
      <c r="R440" s="110">
        <v>9.1024414376791221</v>
      </c>
      <c r="S440" s="110">
        <v>6.03381071200213</v>
      </c>
      <c r="T440" s="110">
        <v>6.2095075148568766</v>
      </c>
      <c r="U440" s="110">
        <v>5.5722736968629549</v>
      </c>
      <c r="V440" s="110">
        <v>6.7014490737670345</v>
      </c>
      <c r="W440" s="110">
        <v>6.5407013319308627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160.58862743769882</v>
      </c>
      <c r="D442" s="118">
        <f t="shared" si="232"/>
        <v>164.17738318903662</v>
      </c>
      <c r="E442" s="118">
        <f t="shared" si="232"/>
        <v>145.17873934160849</v>
      </c>
      <c r="F442" s="118">
        <f t="shared" si="232"/>
        <v>137.22723583700758</v>
      </c>
      <c r="G442" s="118">
        <f t="shared" si="232"/>
        <v>160.9065147534649</v>
      </c>
      <c r="H442" s="118">
        <f t="shared" si="232"/>
        <v>162.6687179053913</v>
      </c>
      <c r="I442" s="118">
        <f t="shared" si="232"/>
        <v>131.07886528882364</v>
      </c>
      <c r="J442" s="118">
        <f t="shared" si="232"/>
        <v>101.72740085994116</v>
      </c>
      <c r="K442" s="118">
        <f t="shared" si="232"/>
        <v>170.98458260552852</v>
      </c>
      <c r="L442" s="118">
        <f t="shared" si="232"/>
        <v>158.63465687604793</v>
      </c>
      <c r="M442" s="118">
        <f t="shared" si="232"/>
        <v>139.78307802277087</v>
      </c>
      <c r="N442" s="118">
        <f t="shared" si="232"/>
        <v>133.80873066581145</v>
      </c>
      <c r="O442" s="118">
        <f t="shared" si="232"/>
        <v>126.56352461207833</v>
      </c>
      <c r="P442" s="118">
        <f t="shared" si="232"/>
        <v>118.7689647656577</v>
      </c>
      <c r="Q442" s="118">
        <f t="shared" si="232"/>
        <v>107.86310695097848</v>
      </c>
      <c r="R442" s="118">
        <f t="shared" ref="R442:V442" si="233">R443+R446+R448+R457</f>
        <v>107.54000516662143</v>
      </c>
      <c r="S442" s="118">
        <f t="shared" si="233"/>
        <v>105.23276523674119</v>
      </c>
      <c r="T442" s="118">
        <f t="shared" si="233"/>
        <v>104.30686510674231</v>
      </c>
      <c r="U442" s="118">
        <f t="shared" si="233"/>
        <v>96.17999588603432</v>
      </c>
      <c r="V442" s="118">
        <f t="shared" si="233"/>
        <v>91.968936495362129</v>
      </c>
      <c r="W442" s="118">
        <f t="shared" ref="W442" si="234">W443+W446+W448+W457</f>
        <v>79.698523209820266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130.77193049085375</v>
      </c>
      <c r="D443" s="123">
        <f t="shared" si="235"/>
        <v>133.59408397005956</v>
      </c>
      <c r="E443" s="123">
        <f t="shared" si="235"/>
        <v>117.63672993336111</v>
      </c>
      <c r="F443" s="123">
        <f t="shared" si="235"/>
        <v>111.33554089475507</v>
      </c>
      <c r="G443" s="123">
        <f t="shared" si="235"/>
        <v>130.92683972466151</v>
      </c>
      <c r="H443" s="123">
        <f t="shared" si="235"/>
        <v>131.27223524278938</v>
      </c>
      <c r="I443" s="123">
        <f t="shared" si="235"/>
        <v>104.74545839888233</v>
      </c>
      <c r="J443" s="123">
        <f t="shared" si="235"/>
        <v>74.086010042206084</v>
      </c>
      <c r="K443" s="123">
        <f t="shared" si="235"/>
        <v>138.02216611180728</v>
      </c>
      <c r="L443" s="123">
        <f t="shared" si="235"/>
        <v>124.51442101170416</v>
      </c>
      <c r="M443" s="123">
        <f t="shared" si="235"/>
        <v>108.9828922222833</v>
      </c>
      <c r="N443" s="123">
        <f t="shared" si="235"/>
        <v>103.88554543127252</v>
      </c>
      <c r="O443" s="123">
        <f t="shared" si="235"/>
        <v>96.843068973945236</v>
      </c>
      <c r="P443" s="123">
        <f t="shared" si="235"/>
        <v>90.973631170014059</v>
      </c>
      <c r="Q443" s="123">
        <f t="shared" si="235"/>
        <v>80.080296707675217</v>
      </c>
      <c r="R443" s="123">
        <f t="shared" ref="R443:V443" si="236">SUM(R444:R445)</f>
        <v>78.436105412986748</v>
      </c>
      <c r="S443" s="123">
        <f t="shared" si="236"/>
        <v>79.192867601723918</v>
      </c>
      <c r="T443" s="123">
        <f t="shared" si="236"/>
        <v>77.819859782384782</v>
      </c>
      <c r="U443" s="123">
        <f t="shared" si="236"/>
        <v>71.128725737757378</v>
      </c>
      <c r="V443" s="123">
        <f t="shared" si="236"/>
        <v>64.478787566570972</v>
      </c>
      <c r="W443" s="123">
        <f t="shared" ref="W443" si="237">SUM(W444:W445)</f>
        <v>52.982898950169499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127.87225537026825</v>
      </c>
      <c r="D444" s="99">
        <v>130.72245327292492</v>
      </c>
      <c r="E444" s="99">
        <v>115.15300094738058</v>
      </c>
      <c r="F444" s="99">
        <v>109.04577942821528</v>
      </c>
      <c r="G444" s="99">
        <v>128.26941306500865</v>
      </c>
      <c r="H444" s="99">
        <v>128.65663080654647</v>
      </c>
      <c r="I444" s="99">
        <v>102.70135460818798</v>
      </c>
      <c r="J444" s="99">
        <v>72.650345760014616</v>
      </c>
      <c r="K444" s="99">
        <v>135.36333644706295</v>
      </c>
      <c r="L444" s="99">
        <v>122.2246460436437</v>
      </c>
      <c r="M444" s="99">
        <v>106.96296447451917</v>
      </c>
      <c r="N444" s="99">
        <v>101.97563956602185</v>
      </c>
      <c r="O444" s="99">
        <v>95.078823049364914</v>
      </c>
      <c r="P444" s="99">
        <v>89.33413451646031</v>
      </c>
      <c r="Q444" s="99">
        <v>78.649818459090241</v>
      </c>
      <c r="R444" s="99">
        <v>77.049224280557056</v>
      </c>
      <c r="S444" s="99">
        <v>77.810141212326329</v>
      </c>
      <c r="T444" s="99">
        <v>76.468279922049973</v>
      </c>
      <c r="U444" s="99">
        <v>69.895544262992729</v>
      </c>
      <c r="V444" s="99">
        <v>63.361533356017361</v>
      </c>
      <c r="W444" s="99">
        <v>52.06989229203554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2.8996751205854956</v>
      </c>
      <c r="D445" s="99">
        <v>2.8716306971346355</v>
      </c>
      <c r="E445" s="99">
        <v>2.4837289859805325</v>
      </c>
      <c r="F445" s="99">
        <v>2.2897614665397867</v>
      </c>
      <c r="G445" s="99">
        <v>2.6574266596528435</v>
      </c>
      <c r="H445" s="99">
        <v>2.6156044362429163</v>
      </c>
      <c r="I445" s="99">
        <v>2.0441037906943493</v>
      </c>
      <c r="J445" s="99">
        <v>1.4356642821914682</v>
      </c>
      <c r="K445" s="99">
        <v>2.6588296647443288</v>
      </c>
      <c r="L445" s="99">
        <v>2.2897749680604602</v>
      </c>
      <c r="M445" s="99">
        <v>2.0199277477641338</v>
      </c>
      <c r="N445" s="99">
        <v>1.909905865250658</v>
      </c>
      <c r="O445" s="99">
        <v>1.7642459245803237</v>
      </c>
      <c r="P445" s="99">
        <v>1.6394966535537561</v>
      </c>
      <c r="Q445" s="99">
        <v>1.4304782485849739</v>
      </c>
      <c r="R445" s="99">
        <v>1.386881132429695</v>
      </c>
      <c r="S445" s="99">
        <v>1.382726389397591</v>
      </c>
      <c r="T445" s="99">
        <v>1.3515798603348055</v>
      </c>
      <c r="U445" s="99">
        <v>1.2331814747646486</v>
      </c>
      <c r="V445" s="99">
        <v>1.1172542105536045</v>
      </c>
      <c r="W445" s="99">
        <v>0.91300665813395909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8.7821938567301198E-3</v>
      </c>
      <c r="H446" s="123">
        <f t="shared" si="238"/>
        <v>2.0877456073757638E-2</v>
      </c>
      <c r="I446" s="123">
        <f t="shared" si="238"/>
        <v>2.4571680872713265E-2</v>
      </c>
      <c r="J446" s="123">
        <f t="shared" si="238"/>
        <v>3.6209162965839148E-2</v>
      </c>
      <c r="K446" s="123">
        <f t="shared" si="238"/>
        <v>3.496803636613869E-2</v>
      </c>
      <c r="L446" s="123">
        <f t="shared" si="238"/>
        <v>0.12299980582806624</v>
      </c>
      <c r="M446" s="123">
        <f t="shared" si="238"/>
        <v>6.8363989608439937E-2</v>
      </c>
      <c r="N446" s="123">
        <f t="shared" si="238"/>
        <v>6.106342406940269E-2</v>
      </c>
      <c r="O446" s="123">
        <f t="shared" si="238"/>
        <v>6.0241454034323218E-2</v>
      </c>
      <c r="P446" s="123">
        <f t="shared" si="238"/>
        <v>7.0997488107134007E-2</v>
      </c>
      <c r="Q446" s="123">
        <f t="shared" si="238"/>
        <v>4.3590043969828005E-2</v>
      </c>
      <c r="R446" s="123">
        <f t="shared" si="238"/>
        <v>5.9459536897953275E-2</v>
      </c>
      <c r="S446" s="123">
        <f t="shared" si="238"/>
        <v>4.3339648858140303E-2</v>
      </c>
      <c r="T446" s="123">
        <f t="shared" si="238"/>
        <v>5.8413483068688411E-2</v>
      </c>
      <c r="U446" s="123">
        <f t="shared" si="238"/>
        <v>4.4756865559760564E-2</v>
      </c>
      <c r="V446" s="123">
        <f t="shared" si="238"/>
        <v>0.10030619951552867</v>
      </c>
      <c r="W446" s="123">
        <f t="shared" si="238"/>
        <v>0.11105389527240928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8.7821938567301198E-3</v>
      </c>
      <c r="H447" s="99">
        <f>RES_hhdet_in_tess!H48</f>
        <v>2.0877456073757638E-2</v>
      </c>
      <c r="I447" s="99">
        <f>RES_hhdet_in_tess!I48</f>
        <v>2.4571680872713265E-2</v>
      </c>
      <c r="J447" s="99">
        <f>RES_hhdet_in_tess!J48</f>
        <v>3.6209162965839148E-2</v>
      </c>
      <c r="K447" s="99">
        <f>RES_hhdet_in_tess!K48</f>
        <v>3.496803636613869E-2</v>
      </c>
      <c r="L447" s="99">
        <f>RES_hhdet_in_tess!L48</f>
        <v>0.12299980582806624</v>
      </c>
      <c r="M447" s="99">
        <f>RES_hhdet_in_tess!M48</f>
        <v>6.8363989608439937E-2</v>
      </c>
      <c r="N447" s="99">
        <f>RES_hhdet_in_tess!N48</f>
        <v>6.106342406940269E-2</v>
      </c>
      <c r="O447" s="99">
        <f>RES_hhdet_in_tess!O48</f>
        <v>6.0241454034323218E-2</v>
      </c>
      <c r="P447" s="99">
        <f>RES_hhdet_in_tess!P48</f>
        <v>7.0997488107134007E-2</v>
      </c>
      <c r="Q447" s="99">
        <f>RES_hhdet_in_tess!Q48</f>
        <v>4.3590043969828005E-2</v>
      </c>
      <c r="R447" s="99">
        <f>RES_hhdet_in_tess!R48</f>
        <v>5.9459536897953275E-2</v>
      </c>
      <c r="S447" s="99">
        <f>RES_hhdet_in_tess!S48</f>
        <v>4.3339648858140303E-2</v>
      </c>
      <c r="T447" s="99">
        <f>RES_hhdet_in_tess!T48</f>
        <v>5.8413483068688411E-2</v>
      </c>
      <c r="U447" s="99">
        <f>RES_hhdet_in_tess!U48</f>
        <v>4.4756865559760564E-2</v>
      </c>
      <c r="V447" s="99">
        <f>RES_hhdet_in_tess!V48</f>
        <v>0.10030619951552867</v>
      </c>
      <c r="W447" s="99">
        <f>RES_hhdet_in_tess!W48</f>
        <v>0.11105389527240928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22.653850245700831</v>
      </c>
      <c r="D448" s="123">
        <v>23.005441432989276</v>
      </c>
      <c r="E448" s="123">
        <v>19.684260249039923</v>
      </c>
      <c r="F448" s="123">
        <v>17.98514285552428</v>
      </c>
      <c r="G448" s="123">
        <v>21.898867549103198</v>
      </c>
      <c r="H448" s="123">
        <v>22.908591173952843</v>
      </c>
      <c r="I448" s="123">
        <v>18.76654723005603</v>
      </c>
      <c r="J448" s="123">
        <v>18.608155604348934</v>
      </c>
      <c r="K448" s="123">
        <v>25.191091697402101</v>
      </c>
      <c r="L448" s="123">
        <v>26.544249647227804</v>
      </c>
      <c r="M448" s="123">
        <v>23.433287024940931</v>
      </c>
      <c r="N448" s="123">
        <v>22.590105248210794</v>
      </c>
      <c r="O448" s="123">
        <v>22.439265197701022</v>
      </c>
      <c r="P448" s="123">
        <v>20.845854262324472</v>
      </c>
      <c r="Q448" s="123">
        <v>21.103964078613885</v>
      </c>
      <c r="R448" s="123">
        <v>22.212558987915671</v>
      </c>
      <c r="S448" s="123">
        <v>20.241974243976365</v>
      </c>
      <c r="T448" s="123">
        <v>20.830179758341949</v>
      </c>
      <c r="U448" s="123">
        <v>20.009599147773155</v>
      </c>
      <c r="V448" s="123">
        <v>21.72920386073713</v>
      </c>
      <c r="W448" s="123">
        <v>20.902027831242702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22.725537277833876</v>
      </c>
      <c r="D449" s="99">
        <v>23.175375060792224</v>
      </c>
      <c r="E449" s="99">
        <v>19.474650807976115</v>
      </c>
      <c r="F449" s="99">
        <v>17.905381800752753</v>
      </c>
      <c r="G449" s="99">
        <v>21.976534414302545</v>
      </c>
      <c r="H449" s="99">
        <v>22.933949403422961</v>
      </c>
      <c r="I449" s="99">
        <v>18.654025969589409</v>
      </c>
      <c r="J449" s="99">
        <v>15.506844930139334</v>
      </c>
      <c r="K449" s="99">
        <v>25.191091697402101</v>
      </c>
      <c r="L449" s="99">
        <v>26.601819821390428</v>
      </c>
      <c r="M449" s="99">
        <v>23.470934331268445</v>
      </c>
      <c r="N449" s="99">
        <v>22.590105248210794</v>
      </c>
      <c r="O449" s="99">
        <v>22.437350470116009</v>
      </c>
      <c r="P449" s="99">
        <v>20.912484418523839</v>
      </c>
      <c r="Q449" s="99">
        <v>20.78200549729473</v>
      </c>
      <c r="R449" s="99">
        <v>21.515980140037605</v>
      </c>
      <c r="S449" s="99">
        <v>20.277506605805037</v>
      </c>
      <c r="T449" s="99">
        <v>20.884534056673946</v>
      </c>
      <c r="U449" s="99">
        <v>20.536948683856721</v>
      </c>
      <c r="V449" s="99">
        <v>21.751945472932043</v>
      </c>
      <c r="W449" s="99">
        <v>20.900571657477474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21.486375722391173</v>
      </c>
      <c r="D453" s="102">
        <v>21.348588561910539</v>
      </c>
      <c r="E453" s="102">
        <v>22.56639006366736</v>
      </c>
      <c r="F453" s="102">
        <v>19.510573028029608</v>
      </c>
      <c r="G453" s="102">
        <v>19.972729292159485</v>
      </c>
      <c r="H453" s="102">
        <v>22.406498230444512</v>
      </c>
      <c r="I453" s="102">
        <v>22.307216226072356</v>
      </c>
      <c r="J453" s="102">
        <v>30.060481613581032</v>
      </c>
      <c r="K453" s="102">
        <v>0</v>
      </c>
      <c r="L453" s="102">
        <v>24.419550407038276</v>
      </c>
      <c r="M453" s="102">
        <v>20.297804226521077</v>
      </c>
      <c r="N453" s="102">
        <v>0</v>
      </c>
      <c r="O453" s="102">
        <v>23.00028038010992</v>
      </c>
      <c r="P453" s="102">
        <v>19.716949044432337</v>
      </c>
      <c r="Q453" s="102">
        <v>23.842088894052914</v>
      </c>
      <c r="R453" s="102">
        <v>25.946796110560957</v>
      </c>
      <c r="S453" s="102">
        <v>18.862672562081407</v>
      </c>
      <c r="T453" s="102">
        <v>19.888809570209137</v>
      </c>
      <c r="U453" s="102">
        <v>18.612629944013328</v>
      </c>
      <c r="V453" s="102">
        <v>21.528524499071224</v>
      </c>
      <c r="W453" s="102">
        <v>21.627202366325715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7.1628467011442334</v>
      </c>
      <c r="D457" s="123">
        <v>7.5778577859877805</v>
      </c>
      <c r="E457" s="123">
        <v>7.857749159207466</v>
      </c>
      <c r="F457" s="123">
        <v>7.9065520867282197</v>
      </c>
      <c r="G457" s="123">
        <v>8.0720252858435035</v>
      </c>
      <c r="H457" s="123">
        <v>8.4670140325753334</v>
      </c>
      <c r="I457" s="123">
        <v>7.5422879790125572</v>
      </c>
      <c r="J457" s="123">
        <v>8.9970260504203097</v>
      </c>
      <c r="K457" s="123">
        <v>7.7363567599529848</v>
      </c>
      <c r="L457" s="123">
        <v>7.4529864112879052</v>
      </c>
      <c r="M457" s="123">
        <v>7.2985347859381875</v>
      </c>
      <c r="N457" s="123">
        <v>7.2720165622587336</v>
      </c>
      <c r="O457" s="123">
        <v>7.2209489863977447</v>
      </c>
      <c r="P457" s="123">
        <v>6.8784818452120389</v>
      </c>
      <c r="Q457" s="123">
        <v>6.6352561207195411</v>
      </c>
      <c r="R457" s="123">
        <v>6.8318812288210609</v>
      </c>
      <c r="S457" s="123">
        <v>5.7545837421827795</v>
      </c>
      <c r="T457" s="123">
        <v>5.598412082946898</v>
      </c>
      <c r="U457" s="123">
        <v>4.9969141349440251</v>
      </c>
      <c r="V457" s="123">
        <v>5.6606388685385056</v>
      </c>
      <c r="W457" s="123">
        <v>5.7025425331356594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7.1799042916109332</v>
      </c>
      <c r="D458" s="99">
        <v>7.4601621243867191</v>
      </c>
      <c r="E458" s="99">
        <v>7.6259671097054778</v>
      </c>
      <c r="F458" s="99">
        <v>8.0085103443292969</v>
      </c>
      <c r="G458" s="99">
        <v>8.2943741226278203</v>
      </c>
      <c r="H458" s="99">
        <v>8.5686434958233235</v>
      </c>
      <c r="I458" s="99">
        <v>7.7793732265484064</v>
      </c>
      <c r="J458" s="99">
        <v>7.9196261425944225</v>
      </c>
      <c r="K458" s="99">
        <v>7.2631391399552232</v>
      </c>
      <c r="L458" s="99">
        <v>7.2022444046407852</v>
      </c>
      <c r="M458" s="99">
        <v>7.3798494552368119</v>
      </c>
      <c r="N458" s="99">
        <v>7.366630594189874</v>
      </c>
      <c r="O458" s="99">
        <v>7.0874953433245214</v>
      </c>
      <c r="P458" s="99">
        <v>7.5989974830656477</v>
      </c>
      <c r="Q458" s="99">
        <v>5.9974979259141969</v>
      </c>
      <c r="R458" s="99">
        <v>6.1522216321896783</v>
      </c>
      <c r="S458" s="99">
        <v>6.9314377226506014</v>
      </c>
      <c r="T458" s="99">
        <v>5.8056039534480091</v>
      </c>
      <c r="U458" s="99">
        <v>5.3819900132129623</v>
      </c>
      <c r="V458" s="99">
        <v>5.5981804678466798</v>
      </c>
      <c r="W458" s="99">
        <v>5.7210253972492877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7.1329959178275093</v>
      </c>
      <c r="D459" s="110">
        <v>7.7413239826559215</v>
      </c>
      <c r="E459" s="110">
        <v>8.2771642964015335</v>
      </c>
      <c r="F459" s="110">
        <v>7.6592490789298626</v>
      </c>
      <c r="G459" s="110">
        <v>7.6273276122748728</v>
      </c>
      <c r="H459" s="110">
        <v>8.3337665140946342</v>
      </c>
      <c r="I459" s="110">
        <v>7.4230136106534754</v>
      </c>
      <c r="J459" s="110">
        <v>9.39119674840539</v>
      </c>
      <c r="K459" s="110">
        <v>8.2779584290833714</v>
      </c>
      <c r="L459" s="110">
        <v>9.7158812150784506</v>
      </c>
      <c r="M459" s="110">
        <v>7.1840304557013503</v>
      </c>
      <c r="N459" s="110">
        <v>7.1139272937155598</v>
      </c>
      <c r="O459" s="110">
        <v>7.3940216797583318</v>
      </c>
      <c r="P459" s="110">
        <v>6.2319768771077433</v>
      </c>
      <c r="Q459" s="110">
        <v>6.973446950756645</v>
      </c>
      <c r="R459" s="110">
        <v>7.3334891564757694</v>
      </c>
      <c r="S459" s="110">
        <v>4.9450714666008677</v>
      </c>
      <c r="T459" s="110">
        <v>5.1818550006457107</v>
      </c>
      <c r="U459" s="110">
        <v>4.7295958355207244</v>
      </c>
      <c r="V459" s="110">
        <v>5.7676105324099529</v>
      </c>
      <c r="W459" s="110">
        <v>5.6873649987357817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78.886006854387873</v>
      </c>
      <c r="D461" s="118">
        <f t="shared" si="239"/>
        <v>79.176066097849699</v>
      </c>
      <c r="E461" s="118">
        <f t="shared" si="239"/>
        <v>68.851001276623975</v>
      </c>
      <c r="F461" s="118">
        <f t="shared" si="239"/>
        <v>64.758643935567292</v>
      </c>
      <c r="G461" s="118">
        <f t="shared" si="239"/>
        <v>74.787255019196593</v>
      </c>
      <c r="H461" s="118">
        <f t="shared" si="239"/>
        <v>73.974152669763214</v>
      </c>
      <c r="I461" s="118">
        <f t="shared" si="239"/>
        <v>58.160915736037616</v>
      </c>
      <c r="J461" s="118">
        <f t="shared" si="239"/>
        <v>40.444073884799998</v>
      </c>
      <c r="K461" s="118">
        <f t="shared" si="239"/>
        <v>77.619760657643198</v>
      </c>
      <c r="L461" s="118">
        <f t="shared" si="239"/>
        <v>71.845045287161554</v>
      </c>
      <c r="M461" s="118">
        <f t="shared" si="239"/>
        <v>61.106880707922301</v>
      </c>
      <c r="N461" s="118">
        <f t="shared" si="239"/>
        <v>56.625112053009616</v>
      </c>
      <c r="O461" s="118">
        <f t="shared" si="239"/>
        <v>50.809643152113971</v>
      </c>
      <c r="P461" s="118">
        <f t="shared" si="239"/>
        <v>44.773356237531381</v>
      </c>
      <c r="Q461" s="118">
        <f t="shared" si="239"/>
        <v>37.912968068456841</v>
      </c>
      <c r="R461" s="118">
        <f t="shared" ref="R461:V461" si="240">R462+R465+R467+R476</f>
        <v>36.552569669808811</v>
      </c>
      <c r="S461" s="118">
        <f t="shared" si="240"/>
        <v>36.894938530478854</v>
      </c>
      <c r="T461" s="118">
        <f t="shared" si="240"/>
        <v>36.323015357592169</v>
      </c>
      <c r="U461" s="118">
        <f t="shared" si="240"/>
        <v>31.34095810812174</v>
      </c>
      <c r="V461" s="118">
        <f t="shared" si="240"/>
        <v>30.664527657090133</v>
      </c>
      <c r="W461" s="118">
        <f t="shared" ref="W461" si="241">W462+W465+W467+W476</f>
        <v>26.487023435747904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66.403527693572215</v>
      </c>
      <c r="D462" s="123">
        <f t="shared" si="242"/>
        <v>67.031948296872045</v>
      </c>
      <c r="E462" s="123">
        <f t="shared" si="242"/>
        <v>58.013425739413826</v>
      </c>
      <c r="F462" s="123">
        <f t="shared" si="242"/>
        <v>54.244282864544289</v>
      </c>
      <c r="G462" s="123">
        <f t="shared" si="242"/>
        <v>62.464827707271816</v>
      </c>
      <c r="H462" s="123">
        <f t="shared" si="242"/>
        <v>61.670524179986032</v>
      </c>
      <c r="I462" s="123">
        <f t="shared" si="242"/>
        <v>48.581724516499129</v>
      </c>
      <c r="J462" s="123">
        <f t="shared" si="242"/>
        <v>33.894390208680171</v>
      </c>
      <c r="K462" s="123">
        <f t="shared" si="242"/>
        <v>64.07391011097522</v>
      </c>
      <c r="L462" s="123">
        <f t="shared" si="242"/>
        <v>57.101273402466887</v>
      </c>
      <c r="M462" s="123">
        <f t="shared" si="242"/>
        <v>48.761157493689716</v>
      </c>
      <c r="N462" s="123">
        <f t="shared" si="242"/>
        <v>44.886606563746817</v>
      </c>
      <c r="O462" s="123">
        <f t="shared" si="242"/>
        <v>39.980738194292798</v>
      </c>
      <c r="P462" s="123">
        <f t="shared" si="242"/>
        <v>35.734586597438899</v>
      </c>
      <c r="Q462" s="123">
        <f t="shared" si="242"/>
        <v>30.295696413127953</v>
      </c>
      <c r="R462" s="123">
        <f t="shared" ref="R462:V462" si="243">SUM(R463:R464)</f>
        <v>29.147214476401707</v>
      </c>
      <c r="S462" s="123">
        <f t="shared" si="243"/>
        <v>29.071098975603253</v>
      </c>
      <c r="T462" s="123">
        <f t="shared" si="243"/>
        <v>28.318214021965261</v>
      </c>
      <c r="U462" s="123">
        <f t="shared" si="243"/>
        <v>25.693140342608398</v>
      </c>
      <c r="V462" s="123">
        <f t="shared" si="243"/>
        <v>23.141023907041895</v>
      </c>
      <c r="W462" s="123">
        <f t="shared" ref="W462" si="244">SUM(W463:W464)</f>
        <v>18.951567303173501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66.403527693572215</v>
      </c>
      <c r="D463" s="99">
        <v>67.031948296872045</v>
      </c>
      <c r="E463" s="99">
        <v>58.013425739413826</v>
      </c>
      <c r="F463" s="99">
        <v>54.244282864544289</v>
      </c>
      <c r="G463" s="99">
        <v>62.464827707271816</v>
      </c>
      <c r="H463" s="99">
        <v>61.670524179986032</v>
      </c>
      <c r="I463" s="99">
        <v>48.581724516499129</v>
      </c>
      <c r="J463" s="99">
        <v>33.894390208680171</v>
      </c>
      <c r="K463" s="99">
        <v>64.07391011097522</v>
      </c>
      <c r="L463" s="99">
        <v>57.101273402466887</v>
      </c>
      <c r="M463" s="99">
        <v>48.761157493689716</v>
      </c>
      <c r="N463" s="99">
        <v>44.886606563746817</v>
      </c>
      <c r="O463" s="99">
        <v>39.980738194292798</v>
      </c>
      <c r="P463" s="99">
        <v>35.734586597438899</v>
      </c>
      <c r="Q463" s="99">
        <v>30.295696413127953</v>
      </c>
      <c r="R463" s="99">
        <v>29.147214476401707</v>
      </c>
      <c r="S463" s="99">
        <v>29.071098975603253</v>
      </c>
      <c r="T463" s="99">
        <v>28.318214021965261</v>
      </c>
      <c r="U463" s="99">
        <v>25.693140342608398</v>
      </c>
      <c r="V463" s="99">
        <v>23.141023907041895</v>
      </c>
      <c r="W463" s="99">
        <v>18.951567303173501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10.735443903762091</v>
      </c>
      <c r="D467" s="123">
        <v>10.487285397451743</v>
      </c>
      <c r="E467" s="123">
        <v>8.9631306403526825</v>
      </c>
      <c r="F467" s="123">
        <v>8.3523123279785771</v>
      </c>
      <c r="G467" s="123">
        <v>10.216120958876832</v>
      </c>
      <c r="H467" s="123">
        <v>10.453680301159316</v>
      </c>
      <c r="I467" s="123">
        <v>8.5891846739513742</v>
      </c>
      <c r="J467" s="123">
        <v>5.7438234699345658</v>
      </c>
      <c r="K467" s="123">
        <v>12.074556983971464</v>
      </c>
      <c r="L467" s="123">
        <v>12.28475674629995</v>
      </c>
      <c r="M467" s="123">
        <v>10.709823431961716</v>
      </c>
      <c r="N467" s="123">
        <v>9.9914669847964372</v>
      </c>
      <c r="O467" s="123">
        <v>9.3118697756260485</v>
      </c>
      <c r="P467" s="123">
        <v>7.6763991909859435</v>
      </c>
      <c r="Q467" s="123">
        <v>6.8294155438293682</v>
      </c>
      <c r="R467" s="123">
        <v>6.4177223292963088</v>
      </c>
      <c r="S467" s="123">
        <v>6.7607046995128739</v>
      </c>
      <c r="T467" s="123">
        <v>6.5531809385085671</v>
      </c>
      <c r="U467" s="123">
        <v>4.8265701447539069</v>
      </c>
      <c r="V467" s="123">
        <v>6.2137755065944225</v>
      </c>
      <c r="W467" s="123">
        <v>6.5839216668091964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11.394637827677306</v>
      </c>
      <c r="D468" s="99">
        <v>11.562904412574998</v>
      </c>
      <c r="E468" s="99">
        <v>9.6149946869237883</v>
      </c>
      <c r="F468" s="99">
        <v>8.7890345412062167</v>
      </c>
      <c r="G468" s="99">
        <v>10.628061320121866</v>
      </c>
      <c r="H468" s="99">
        <v>10.98164395273302</v>
      </c>
      <c r="I468" s="99">
        <v>8.862146051301524</v>
      </c>
      <c r="J468" s="99">
        <v>7.2992612931089793</v>
      </c>
      <c r="K468" s="99">
        <v>12.074556983971464</v>
      </c>
      <c r="L468" s="99">
        <v>12.617620603947366</v>
      </c>
      <c r="M468" s="99">
        <v>10.838414793923521</v>
      </c>
      <c r="N468" s="99">
        <v>9.9914669847964372</v>
      </c>
      <c r="O468" s="99">
        <v>9.3436509011401316</v>
      </c>
      <c r="P468" s="99">
        <v>8.1294750285652153</v>
      </c>
      <c r="Q468" s="99">
        <v>7.6324428299970073</v>
      </c>
      <c r="R468" s="99">
        <v>7.6148743791842755</v>
      </c>
      <c r="S468" s="99">
        <v>6.9348680524277251</v>
      </c>
      <c r="T468" s="99">
        <v>6.9315587076853529</v>
      </c>
      <c r="U468" s="99">
        <v>6.6485784752599182</v>
      </c>
      <c r="V468" s="99">
        <v>6.9179399591028252</v>
      </c>
      <c r="W468" s="99">
        <v>6.5971423930477693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1.7470352570535639</v>
      </c>
      <c r="D476" s="123">
        <v>1.6568324035259143</v>
      </c>
      <c r="E476" s="123">
        <v>1.8744448968574625</v>
      </c>
      <c r="F476" s="123">
        <v>2.1620487430444211</v>
      </c>
      <c r="G476" s="123">
        <v>2.1063063530479451</v>
      </c>
      <c r="H476" s="123">
        <v>1.8499481886178781</v>
      </c>
      <c r="I476" s="123">
        <v>0.99000654558711776</v>
      </c>
      <c r="J476" s="123">
        <v>0.80586020618525833</v>
      </c>
      <c r="K476" s="123">
        <v>1.4712935626965138</v>
      </c>
      <c r="L476" s="123">
        <v>2.4590151383947139</v>
      </c>
      <c r="M476" s="123">
        <v>1.635899782270869</v>
      </c>
      <c r="N476" s="123">
        <v>1.7470385044663614</v>
      </c>
      <c r="O476" s="123">
        <v>1.5170351821951211</v>
      </c>
      <c r="P476" s="123">
        <v>1.3623704491065394</v>
      </c>
      <c r="Q476" s="123">
        <v>0.78785611149952528</v>
      </c>
      <c r="R476" s="123">
        <v>0.98763286411079199</v>
      </c>
      <c r="S476" s="123">
        <v>1.0631348553627276</v>
      </c>
      <c r="T476" s="123">
        <v>1.4516203971183403</v>
      </c>
      <c r="U476" s="123">
        <v>0.8212476207594348</v>
      </c>
      <c r="V476" s="123">
        <v>1.3097282434538158</v>
      </c>
      <c r="W476" s="123">
        <v>0.95153446576520584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2.7453411182270293</v>
      </c>
      <c r="D477" s="99">
        <v>2.8497517340645726</v>
      </c>
      <c r="E477" s="99">
        <v>2.9103223398576392</v>
      </c>
      <c r="F477" s="99">
        <v>3.0534197160539622</v>
      </c>
      <c r="G477" s="99">
        <v>3.1594595295719179</v>
      </c>
      <c r="H477" s="99">
        <v>3.2609256206145649</v>
      </c>
      <c r="I477" s="99">
        <v>2.9578723171835972</v>
      </c>
      <c r="J477" s="99">
        <v>3.0085447697582981</v>
      </c>
      <c r="K477" s="99">
        <v>2.7568177361636699</v>
      </c>
      <c r="L477" s="99">
        <v>2.7314884275391833</v>
      </c>
      <c r="M477" s="99">
        <v>2.7976257146081527</v>
      </c>
      <c r="N477" s="99">
        <v>2.7926145791091082</v>
      </c>
      <c r="O477" s="99">
        <v>2.6867972503937692</v>
      </c>
      <c r="P477" s="99">
        <v>2.8807024984474969</v>
      </c>
      <c r="Q477" s="99">
        <v>2.2735903384777387</v>
      </c>
      <c r="R477" s="99">
        <v>2.3258376990700711</v>
      </c>
      <c r="S477" s="99">
        <v>2.6087006534950965</v>
      </c>
      <c r="T477" s="99">
        <v>2.1736437598589409</v>
      </c>
      <c r="U477" s="99">
        <v>2.0042667014675595</v>
      </c>
      <c r="V477" s="99">
        <v>2.0744497450782662</v>
      </c>
      <c r="W477" s="99">
        <v>2.1102919929637229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40997</v>
      </c>
      <c r="C5" s="120">
        <v>42984</v>
      </c>
      <c r="D5" s="120">
        <v>47356</v>
      </c>
      <c r="E5" s="120">
        <v>51650</v>
      </c>
      <c r="F5" s="120">
        <v>56268</v>
      </c>
      <c r="G5" s="120">
        <v>59883</v>
      </c>
      <c r="H5" s="120">
        <v>63126</v>
      </c>
      <c r="I5" s="120">
        <v>65354</v>
      </c>
      <c r="J5" s="120">
        <v>67768</v>
      </c>
      <c r="K5" s="120">
        <v>69462</v>
      </c>
      <c r="L5" s="120">
        <v>70685</v>
      </c>
      <c r="M5" s="120">
        <v>70693</v>
      </c>
      <c r="N5" s="120">
        <v>71027</v>
      </c>
      <c r="O5" s="120">
        <v>71171</v>
      </c>
      <c r="P5" s="120">
        <v>73521</v>
      </c>
      <c r="Q5" s="120">
        <v>77249</v>
      </c>
      <c r="R5" s="120">
        <v>80925</v>
      </c>
      <c r="S5" s="120">
        <v>83826</v>
      </c>
      <c r="T5" s="120">
        <v>86453</v>
      </c>
      <c r="U5" s="120">
        <v>87147</v>
      </c>
      <c r="V5" s="120">
        <v>88125</v>
      </c>
      <c r="W5" s="120">
        <v>87765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40997</v>
      </c>
      <c r="C7" s="52">
        <v>42984</v>
      </c>
      <c r="D7" s="52">
        <v>47356</v>
      </c>
      <c r="E7" s="52">
        <v>51650</v>
      </c>
      <c r="F7" s="52">
        <v>56268</v>
      </c>
      <c r="G7" s="52">
        <v>59883</v>
      </c>
      <c r="H7" s="52">
        <v>63126</v>
      </c>
      <c r="I7" s="52">
        <v>65354</v>
      </c>
      <c r="J7" s="52">
        <v>67768</v>
      </c>
      <c r="K7" s="52">
        <v>69462</v>
      </c>
      <c r="L7" s="52">
        <v>70685</v>
      </c>
      <c r="M7" s="52">
        <v>70693</v>
      </c>
      <c r="N7" s="52">
        <v>71027</v>
      </c>
      <c r="O7" s="52">
        <v>71171</v>
      </c>
      <c r="P7" s="52">
        <v>73521</v>
      </c>
      <c r="Q7" s="52">
        <v>77249</v>
      </c>
      <c r="R7" s="52">
        <v>80925</v>
      </c>
      <c r="S7" s="52">
        <v>83826</v>
      </c>
      <c r="T7" s="52">
        <v>86453</v>
      </c>
      <c r="U7" s="52">
        <v>87147</v>
      </c>
      <c r="V7" s="52">
        <v>88125</v>
      </c>
      <c r="W7" s="52">
        <v>87765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</v>
      </c>
      <c r="C9" s="52">
        <v>5</v>
      </c>
      <c r="D9" s="52">
        <v>6</v>
      </c>
      <c r="E9" s="52">
        <v>14</v>
      </c>
      <c r="F9" s="52">
        <v>27</v>
      </c>
      <c r="G9" s="52">
        <v>45</v>
      </c>
      <c r="H9" s="52">
        <v>113</v>
      </c>
      <c r="I9" s="52">
        <v>184</v>
      </c>
      <c r="J9" s="52">
        <v>258</v>
      </c>
      <c r="K9" s="52">
        <v>299</v>
      </c>
      <c r="L9" s="52">
        <v>348</v>
      </c>
      <c r="M9" s="52">
        <v>384</v>
      </c>
      <c r="N9" s="52">
        <v>416</v>
      </c>
      <c r="O9" s="52">
        <v>451</v>
      </c>
      <c r="P9" s="52">
        <v>520</v>
      </c>
      <c r="Q9" s="52">
        <v>659</v>
      </c>
      <c r="R9" s="52">
        <v>900</v>
      </c>
      <c r="S9" s="52">
        <v>1164</v>
      </c>
      <c r="T9" s="52">
        <v>1314</v>
      </c>
      <c r="U9" s="52">
        <v>1426</v>
      </c>
      <c r="V9" s="52">
        <v>1626</v>
      </c>
      <c r="W9" s="52">
        <v>1708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39550</v>
      </c>
      <c r="C11" s="52">
        <v>41463</v>
      </c>
      <c r="D11" s="52">
        <v>45711</v>
      </c>
      <c r="E11" s="52">
        <v>49909</v>
      </c>
      <c r="F11" s="52">
        <v>54444</v>
      </c>
      <c r="G11" s="52">
        <v>58005</v>
      </c>
      <c r="H11" s="52">
        <v>61193</v>
      </c>
      <c r="I11" s="52">
        <v>63399</v>
      </c>
      <c r="J11" s="52">
        <v>65087</v>
      </c>
      <c r="K11" s="52">
        <v>66098</v>
      </c>
      <c r="L11" s="52">
        <v>67828</v>
      </c>
      <c r="M11" s="52">
        <v>68375</v>
      </c>
      <c r="N11" s="52">
        <v>68485</v>
      </c>
      <c r="O11" s="52">
        <v>69379</v>
      </c>
      <c r="P11" s="52">
        <v>71664</v>
      </c>
      <c r="Q11" s="52">
        <v>75304</v>
      </c>
      <c r="R11" s="52">
        <v>78868</v>
      </c>
      <c r="S11" s="52">
        <v>81812</v>
      </c>
      <c r="T11" s="52">
        <v>84364</v>
      </c>
      <c r="U11" s="52">
        <v>84950</v>
      </c>
      <c r="V11" s="52">
        <v>85601</v>
      </c>
      <c r="W11" s="52">
        <v>85098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1447</v>
      </c>
      <c r="C13" s="52">
        <v>1521</v>
      </c>
      <c r="D13" s="52">
        <v>1645</v>
      </c>
      <c r="E13" s="52">
        <v>1741</v>
      </c>
      <c r="F13" s="52">
        <v>1824</v>
      </c>
      <c r="G13" s="52">
        <v>1878</v>
      </c>
      <c r="H13" s="52">
        <v>1933</v>
      </c>
      <c r="I13" s="52">
        <v>1955</v>
      </c>
      <c r="J13" s="52">
        <v>2681</v>
      </c>
      <c r="K13" s="52">
        <v>3364</v>
      </c>
      <c r="L13" s="52">
        <v>2857</v>
      </c>
      <c r="M13" s="52">
        <v>2318</v>
      </c>
      <c r="N13" s="52">
        <v>2542</v>
      </c>
      <c r="O13" s="52">
        <v>1792</v>
      </c>
      <c r="P13" s="52">
        <v>1857</v>
      </c>
      <c r="Q13" s="52">
        <v>1945</v>
      </c>
      <c r="R13" s="52">
        <v>2057</v>
      </c>
      <c r="S13" s="52">
        <v>2014</v>
      </c>
      <c r="T13" s="52">
        <v>2089</v>
      </c>
      <c r="U13" s="52">
        <v>2197</v>
      </c>
      <c r="V13" s="52">
        <v>2524</v>
      </c>
      <c r="W13" s="52">
        <v>2667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38961</v>
      </c>
      <c r="C16" s="52">
        <v>41211</v>
      </c>
      <c r="D16" s="52">
        <v>44977</v>
      </c>
      <c r="E16" s="52">
        <v>48484</v>
      </c>
      <c r="F16" s="52">
        <v>52320</v>
      </c>
      <c r="G16" s="52">
        <v>55861</v>
      </c>
      <c r="H16" s="52">
        <v>59069</v>
      </c>
      <c r="I16" s="52">
        <v>61246</v>
      </c>
      <c r="J16" s="52">
        <v>63423</v>
      </c>
      <c r="K16" s="52">
        <v>64901</v>
      </c>
      <c r="L16" s="52">
        <v>67044</v>
      </c>
      <c r="M16" s="52">
        <v>67447</v>
      </c>
      <c r="N16" s="52">
        <v>67014</v>
      </c>
      <c r="O16" s="52">
        <v>67299</v>
      </c>
      <c r="P16" s="52">
        <v>69584</v>
      </c>
      <c r="Q16" s="52">
        <v>73249</v>
      </c>
      <c r="R16" s="52">
        <v>76830</v>
      </c>
      <c r="S16" s="52">
        <v>79775</v>
      </c>
      <c r="T16" s="52">
        <v>82345</v>
      </c>
      <c r="U16" s="52">
        <v>83931</v>
      </c>
      <c r="V16" s="52">
        <v>83495</v>
      </c>
      <c r="W16" s="52">
        <v>83012</v>
      </c>
      <c r="DA16" s="63" t="s">
        <v>1090</v>
      </c>
    </row>
    <row r="17" spans="1:105" ht="12" customHeight="1" x14ac:dyDescent="0.25">
      <c r="A17" s="109" t="s">
        <v>120</v>
      </c>
      <c r="B17" s="36">
        <v>2036</v>
      </c>
      <c r="C17" s="36">
        <v>1773</v>
      </c>
      <c r="D17" s="36">
        <v>2379</v>
      </c>
      <c r="E17" s="36">
        <v>3166</v>
      </c>
      <c r="F17" s="36">
        <v>3948</v>
      </c>
      <c r="G17" s="36">
        <v>4022</v>
      </c>
      <c r="H17" s="36">
        <v>4057</v>
      </c>
      <c r="I17" s="36">
        <v>4108</v>
      </c>
      <c r="J17" s="36">
        <v>4345</v>
      </c>
      <c r="K17" s="36">
        <v>4561</v>
      </c>
      <c r="L17" s="36">
        <v>3641</v>
      </c>
      <c r="M17" s="36">
        <v>3246</v>
      </c>
      <c r="N17" s="36">
        <v>4013</v>
      </c>
      <c r="O17" s="36">
        <v>3872</v>
      </c>
      <c r="P17" s="36">
        <v>3937</v>
      </c>
      <c r="Q17" s="36">
        <v>4000</v>
      </c>
      <c r="R17" s="36">
        <v>4095</v>
      </c>
      <c r="S17" s="36">
        <v>4051</v>
      </c>
      <c r="T17" s="36">
        <v>4108</v>
      </c>
      <c r="U17" s="36">
        <v>3216</v>
      </c>
      <c r="V17" s="36">
        <v>4630</v>
      </c>
      <c r="W17" s="36">
        <v>4753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3203</v>
      </c>
      <c r="D21" s="52">
        <v>3204</v>
      </c>
      <c r="E21" s="52">
        <v>3214</v>
      </c>
      <c r="F21" s="52">
        <v>3241</v>
      </c>
      <c r="G21" s="52">
        <v>3301</v>
      </c>
      <c r="H21" s="52">
        <v>3397</v>
      </c>
      <c r="I21" s="52">
        <v>3549</v>
      </c>
      <c r="J21" s="52">
        <v>3760</v>
      </c>
      <c r="K21" s="52">
        <v>4039</v>
      </c>
      <c r="L21" s="52">
        <v>4403</v>
      </c>
      <c r="M21" s="52">
        <v>4840</v>
      </c>
      <c r="N21" s="52">
        <v>5388</v>
      </c>
      <c r="O21" s="52">
        <v>5389</v>
      </c>
      <c r="P21" s="52">
        <v>3583</v>
      </c>
      <c r="Q21" s="52">
        <v>5093</v>
      </c>
      <c r="R21" s="52">
        <v>4884</v>
      </c>
      <c r="S21" s="52">
        <v>6540</v>
      </c>
      <c r="T21" s="52">
        <v>6850</v>
      </c>
      <c r="U21" s="52">
        <v>6678</v>
      </c>
      <c r="V21" s="52">
        <v>6499</v>
      </c>
      <c r="W21" s="52">
        <v>6224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1</v>
      </c>
      <c r="E23" s="52">
        <v>0</v>
      </c>
      <c r="F23" s="52">
        <v>1</v>
      </c>
      <c r="G23" s="52">
        <v>1</v>
      </c>
      <c r="H23" s="52">
        <v>1</v>
      </c>
      <c r="I23" s="52">
        <v>0</v>
      </c>
      <c r="J23" s="52">
        <v>3</v>
      </c>
      <c r="K23" s="52">
        <v>12</v>
      </c>
      <c r="L23" s="52">
        <v>13</v>
      </c>
      <c r="M23" s="52">
        <v>28</v>
      </c>
      <c r="N23" s="52">
        <v>42</v>
      </c>
      <c r="O23" s="52">
        <v>54</v>
      </c>
      <c r="P23" s="52">
        <v>64</v>
      </c>
      <c r="Q23" s="52">
        <v>70</v>
      </c>
      <c r="R23" s="52">
        <v>66</v>
      </c>
      <c r="S23" s="52">
        <v>69</v>
      </c>
      <c r="T23" s="52">
        <v>83</v>
      </c>
      <c r="U23" s="52">
        <v>101</v>
      </c>
      <c r="V23" s="52">
        <v>134</v>
      </c>
      <c r="W23" s="52">
        <v>173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3090</v>
      </c>
      <c r="D25" s="52">
        <v>3091</v>
      </c>
      <c r="E25" s="52">
        <v>3101</v>
      </c>
      <c r="F25" s="52">
        <v>3126</v>
      </c>
      <c r="G25" s="52">
        <v>3183</v>
      </c>
      <c r="H25" s="52">
        <v>3281</v>
      </c>
      <c r="I25" s="52">
        <v>3442</v>
      </c>
      <c r="J25" s="52">
        <v>3731</v>
      </c>
      <c r="K25" s="52">
        <v>3999</v>
      </c>
      <c r="L25" s="52">
        <v>4359</v>
      </c>
      <c r="M25" s="52">
        <v>4811</v>
      </c>
      <c r="N25" s="52">
        <v>5363</v>
      </c>
      <c r="O25" s="52">
        <v>5350</v>
      </c>
      <c r="P25" s="52">
        <v>3564</v>
      </c>
      <c r="Q25" s="52">
        <v>4906</v>
      </c>
      <c r="R25" s="52">
        <v>4924</v>
      </c>
      <c r="S25" s="52">
        <v>6500</v>
      </c>
      <c r="T25" s="52">
        <v>6840</v>
      </c>
      <c r="U25" s="52">
        <v>6652</v>
      </c>
      <c r="V25" s="52">
        <v>6466</v>
      </c>
      <c r="W25" s="52">
        <v>6192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226</v>
      </c>
      <c r="D27" s="52">
        <v>226</v>
      </c>
      <c r="E27" s="52">
        <v>230</v>
      </c>
      <c r="F27" s="52">
        <v>244</v>
      </c>
      <c r="G27" s="52">
        <v>265</v>
      </c>
      <c r="H27" s="52">
        <v>305</v>
      </c>
      <c r="I27" s="52">
        <v>226</v>
      </c>
      <c r="J27" s="52">
        <v>216</v>
      </c>
      <c r="K27" s="52">
        <v>324</v>
      </c>
      <c r="L27" s="52">
        <v>507</v>
      </c>
      <c r="M27" s="52">
        <v>539</v>
      </c>
      <c r="N27" s="52">
        <v>142</v>
      </c>
      <c r="O27" s="52">
        <v>750</v>
      </c>
      <c r="P27" s="52">
        <v>127</v>
      </c>
      <c r="Q27" s="52">
        <v>427</v>
      </c>
      <c r="R27" s="52">
        <v>588</v>
      </c>
      <c r="S27" s="52">
        <v>390</v>
      </c>
      <c r="T27" s="52">
        <v>106</v>
      </c>
      <c r="U27" s="52">
        <v>181</v>
      </c>
      <c r="V27" s="52">
        <v>283</v>
      </c>
      <c r="W27" s="52">
        <v>260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6088</v>
      </c>
      <c r="D30" s="52">
        <v>6103</v>
      </c>
      <c r="E30" s="52">
        <v>6221</v>
      </c>
      <c r="F30" s="52">
        <v>6551</v>
      </c>
      <c r="G30" s="52">
        <v>7208</v>
      </c>
      <c r="H30" s="52">
        <v>8319</v>
      </c>
      <c r="I30" s="52">
        <v>6347</v>
      </c>
      <c r="J30" s="52">
        <v>7322</v>
      </c>
      <c r="K30" s="52">
        <v>9465</v>
      </c>
      <c r="L30" s="52">
        <v>10179</v>
      </c>
      <c r="M30" s="52">
        <v>10514</v>
      </c>
      <c r="N30" s="52">
        <v>10970</v>
      </c>
      <c r="O30" s="52">
        <v>10748</v>
      </c>
      <c r="P30" s="52">
        <v>8847</v>
      </c>
      <c r="Q30" s="52">
        <v>9863</v>
      </c>
      <c r="R30" s="52">
        <v>10438</v>
      </c>
      <c r="S30" s="52">
        <v>11668</v>
      </c>
      <c r="T30" s="52">
        <v>12005</v>
      </c>
      <c r="U30" s="52">
        <v>11853</v>
      </c>
      <c r="V30" s="52">
        <v>12121</v>
      </c>
      <c r="W30" s="52">
        <v>12475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318</v>
      </c>
      <c r="D31" s="36">
        <v>318</v>
      </c>
      <c r="E31" s="36">
        <v>321</v>
      </c>
      <c r="F31" s="36">
        <v>334</v>
      </c>
      <c r="G31" s="36">
        <v>376</v>
      </c>
      <c r="H31" s="36">
        <v>448</v>
      </c>
      <c r="I31" s="36">
        <v>374</v>
      </c>
      <c r="J31" s="36">
        <v>415</v>
      </c>
      <c r="K31" s="36">
        <v>633</v>
      </c>
      <c r="L31" s="36">
        <v>1263</v>
      </c>
      <c r="M31" s="36">
        <v>486</v>
      </c>
      <c r="N31" s="36">
        <v>699</v>
      </c>
      <c r="O31" s="36">
        <v>498</v>
      </c>
      <c r="P31" s="36">
        <v>536</v>
      </c>
      <c r="Q31" s="36">
        <v>571</v>
      </c>
      <c r="R31" s="36">
        <v>608</v>
      </c>
      <c r="S31" s="36">
        <v>612</v>
      </c>
      <c r="T31" s="36">
        <v>525</v>
      </c>
      <c r="U31" s="36">
        <v>1081</v>
      </c>
      <c r="V31" s="36">
        <v>354</v>
      </c>
      <c r="W31" s="36">
        <v>531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5190</v>
      </c>
      <c r="D35" s="52">
        <v>7576</v>
      </c>
      <c r="E35" s="52">
        <v>7508</v>
      </c>
      <c r="F35" s="52">
        <v>7859</v>
      </c>
      <c r="G35" s="52">
        <v>6916</v>
      </c>
      <c r="H35" s="52">
        <v>6640</v>
      </c>
      <c r="I35" s="52">
        <v>5777</v>
      </c>
      <c r="J35" s="52">
        <v>6174</v>
      </c>
      <c r="K35" s="52">
        <v>5733</v>
      </c>
      <c r="L35" s="52">
        <v>5626</v>
      </c>
      <c r="M35" s="52">
        <v>4848</v>
      </c>
      <c r="N35" s="52">
        <v>5722</v>
      </c>
      <c r="O35" s="52">
        <v>5533</v>
      </c>
      <c r="P35" s="52">
        <v>5933</v>
      </c>
      <c r="Q35" s="52">
        <v>8821</v>
      </c>
      <c r="R35" s="52">
        <v>8560</v>
      </c>
      <c r="S35" s="52">
        <v>9441</v>
      </c>
      <c r="T35" s="52">
        <v>9477</v>
      </c>
      <c r="U35" s="52">
        <v>7372</v>
      </c>
      <c r="V35" s="52">
        <v>7477</v>
      </c>
      <c r="W35" s="52">
        <v>5864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2</v>
      </c>
      <c r="E37" s="52">
        <v>8</v>
      </c>
      <c r="F37" s="52">
        <v>14</v>
      </c>
      <c r="G37" s="52">
        <v>19</v>
      </c>
      <c r="H37" s="52">
        <v>69</v>
      </c>
      <c r="I37" s="52">
        <v>71</v>
      </c>
      <c r="J37" s="52">
        <v>77</v>
      </c>
      <c r="K37" s="52">
        <v>53</v>
      </c>
      <c r="L37" s="52">
        <v>62</v>
      </c>
      <c r="M37" s="52">
        <v>64</v>
      </c>
      <c r="N37" s="52">
        <v>74</v>
      </c>
      <c r="O37" s="52">
        <v>89</v>
      </c>
      <c r="P37" s="52">
        <v>133</v>
      </c>
      <c r="Q37" s="52">
        <v>209</v>
      </c>
      <c r="R37" s="52">
        <v>307</v>
      </c>
      <c r="S37" s="52">
        <v>333</v>
      </c>
      <c r="T37" s="52">
        <v>233</v>
      </c>
      <c r="U37" s="52">
        <v>213</v>
      </c>
      <c r="V37" s="52">
        <v>334</v>
      </c>
      <c r="W37" s="52">
        <v>255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5003</v>
      </c>
      <c r="D39" s="52">
        <v>7339</v>
      </c>
      <c r="E39" s="52">
        <v>7299</v>
      </c>
      <c r="F39" s="52">
        <v>7661</v>
      </c>
      <c r="G39" s="52">
        <v>6744</v>
      </c>
      <c r="H39" s="52">
        <v>6469</v>
      </c>
      <c r="I39" s="52">
        <v>5648</v>
      </c>
      <c r="J39" s="52">
        <v>5419</v>
      </c>
      <c r="K39" s="52">
        <v>5010</v>
      </c>
      <c r="L39" s="52">
        <v>6089</v>
      </c>
      <c r="M39" s="52">
        <v>5358</v>
      </c>
      <c r="N39" s="52">
        <v>5473</v>
      </c>
      <c r="O39" s="52">
        <v>6244</v>
      </c>
      <c r="P39" s="52">
        <v>5849</v>
      </c>
      <c r="Q39" s="52">
        <v>8546</v>
      </c>
      <c r="R39" s="52">
        <v>8488</v>
      </c>
      <c r="S39" s="52">
        <v>9444</v>
      </c>
      <c r="T39" s="52">
        <v>9392</v>
      </c>
      <c r="U39" s="52">
        <v>7238</v>
      </c>
      <c r="V39" s="52">
        <v>7117</v>
      </c>
      <c r="W39" s="52">
        <v>5689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300</v>
      </c>
      <c r="D41" s="52">
        <v>350</v>
      </c>
      <c r="E41" s="52">
        <v>326</v>
      </c>
      <c r="F41" s="52">
        <v>327</v>
      </c>
      <c r="G41" s="52">
        <v>319</v>
      </c>
      <c r="H41" s="52">
        <v>360</v>
      </c>
      <c r="I41" s="52">
        <v>248</v>
      </c>
      <c r="J41" s="52">
        <v>942</v>
      </c>
      <c r="K41" s="52">
        <v>1007</v>
      </c>
      <c r="L41" s="52">
        <v>0</v>
      </c>
      <c r="M41" s="52">
        <v>0</v>
      </c>
      <c r="N41" s="52">
        <v>366</v>
      </c>
      <c r="O41" s="52">
        <v>0</v>
      </c>
      <c r="P41" s="52">
        <v>192</v>
      </c>
      <c r="Q41" s="52">
        <v>515</v>
      </c>
      <c r="R41" s="52">
        <v>700</v>
      </c>
      <c r="S41" s="52">
        <v>347</v>
      </c>
      <c r="T41" s="52">
        <v>181</v>
      </c>
      <c r="U41" s="52">
        <v>289</v>
      </c>
      <c r="V41" s="52">
        <v>610</v>
      </c>
      <c r="W41" s="52">
        <v>403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8338</v>
      </c>
      <c r="D44" s="52">
        <v>9869</v>
      </c>
      <c r="E44" s="52">
        <v>9728</v>
      </c>
      <c r="F44" s="52">
        <v>10387</v>
      </c>
      <c r="G44" s="52">
        <v>10749</v>
      </c>
      <c r="H44" s="52">
        <v>11527</v>
      </c>
      <c r="I44" s="52">
        <v>8524</v>
      </c>
      <c r="J44" s="52">
        <v>9499</v>
      </c>
      <c r="K44" s="52">
        <v>10943</v>
      </c>
      <c r="L44" s="52">
        <v>12322</v>
      </c>
      <c r="M44" s="52">
        <v>10917</v>
      </c>
      <c r="N44" s="52">
        <v>10537</v>
      </c>
      <c r="O44" s="52">
        <v>11033</v>
      </c>
      <c r="P44" s="52">
        <v>11132</v>
      </c>
      <c r="Q44" s="52">
        <v>13528</v>
      </c>
      <c r="R44" s="52">
        <v>14019</v>
      </c>
      <c r="S44" s="52">
        <v>14613</v>
      </c>
      <c r="T44" s="52">
        <v>14575</v>
      </c>
      <c r="U44" s="52">
        <v>13439</v>
      </c>
      <c r="V44" s="52">
        <v>11685</v>
      </c>
      <c r="W44" s="52">
        <v>11992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55</v>
      </c>
      <c r="D45" s="36">
        <v>924</v>
      </c>
      <c r="E45" s="36">
        <v>1108</v>
      </c>
      <c r="F45" s="36">
        <v>1116</v>
      </c>
      <c r="G45" s="36">
        <v>450</v>
      </c>
      <c r="H45" s="36">
        <v>483</v>
      </c>
      <c r="I45" s="36">
        <v>425</v>
      </c>
      <c r="J45" s="36">
        <v>652</v>
      </c>
      <c r="K45" s="36">
        <v>849</v>
      </c>
      <c r="L45" s="36">
        <v>343</v>
      </c>
      <c r="M45" s="36">
        <v>91</v>
      </c>
      <c r="N45" s="36">
        <v>1466</v>
      </c>
      <c r="O45" s="36">
        <v>357</v>
      </c>
      <c r="P45" s="36">
        <v>601</v>
      </c>
      <c r="Q45" s="36">
        <v>634</v>
      </c>
      <c r="R45" s="36">
        <v>703</v>
      </c>
      <c r="S45" s="36">
        <v>568</v>
      </c>
      <c r="T45" s="36">
        <v>582</v>
      </c>
      <c r="U45" s="36">
        <v>189</v>
      </c>
      <c r="V45" s="36">
        <v>1768</v>
      </c>
      <c r="W45" s="36">
        <v>654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1573</v>
      </c>
      <c r="D49" s="52">
        <v>2289</v>
      </c>
      <c r="E49" s="52">
        <v>2459</v>
      </c>
      <c r="F49" s="52">
        <v>2540</v>
      </c>
      <c r="G49" s="52">
        <v>2124</v>
      </c>
      <c r="H49" s="52">
        <v>2469</v>
      </c>
      <c r="I49" s="52">
        <v>1774</v>
      </c>
      <c r="J49" s="52">
        <v>1846</v>
      </c>
      <c r="K49" s="52">
        <v>2065</v>
      </c>
      <c r="L49" s="52">
        <v>1691</v>
      </c>
      <c r="M49" s="52">
        <v>1167</v>
      </c>
      <c r="N49" s="52">
        <v>1344</v>
      </c>
      <c r="O49" s="52">
        <v>1394</v>
      </c>
      <c r="P49" s="52">
        <v>3224</v>
      </c>
      <c r="Q49" s="52">
        <v>5023</v>
      </c>
      <c r="R49" s="52">
        <v>3448</v>
      </c>
      <c r="S49" s="52">
        <v>3875</v>
      </c>
      <c r="T49" s="52">
        <v>3304</v>
      </c>
      <c r="U49" s="52">
        <v>2415</v>
      </c>
      <c r="V49" s="52">
        <v>2878</v>
      </c>
      <c r="W49" s="52">
        <v>1646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</v>
      </c>
      <c r="E51" s="52">
        <v>3</v>
      </c>
      <c r="F51" s="52">
        <v>5</v>
      </c>
      <c r="G51" s="52">
        <v>6</v>
      </c>
      <c r="H51" s="52">
        <v>18</v>
      </c>
      <c r="I51" s="52">
        <v>20</v>
      </c>
      <c r="J51" s="52">
        <v>29</v>
      </c>
      <c r="K51" s="52">
        <v>32</v>
      </c>
      <c r="L51" s="52">
        <v>39</v>
      </c>
      <c r="M51" s="52">
        <v>31</v>
      </c>
      <c r="N51" s="52">
        <v>32</v>
      </c>
      <c r="O51" s="52">
        <v>39</v>
      </c>
      <c r="P51" s="52">
        <v>75</v>
      </c>
      <c r="Q51" s="52">
        <v>104</v>
      </c>
      <c r="R51" s="52">
        <v>94</v>
      </c>
      <c r="S51" s="52">
        <v>81</v>
      </c>
      <c r="T51" s="52">
        <v>68</v>
      </c>
      <c r="U51" s="52">
        <v>55</v>
      </c>
      <c r="V51" s="52">
        <v>150</v>
      </c>
      <c r="W51" s="52">
        <v>59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1482</v>
      </c>
      <c r="D53" s="52">
        <v>2183</v>
      </c>
      <c r="E53" s="52">
        <v>2352</v>
      </c>
      <c r="F53" s="52">
        <v>2434</v>
      </c>
      <c r="G53" s="52">
        <v>2026</v>
      </c>
      <c r="H53" s="52">
        <v>2335</v>
      </c>
      <c r="I53" s="52">
        <v>1698</v>
      </c>
      <c r="J53" s="52">
        <v>1564</v>
      </c>
      <c r="K53" s="52">
        <v>1702</v>
      </c>
      <c r="L53" s="52">
        <v>1691</v>
      </c>
      <c r="M53" s="52">
        <v>1167</v>
      </c>
      <c r="N53" s="52">
        <v>1258</v>
      </c>
      <c r="O53" s="52">
        <v>1394</v>
      </c>
      <c r="P53" s="52">
        <v>3120</v>
      </c>
      <c r="Q53" s="52">
        <v>4729</v>
      </c>
      <c r="R53" s="52">
        <v>3166</v>
      </c>
      <c r="S53" s="52">
        <v>3733</v>
      </c>
      <c r="T53" s="52">
        <v>3241</v>
      </c>
      <c r="U53" s="52">
        <v>2320</v>
      </c>
      <c r="V53" s="52">
        <v>2644</v>
      </c>
      <c r="W53" s="52">
        <v>1534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91</v>
      </c>
      <c r="D55" s="52">
        <v>106</v>
      </c>
      <c r="E55" s="52">
        <v>107</v>
      </c>
      <c r="F55" s="52">
        <v>106</v>
      </c>
      <c r="G55" s="52">
        <v>98</v>
      </c>
      <c r="H55" s="52">
        <v>134</v>
      </c>
      <c r="I55" s="52">
        <v>76</v>
      </c>
      <c r="J55" s="52">
        <v>282</v>
      </c>
      <c r="K55" s="52">
        <v>363</v>
      </c>
      <c r="L55" s="52">
        <v>0</v>
      </c>
      <c r="M55" s="52">
        <v>0</v>
      </c>
      <c r="N55" s="52">
        <v>86</v>
      </c>
      <c r="O55" s="52">
        <v>0</v>
      </c>
      <c r="P55" s="52">
        <v>104</v>
      </c>
      <c r="Q55" s="52">
        <v>294</v>
      </c>
      <c r="R55" s="52">
        <v>282</v>
      </c>
      <c r="S55" s="52">
        <v>142</v>
      </c>
      <c r="T55" s="52">
        <v>63</v>
      </c>
      <c r="U55" s="52">
        <v>95</v>
      </c>
      <c r="V55" s="52">
        <v>234</v>
      </c>
      <c r="W55" s="52">
        <v>112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1556</v>
      </c>
      <c r="D58" s="52">
        <v>2010</v>
      </c>
      <c r="E58" s="52">
        <v>2096</v>
      </c>
      <c r="F58" s="52">
        <v>2179</v>
      </c>
      <c r="G58" s="52">
        <v>1986</v>
      </c>
      <c r="H58" s="52">
        <v>2290</v>
      </c>
      <c r="I58" s="52">
        <v>1648</v>
      </c>
      <c r="J58" s="52">
        <v>1674</v>
      </c>
      <c r="K58" s="52">
        <v>1834</v>
      </c>
      <c r="L58" s="52">
        <v>1619</v>
      </c>
      <c r="M58" s="52">
        <v>1151</v>
      </c>
      <c r="N58" s="52">
        <v>1104</v>
      </c>
      <c r="O58" s="52">
        <v>1329</v>
      </c>
      <c r="P58" s="52">
        <v>2981</v>
      </c>
      <c r="Q58" s="52">
        <v>4713</v>
      </c>
      <c r="R58" s="52">
        <v>3213</v>
      </c>
      <c r="S58" s="52">
        <v>3674</v>
      </c>
      <c r="T58" s="52">
        <v>3128</v>
      </c>
      <c r="U58" s="52">
        <v>2365</v>
      </c>
      <c r="V58" s="52">
        <v>2326</v>
      </c>
      <c r="W58" s="52">
        <v>1512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17</v>
      </c>
      <c r="D59" s="36">
        <v>279</v>
      </c>
      <c r="E59" s="36">
        <v>363</v>
      </c>
      <c r="F59" s="36">
        <v>361</v>
      </c>
      <c r="G59" s="36">
        <v>138</v>
      </c>
      <c r="H59" s="36">
        <v>179</v>
      </c>
      <c r="I59" s="36">
        <v>126</v>
      </c>
      <c r="J59" s="36">
        <v>172</v>
      </c>
      <c r="K59" s="36">
        <v>231</v>
      </c>
      <c r="L59" s="36">
        <v>72</v>
      </c>
      <c r="M59" s="36">
        <v>16</v>
      </c>
      <c r="N59" s="36">
        <v>240</v>
      </c>
      <c r="O59" s="36">
        <v>65</v>
      </c>
      <c r="P59" s="36">
        <v>243</v>
      </c>
      <c r="Q59" s="36">
        <v>310</v>
      </c>
      <c r="R59" s="36">
        <v>235</v>
      </c>
      <c r="S59" s="36">
        <v>201</v>
      </c>
      <c r="T59" s="36">
        <v>176</v>
      </c>
      <c r="U59" s="36">
        <v>50</v>
      </c>
      <c r="V59" s="36">
        <v>552</v>
      </c>
      <c r="W59" s="36">
        <v>134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3617</v>
      </c>
      <c r="D63" s="52">
        <v>5287</v>
      </c>
      <c r="E63" s="52">
        <v>5049</v>
      </c>
      <c r="F63" s="52">
        <v>5319</v>
      </c>
      <c r="G63" s="52">
        <v>4792</v>
      </c>
      <c r="H63" s="52">
        <v>4171</v>
      </c>
      <c r="I63" s="52">
        <v>4003</v>
      </c>
      <c r="J63" s="52">
        <v>4328</v>
      </c>
      <c r="K63" s="52">
        <v>3668</v>
      </c>
      <c r="L63" s="52">
        <v>3935</v>
      </c>
      <c r="M63" s="52">
        <v>3681</v>
      </c>
      <c r="N63" s="52">
        <v>4378</v>
      </c>
      <c r="O63" s="52">
        <v>4139</v>
      </c>
      <c r="P63" s="52">
        <v>2709</v>
      </c>
      <c r="Q63" s="52">
        <v>3798</v>
      </c>
      <c r="R63" s="52">
        <v>5112</v>
      </c>
      <c r="S63" s="52">
        <v>5566</v>
      </c>
      <c r="T63" s="52">
        <v>6173</v>
      </c>
      <c r="U63" s="52">
        <v>4957</v>
      </c>
      <c r="V63" s="52">
        <v>4599</v>
      </c>
      <c r="W63" s="52">
        <v>4218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5</v>
      </c>
      <c r="F65" s="52">
        <v>9</v>
      </c>
      <c r="G65" s="52">
        <v>13</v>
      </c>
      <c r="H65" s="52">
        <v>51</v>
      </c>
      <c r="I65" s="52">
        <v>51</v>
      </c>
      <c r="J65" s="52">
        <v>48</v>
      </c>
      <c r="K65" s="52">
        <v>21</v>
      </c>
      <c r="L65" s="52">
        <v>23</v>
      </c>
      <c r="M65" s="52">
        <v>33</v>
      </c>
      <c r="N65" s="52">
        <v>42</v>
      </c>
      <c r="O65" s="52">
        <v>50</v>
      </c>
      <c r="P65" s="52">
        <v>58</v>
      </c>
      <c r="Q65" s="52">
        <v>105</v>
      </c>
      <c r="R65" s="52">
        <v>213</v>
      </c>
      <c r="S65" s="52">
        <v>252</v>
      </c>
      <c r="T65" s="52">
        <v>165</v>
      </c>
      <c r="U65" s="52">
        <v>158</v>
      </c>
      <c r="V65" s="52">
        <v>184</v>
      </c>
      <c r="W65" s="52">
        <v>196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3521</v>
      </c>
      <c r="D67" s="52">
        <f t="shared" si="0"/>
        <v>5156</v>
      </c>
      <c r="E67" s="52">
        <f t="shared" si="0"/>
        <v>4947</v>
      </c>
      <c r="F67" s="52">
        <f t="shared" si="0"/>
        <v>5227</v>
      </c>
      <c r="G67" s="52">
        <f t="shared" si="0"/>
        <v>4718</v>
      </c>
      <c r="H67" s="52">
        <f t="shared" si="0"/>
        <v>4134</v>
      </c>
      <c r="I67" s="52">
        <f t="shared" si="0"/>
        <v>3950</v>
      </c>
      <c r="J67" s="52">
        <f t="shared" si="0"/>
        <v>3855</v>
      </c>
      <c r="K67" s="52">
        <f t="shared" si="0"/>
        <v>3308</v>
      </c>
      <c r="L67" s="52">
        <f t="shared" si="0"/>
        <v>4398</v>
      </c>
      <c r="M67" s="52">
        <f t="shared" si="0"/>
        <v>4191</v>
      </c>
      <c r="N67" s="52">
        <f t="shared" si="0"/>
        <v>4215</v>
      </c>
      <c r="O67" s="52">
        <f t="shared" si="0"/>
        <v>4850</v>
      </c>
      <c r="P67" s="52">
        <f t="shared" si="0"/>
        <v>2729</v>
      </c>
      <c r="Q67" s="52">
        <f t="shared" si="0"/>
        <v>3817</v>
      </c>
      <c r="R67" s="52">
        <f t="shared" ref="R67:V67" si="1">R39-R53</f>
        <v>5322</v>
      </c>
      <c r="S67" s="52">
        <f t="shared" si="1"/>
        <v>5711</v>
      </c>
      <c r="T67" s="52">
        <f t="shared" si="1"/>
        <v>6151</v>
      </c>
      <c r="U67" s="52">
        <f t="shared" si="1"/>
        <v>4918</v>
      </c>
      <c r="V67" s="52">
        <f t="shared" si="1"/>
        <v>4473</v>
      </c>
      <c r="W67" s="52">
        <f t="shared" ref="W67" si="2">W39-W53</f>
        <v>4155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209</v>
      </c>
      <c r="D69" s="52">
        <f t="shared" si="6"/>
        <v>244</v>
      </c>
      <c r="E69" s="52">
        <f t="shared" si="6"/>
        <v>219</v>
      </c>
      <c r="F69" s="52">
        <f t="shared" si="6"/>
        <v>221</v>
      </c>
      <c r="G69" s="52">
        <f t="shared" si="6"/>
        <v>221</v>
      </c>
      <c r="H69" s="52">
        <f t="shared" si="6"/>
        <v>226</v>
      </c>
      <c r="I69" s="52">
        <f t="shared" si="6"/>
        <v>172</v>
      </c>
      <c r="J69" s="52">
        <f t="shared" si="6"/>
        <v>660</v>
      </c>
      <c r="K69" s="52">
        <f t="shared" si="6"/>
        <v>644</v>
      </c>
      <c r="L69" s="52">
        <f t="shared" si="6"/>
        <v>0</v>
      </c>
      <c r="M69" s="52">
        <f t="shared" si="6"/>
        <v>0</v>
      </c>
      <c r="N69" s="52">
        <f t="shared" si="6"/>
        <v>280</v>
      </c>
      <c r="O69" s="52">
        <f t="shared" si="6"/>
        <v>0</v>
      </c>
      <c r="P69" s="52">
        <f t="shared" si="6"/>
        <v>88</v>
      </c>
      <c r="Q69" s="52">
        <f t="shared" si="6"/>
        <v>221</v>
      </c>
      <c r="R69" s="52">
        <f t="shared" ref="R69:V69" si="7">R41-R55</f>
        <v>418</v>
      </c>
      <c r="S69" s="52">
        <f t="shared" si="7"/>
        <v>205</v>
      </c>
      <c r="T69" s="52">
        <f t="shared" si="7"/>
        <v>118</v>
      </c>
      <c r="U69" s="52">
        <f t="shared" si="7"/>
        <v>194</v>
      </c>
      <c r="V69" s="52">
        <f t="shared" si="7"/>
        <v>376</v>
      </c>
      <c r="W69" s="52">
        <f t="shared" ref="W69" si="8">W41-W55</f>
        <v>291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6782</v>
      </c>
      <c r="D72" s="52">
        <v>7859</v>
      </c>
      <c r="E72" s="52">
        <v>7632</v>
      </c>
      <c r="F72" s="52">
        <v>8208</v>
      </c>
      <c r="G72" s="52">
        <v>8763</v>
      </c>
      <c r="H72" s="52">
        <v>9237</v>
      </c>
      <c r="I72" s="52">
        <v>6876</v>
      </c>
      <c r="J72" s="52">
        <v>7825</v>
      </c>
      <c r="K72" s="52">
        <v>9109</v>
      </c>
      <c r="L72" s="52">
        <v>10703</v>
      </c>
      <c r="M72" s="52">
        <v>9766</v>
      </c>
      <c r="N72" s="52">
        <v>9433</v>
      </c>
      <c r="O72" s="52">
        <v>9704</v>
      </c>
      <c r="P72" s="52">
        <v>8151</v>
      </c>
      <c r="Q72" s="52">
        <v>8815</v>
      </c>
      <c r="R72" s="52">
        <v>10806</v>
      </c>
      <c r="S72" s="52">
        <v>10939</v>
      </c>
      <c r="T72" s="52">
        <v>11447</v>
      </c>
      <c r="U72" s="52">
        <v>11074</v>
      </c>
      <c r="V72" s="52">
        <v>9359</v>
      </c>
      <c r="W72" s="52">
        <v>10480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38</v>
      </c>
      <c r="D73" s="36">
        <v>645</v>
      </c>
      <c r="E73" s="36">
        <v>745</v>
      </c>
      <c r="F73" s="36">
        <v>755</v>
      </c>
      <c r="G73" s="36">
        <v>312</v>
      </c>
      <c r="H73" s="36">
        <v>304</v>
      </c>
      <c r="I73" s="36">
        <v>299</v>
      </c>
      <c r="J73" s="36">
        <v>480</v>
      </c>
      <c r="K73" s="36">
        <v>618</v>
      </c>
      <c r="L73" s="36">
        <v>271</v>
      </c>
      <c r="M73" s="36">
        <v>75</v>
      </c>
      <c r="N73" s="36">
        <v>1226</v>
      </c>
      <c r="O73" s="36">
        <v>292</v>
      </c>
      <c r="P73" s="36">
        <v>358</v>
      </c>
      <c r="Q73" s="36">
        <v>324</v>
      </c>
      <c r="R73" s="36">
        <v>468</v>
      </c>
      <c r="S73" s="36">
        <v>367</v>
      </c>
      <c r="T73" s="36">
        <v>406</v>
      </c>
      <c r="U73" s="36">
        <v>139</v>
      </c>
      <c r="V73" s="36">
        <v>1216</v>
      </c>
      <c r="W73" s="36">
        <v>520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1170</v>
      </c>
      <c r="I79" s="52">
        <f>RES_hhdet_numvin!I64</f>
        <v>1908</v>
      </c>
      <c r="J79" s="52">
        <f>RES_hhdet_numvin!J64</f>
        <v>2863</v>
      </c>
      <c r="K79" s="52">
        <f>RES_hhdet_numvin!K64</f>
        <v>3315</v>
      </c>
      <c r="L79" s="52">
        <f>RES_hhdet_numvin!L64</f>
        <v>3799</v>
      </c>
      <c r="M79" s="52">
        <f>RES_hhdet_numvin!M64</f>
        <v>3665</v>
      </c>
      <c r="N79" s="52">
        <f>RES_hhdet_numvin!N64</f>
        <v>4705</v>
      </c>
      <c r="O79" s="52">
        <f>RES_hhdet_numvin!O64</f>
        <v>4840</v>
      </c>
      <c r="P79" s="52">
        <f>RES_hhdet_numvin!P64</f>
        <v>5436</v>
      </c>
      <c r="Q79" s="52">
        <f>RES_hhdet_numvin!Q64</f>
        <v>8359</v>
      </c>
      <c r="R79" s="52">
        <f>RES_hhdet_numvin!R64</f>
        <v>8298</v>
      </c>
      <c r="S79" s="52">
        <f>RES_hhdet_numvin!S64</f>
        <v>9293</v>
      </c>
      <c r="T79" s="52">
        <f>RES_hhdet_numvin!T64</f>
        <v>9415</v>
      </c>
      <c r="U79" s="52">
        <f>RES_hhdet_numvin!U64</f>
        <v>7359</v>
      </c>
      <c r="V79" s="52">
        <f>RES_hhdet_numvin!V64</f>
        <v>7476</v>
      </c>
      <c r="W79" s="52">
        <f>RES_hhdet_numvin!W64</f>
        <v>5864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44</v>
      </c>
      <c r="Q82" s="138">
        <f>RES_hhdet_numvin!Q67</f>
        <v>121</v>
      </c>
      <c r="R82" s="138">
        <f>RES_hhdet_numvin!R67</f>
        <v>232</v>
      </c>
      <c r="S82" s="138">
        <f>RES_hhdet_numvin!S67</f>
        <v>292</v>
      </c>
      <c r="T82" s="138">
        <f>RES_hhdet_numvin!T67</f>
        <v>220</v>
      </c>
      <c r="U82" s="138">
        <f>RES_hhdet_numvin!U67</f>
        <v>210</v>
      </c>
      <c r="V82" s="138">
        <f>RES_hhdet_numvin!V67</f>
        <v>334</v>
      </c>
      <c r="W82" s="138">
        <f>RES_hhdet_numvin!W67</f>
        <v>255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947</v>
      </c>
      <c r="I84" s="138">
        <f>RES_hhdet_numvin!I69</f>
        <v>1718</v>
      </c>
      <c r="J84" s="138">
        <f>RES_hhdet_numvin!J69</f>
        <v>2206</v>
      </c>
      <c r="K84" s="138">
        <f>RES_hhdet_numvin!K69</f>
        <v>2563</v>
      </c>
      <c r="L84" s="138">
        <f>RES_hhdet_numvin!L69</f>
        <v>3823</v>
      </c>
      <c r="M84" s="138">
        <f>RES_hhdet_numvin!M69</f>
        <v>3768</v>
      </c>
      <c r="N84" s="138">
        <f>RES_hhdet_numvin!N69</f>
        <v>4474</v>
      </c>
      <c r="O84" s="138">
        <f>RES_hhdet_numvin!O69</f>
        <v>5398</v>
      </c>
      <c r="P84" s="138">
        <f>RES_hhdet_numvin!P69</f>
        <v>5356</v>
      </c>
      <c r="Q84" s="138">
        <f>RES_hhdet_numvin!Q69</f>
        <v>8072</v>
      </c>
      <c r="R84" s="138">
        <f>RES_hhdet_numvin!R69</f>
        <v>8148</v>
      </c>
      <c r="S84" s="138">
        <f>RES_hhdet_numvin!S69</f>
        <v>9263</v>
      </c>
      <c r="T84" s="138">
        <f>RES_hhdet_numvin!T69</f>
        <v>9332</v>
      </c>
      <c r="U84" s="138">
        <f>RES_hhdet_numvin!U69</f>
        <v>7225</v>
      </c>
      <c r="V84" s="138">
        <f>RES_hhdet_numvin!V69</f>
        <v>7116</v>
      </c>
      <c r="W84" s="138">
        <f>RES_hhdet_numvin!W69</f>
        <v>5689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62</v>
      </c>
      <c r="Q88" s="138">
        <f>RES_hhdet_numvin!Q73</f>
        <v>298</v>
      </c>
      <c r="R88" s="138">
        <f>RES_hhdet_numvin!R73</f>
        <v>530</v>
      </c>
      <c r="S88" s="138">
        <f>RES_hhdet_numvin!S73</f>
        <v>303</v>
      </c>
      <c r="T88" s="138">
        <f>RES_hhdet_numvin!T73</f>
        <v>175</v>
      </c>
      <c r="U88" s="138">
        <f>RES_hhdet_numvin!U73</f>
        <v>286</v>
      </c>
      <c r="V88" s="138">
        <f>RES_hhdet_numvin!V73</f>
        <v>610</v>
      </c>
      <c r="W88" s="138">
        <f>RES_hhdet_numvin!W73</f>
        <v>403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3560</v>
      </c>
      <c r="Q93" s="138">
        <f>RES_hhdet_numvin!Q78</f>
        <v>7546</v>
      </c>
      <c r="R93" s="138">
        <f>RES_hhdet_numvin!R78</f>
        <v>10034</v>
      </c>
      <c r="S93" s="138">
        <f>RES_hhdet_numvin!S78</f>
        <v>12197</v>
      </c>
      <c r="T93" s="138">
        <f>RES_hhdet_numvin!T78</f>
        <v>13249</v>
      </c>
      <c r="U93" s="138">
        <f>RES_hhdet_numvin!U78</f>
        <v>12802</v>
      </c>
      <c r="V93" s="138">
        <f>RES_hhdet_numvin!V78</f>
        <v>11632</v>
      </c>
      <c r="W93" s="138">
        <f>RES_hhdet_numvin!W78</f>
        <v>11992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199</v>
      </c>
      <c r="Q94" s="39">
        <f>RES_hhdet_numvin!Q79</f>
        <v>367</v>
      </c>
      <c r="R94" s="39">
        <f>RES_hhdet_numvin!R79</f>
        <v>532</v>
      </c>
      <c r="S94" s="39">
        <f>RES_hhdet_numvin!S79</f>
        <v>500</v>
      </c>
      <c r="T94" s="39">
        <f>RES_hhdet_numvin!T79</f>
        <v>551</v>
      </c>
      <c r="U94" s="39">
        <f>RES_hhdet_numvin!U79</f>
        <v>187</v>
      </c>
      <c r="V94" s="39">
        <f>RES_hhdet_numvin!V79</f>
        <v>1763</v>
      </c>
      <c r="W94" s="39">
        <f>RES_hhdet_numvin!W79</f>
        <v>654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64.456268654065084</v>
      </c>
      <c r="C98" s="117">
        <f t="shared" si="12"/>
        <v>72.717820803290024</v>
      </c>
      <c r="D98" s="117">
        <f t="shared" si="12"/>
        <v>79.838215762714839</v>
      </c>
      <c r="E98" s="117">
        <f t="shared" si="12"/>
        <v>88.956537044536503</v>
      </c>
      <c r="F98" s="117">
        <f t="shared" si="12"/>
        <v>95.991734550878263</v>
      </c>
      <c r="G98" s="117">
        <f t="shared" si="12"/>
        <v>101.68085811668293</v>
      </c>
      <c r="H98" s="117">
        <f t="shared" si="12"/>
        <v>104.96831900020923</v>
      </c>
      <c r="I98" s="117">
        <f t="shared" si="12"/>
        <v>111.23991904457989</v>
      </c>
      <c r="J98" s="117">
        <f t="shared" si="12"/>
        <v>114.24713261231702</v>
      </c>
      <c r="K98" s="117">
        <f t="shared" si="12"/>
        <v>104.93524610694162</v>
      </c>
      <c r="L98" s="117">
        <f t="shared" si="12"/>
        <v>126.56053995760011</v>
      </c>
      <c r="M98" s="117">
        <f t="shared" si="12"/>
        <v>108.48918182685001</v>
      </c>
      <c r="N98" s="117">
        <f t="shared" si="12"/>
        <v>108.59563894508183</v>
      </c>
      <c r="O98" s="117">
        <f t="shared" si="12"/>
        <v>103.32377727762319</v>
      </c>
      <c r="P98" s="117">
        <f t="shared" si="12"/>
        <v>102.88301937589779</v>
      </c>
      <c r="Q98" s="117">
        <f t="shared" si="12"/>
        <v>99.72990616663688</v>
      </c>
      <c r="R98" s="117">
        <f t="shared" ref="R98:V98" si="13">R99+R102+R104+R113</f>
        <v>108.16972395384214</v>
      </c>
      <c r="S98" s="117">
        <f t="shared" si="13"/>
        <v>112.98837087212917</v>
      </c>
      <c r="T98" s="117">
        <f t="shared" si="13"/>
        <v>120.97843740921456</v>
      </c>
      <c r="U98" s="117">
        <f t="shared" si="13"/>
        <v>112.40682244629173</v>
      </c>
      <c r="V98" s="117">
        <f t="shared" si="13"/>
        <v>111.46890239491525</v>
      </c>
      <c r="W98" s="117">
        <f t="shared" ref="W98" si="14">W99+W102+W104+W113</f>
        <v>117.43075395793713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52.564765087270359</v>
      </c>
      <c r="C99" s="122">
        <f t="shared" si="15"/>
        <v>60.239363736521113</v>
      </c>
      <c r="D99" s="122">
        <f t="shared" si="15"/>
        <v>65.537699397140429</v>
      </c>
      <c r="E99" s="122">
        <f t="shared" si="15"/>
        <v>73.214347965857584</v>
      </c>
      <c r="F99" s="122">
        <f t="shared" si="15"/>
        <v>78.860476343133726</v>
      </c>
      <c r="G99" s="122">
        <f t="shared" si="15"/>
        <v>83.033717285383645</v>
      </c>
      <c r="H99" s="122">
        <f t="shared" si="15"/>
        <v>84.986880809001093</v>
      </c>
      <c r="I99" s="122">
        <f t="shared" si="15"/>
        <v>90.012952257076478</v>
      </c>
      <c r="J99" s="122">
        <f t="shared" si="15"/>
        <v>90.340971643984432</v>
      </c>
      <c r="K99" s="122">
        <f t="shared" si="15"/>
        <v>84.100323207422164</v>
      </c>
      <c r="L99" s="122">
        <f t="shared" si="15"/>
        <v>100.21213031961781</v>
      </c>
      <c r="M99" s="122">
        <f t="shared" si="15"/>
        <v>84.824871530086526</v>
      </c>
      <c r="N99" s="122">
        <f t="shared" si="15"/>
        <v>85.053596209226185</v>
      </c>
      <c r="O99" s="122">
        <f t="shared" si="15"/>
        <v>80.19918654303406</v>
      </c>
      <c r="P99" s="122">
        <f t="shared" si="15"/>
        <v>80.281085156931042</v>
      </c>
      <c r="Q99" s="122">
        <f t="shared" si="15"/>
        <v>76.434396443308813</v>
      </c>
      <c r="R99" s="122">
        <f t="shared" ref="R99:V99" si="16">SUM(R100:R101)</f>
        <v>82.695482588975921</v>
      </c>
      <c r="S99" s="122">
        <f t="shared" si="16"/>
        <v>88.673086112602689</v>
      </c>
      <c r="T99" s="122">
        <f t="shared" si="16"/>
        <v>95.182966726530864</v>
      </c>
      <c r="U99" s="122">
        <f t="shared" si="16"/>
        <v>88.684925451799515</v>
      </c>
      <c r="V99" s="122">
        <f t="shared" si="16"/>
        <v>86.296504164468956</v>
      </c>
      <c r="W99" s="122">
        <f t="shared" ref="W99" si="17">SUM(W100:W101)</f>
        <v>91.24904360248614</v>
      </c>
      <c r="DA99" s="130" t="s">
        <v>1628</v>
      </c>
    </row>
    <row r="100" spans="1:105" ht="12" customHeight="1" x14ac:dyDescent="0.25">
      <c r="A100" s="97" t="s">
        <v>217</v>
      </c>
      <c r="B100" s="98">
        <v>51.977302359800326</v>
      </c>
      <c r="C100" s="98">
        <v>59.564597344387941</v>
      </c>
      <c r="D100" s="98">
        <v>64.807255290133426</v>
      </c>
      <c r="E100" s="98">
        <v>72.393225668150635</v>
      </c>
      <c r="F100" s="98">
        <v>77.978579737002235</v>
      </c>
      <c r="G100" s="98">
        <v>82.098567481405354</v>
      </c>
      <c r="H100" s="98">
        <v>84.029189665811828</v>
      </c>
      <c r="I100" s="98">
        <v>89.002121896280869</v>
      </c>
      <c r="J100" s="98">
        <v>89.315051654560747</v>
      </c>
      <c r="K100" s="98">
        <v>83.133963385383495</v>
      </c>
      <c r="L100" s="98">
        <v>99.093163257017522</v>
      </c>
      <c r="M100" s="98">
        <v>83.852640607156189</v>
      </c>
      <c r="N100" s="98">
        <v>84.065729307389205</v>
      </c>
      <c r="O100" s="98">
        <v>79.256542846679977</v>
      </c>
      <c r="P100" s="98">
        <v>79.335945328734297</v>
      </c>
      <c r="Q100" s="98">
        <v>75.525646291711595</v>
      </c>
      <c r="R100" s="98">
        <v>81.703425616577505</v>
      </c>
      <c r="S100" s="98">
        <v>87.599273936551057</v>
      </c>
      <c r="T100" s="98">
        <v>94.011305052607781</v>
      </c>
      <c r="U100" s="98">
        <v>87.57540861029149</v>
      </c>
      <c r="V100" s="98">
        <v>85.199383695573417</v>
      </c>
      <c r="W100" s="98">
        <v>90.079124948786372</v>
      </c>
      <c r="DA100" s="63" t="s">
        <v>1629</v>
      </c>
    </row>
    <row r="101" spans="1:105" ht="12" customHeight="1" x14ac:dyDescent="0.25">
      <c r="A101" s="97" t="s">
        <v>53</v>
      </c>
      <c r="B101" s="98">
        <v>0.58746272747003503</v>
      </c>
      <c r="C101" s="98">
        <v>0.67476639213317013</v>
      </c>
      <c r="D101" s="98">
        <v>0.73044410700700746</v>
      </c>
      <c r="E101" s="98">
        <v>0.82112229770694611</v>
      </c>
      <c r="F101" s="98">
        <v>0.88189660613148857</v>
      </c>
      <c r="G101" s="98">
        <v>0.93514980397828629</v>
      </c>
      <c r="H101" s="98">
        <v>0.95769114318927251</v>
      </c>
      <c r="I101" s="98">
        <v>1.0108303607956155</v>
      </c>
      <c r="J101" s="98">
        <v>1.0259199894236888</v>
      </c>
      <c r="K101" s="98">
        <v>0.96635982203866466</v>
      </c>
      <c r="L101" s="98">
        <v>1.1189670626002963</v>
      </c>
      <c r="M101" s="98">
        <v>0.97223092293033075</v>
      </c>
      <c r="N101" s="98">
        <v>0.98786690183697368</v>
      </c>
      <c r="O101" s="98">
        <v>0.94264369635407941</v>
      </c>
      <c r="P101" s="98">
        <v>0.94513982819673881</v>
      </c>
      <c r="Q101" s="98">
        <v>0.90875015159721695</v>
      </c>
      <c r="R101" s="98">
        <v>0.99205697239841983</v>
      </c>
      <c r="S101" s="98">
        <v>1.0738121760516315</v>
      </c>
      <c r="T101" s="98">
        <v>1.1716616739230832</v>
      </c>
      <c r="U101" s="98">
        <v>1.1095168415080283</v>
      </c>
      <c r="V101" s="98">
        <v>1.0971204688955436</v>
      </c>
      <c r="W101" s="98">
        <v>1.169918653699771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2.5164742300818183E-5</v>
      </c>
      <c r="C102" s="122">
        <f t="shared" si="18"/>
        <v>3.1185103783610721E-5</v>
      </c>
      <c r="D102" s="122">
        <f t="shared" si="18"/>
        <v>4.2367600801790814E-5</v>
      </c>
      <c r="E102" s="122">
        <f t="shared" si="18"/>
        <v>7.8245307999686689E-5</v>
      </c>
      <c r="F102" s="122">
        <f t="shared" si="18"/>
        <v>1.2400634183670862E-4</v>
      </c>
      <c r="G102" s="122">
        <f t="shared" si="18"/>
        <v>2.0559373797346284E-4</v>
      </c>
      <c r="H102" s="122">
        <f t="shared" si="18"/>
        <v>7.1929842531689482E-4</v>
      </c>
      <c r="I102" s="122">
        <f t="shared" si="18"/>
        <v>8.5673518178191446E-4</v>
      </c>
      <c r="J102" s="122">
        <f t="shared" si="18"/>
        <v>1.1725454454674957E-3</v>
      </c>
      <c r="K102" s="122">
        <f t="shared" si="18"/>
        <v>1.3512254492420504E-3</v>
      </c>
      <c r="L102" s="122">
        <f t="shared" si="18"/>
        <v>3.6291664638632135E-3</v>
      </c>
      <c r="M102" s="122">
        <f t="shared" si="18"/>
        <v>1.8959337497202779E-3</v>
      </c>
      <c r="N102" s="122">
        <f t="shared" si="18"/>
        <v>2.0873550093298467E-3</v>
      </c>
      <c r="O102" s="122">
        <f t="shared" si="18"/>
        <v>1.9154351306961644E-3</v>
      </c>
      <c r="P102" s="122">
        <f t="shared" si="18"/>
        <v>2.8708974072383276E-3</v>
      </c>
      <c r="Q102" s="122">
        <f t="shared" si="18"/>
        <v>2.5261196654967392E-3</v>
      </c>
      <c r="R102" s="122">
        <f t="shared" si="18"/>
        <v>3.3630333749295059E-3</v>
      </c>
      <c r="S102" s="122">
        <f t="shared" si="18"/>
        <v>4.2333945117467566E-3</v>
      </c>
      <c r="T102" s="122">
        <f t="shared" si="18"/>
        <v>6.4312458299921483E-3</v>
      </c>
      <c r="U102" s="122">
        <f t="shared" si="18"/>
        <v>5.1206835218044668E-3</v>
      </c>
      <c r="V102" s="122">
        <f t="shared" si="18"/>
        <v>5.7042992343512462E-3</v>
      </c>
      <c r="W102" s="122">
        <f t="shared" si="18"/>
        <v>1.0499203967629859E-2</v>
      </c>
      <c r="DA102" s="130" t="s">
        <v>1631</v>
      </c>
    </row>
    <row r="103" spans="1:105" ht="12" customHeight="1" x14ac:dyDescent="0.25">
      <c r="A103" s="97" t="s">
        <v>53</v>
      </c>
      <c r="B103" s="98">
        <v>2.5164742300818183E-5</v>
      </c>
      <c r="C103" s="98">
        <v>3.1185103783610721E-5</v>
      </c>
      <c r="D103" s="98">
        <v>4.2367600801790814E-5</v>
      </c>
      <c r="E103" s="98">
        <v>7.8245307999686689E-5</v>
      </c>
      <c r="F103" s="98">
        <v>1.2400634183670862E-4</v>
      </c>
      <c r="G103" s="98">
        <v>2.0559373797346284E-4</v>
      </c>
      <c r="H103" s="98">
        <v>7.1929842531689482E-4</v>
      </c>
      <c r="I103" s="98">
        <v>8.5673518178191446E-4</v>
      </c>
      <c r="J103" s="98">
        <v>1.1725454454674957E-3</v>
      </c>
      <c r="K103" s="98">
        <v>1.3512254492420504E-3</v>
      </c>
      <c r="L103" s="98">
        <v>3.6291664638632135E-3</v>
      </c>
      <c r="M103" s="98">
        <v>1.8959337497202779E-3</v>
      </c>
      <c r="N103" s="98">
        <v>2.0873550093298467E-3</v>
      </c>
      <c r="O103" s="98">
        <v>1.9154351306961644E-3</v>
      </c>
      <c r="P103" s="98">
        <v>2.8708974072383276E-3</v>
      </c>
      <c r="Q103" s="98">
        <v>2.5261196654967392E-3</v>
      </c>
      <c r="R103" s="98">
        <v>3.3630333749295059E-3</v>
      </c>
      <c r="S103" s="98">
        <v>4.2333945117467566E-3</v>
      </c>
      <c r="T103" s="98">
        <v>6.4312458299921483E-3</v>
      </c>
      <c r="U103" s="98">
        <v>5.1206835218044668E-3</v>
      </c>
      <c r="V103" s="98">
        <v>5.7042992343512462E-3</v>
      </c>
      <c r="W103" s="98">
        <v>1.0499203967629859E-2</v>
      </c>
      <c r="DA103" s="63" t="s">
        <v>1632</v>
      </c>
    </row>
    <row r="104" spans="1:105" ht="12" customHeight="1" x14ac:dyDescent="0.25">
      <c r="A104" s="121" t="s">
        <v>55</v>
      </c>
      <c r="B104" s="122">
        <v>9.2906659958481459</v>
      </c>
      <c r="C104" s="122">
        <v>9.7092948350154629</v>
      </c>
      <c r="D104" s="122">
        <v>10.889881961160135</v>
      </c>
      <c r="E104" s="122">
        <v>11.84381880479625</v>
      </c>
      <c r="F104" s="122">
        <v>12.566027796631788</v>
      </c>
      <c r="G104" s="122">
        <v>13.824890337393377</v>
      </c>
      <c r="H104" s="122">
        <v>14.752931486203936</v>
      </c>
      <c r="I104" s="122">
        <v>15.908208076848888</v>
      </c>
      <c r="J104" s="122">
        <v>18.01592107354638</v>
      </c>
      <c r="K104" s="122">
        <v>15.743352685220966</v>
      </c>
      <c r="L104" s="122">
        <v>19.498185034457073</v>
      </c>
      <c r="M104" s="122">
        <v>17.933273087659401</v>
      </c>
      <c r="N104" s="122">
        <v>17.911960630072613</v>
      </c>
      <c r="O104" s="122">
        <v>17.562387893975735</v>
      </c>
      <c r="P104" s="122">
        <v>16.937069458442551</v>
      </c>
      <c r="Q104" s="122">
        <v>17.756635667865975</v>
      </c>
      <c r="R104" s="122">
        <v>19.526748136753792</v>
      </c>
      <c r="S104" s="122">
        <v>18.521881392230281</v>
      </c>
      <c r="T104" s="122">
        <v>19.730443155886778</v>
      </c>
      <c r="U104" s="122">
        <v>18.219815111260719</v>
      </c>
      <c r="V104" s="122">
        <v>19.195647074096506</v>
      </c>
      <c r="W104" s="122">
        <v>20.225725577792737</v>
      </c>
      <c r="DA104" s="130" t="s">
        <v>1633</v>
      </c>
    </row>
    <row r="105" spans="1:105" ht="12" customHeight="1" x14ac:dyDescent="0.25">
      <c r="A105" s="97" t="s">
        <v>134</v>
      </c>
      <c r="B105" s="98">
        <v>9.0201727114345545</v>
      </c>
      <c r="C105" s="98">
        <v>9.4264983257831823</v>
      </c>
      <c r="D105" s="98">
        <v>10.575127063375948</v>
      </c>
      <c r="E105" s="98">
        <v>11.484678959976772</v>
      </c>
      <c r="F105" s="98">
        <v>12.23343060876881</v>
      </c>
      <c r="G105" s="98">
        <v>13.472251883203064</v>
      </c>
      <c r="H105" s="98">
        <v>14.343843613715633</v>
      </c>
      <c r="I105" s="98">
        <v>15.491108029372484</v>
      </c>
      <c r="J105" s="98">
        <v>17.232243416728963</v>
      </c>
      <c r="K105" s="98">
        <v>14.883610628831685</v>
      </c>
      <c r="L105" s="98">
        <v>18.798489928803292</v>
      </c>
      <c r="M105" s="98">
        <v>17.452736277665185</v>
      </c>
      <c r="N105" s="98">
        <v>17.364660063582292</v>
      </c>
      <c r="O105" s="98">
        <v>17.129465539065961</v>
      </c>
      <c r="P105" s="98">
        <v>16.549058356359627</v>
      </c>
      <c r="Q105" s="98">
        <v>17.270725396463433</v>
      </c>
      <c r="R105" s="98">
        <v>18.980702714207979</v>
      </c>
      <c r="S105" s="98">
        <v>18.136331483197107</v>
      </c>
      <c r="T105" s="98">
        <v>19.30264991834715</v>
      </c>
      <c r="U105" s="98">
        <v>17.795516192823833</v>
      </c>
      <c r="V105" s="98">
        <v>18.63494480341167</v>
      </c>
      <c r="W105" s="98">
        <v>19.615448885768554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0.27049328441359194</v>
      </c>
      <c r="C109" s="101">
        <v>0.28279650923228039</v>
      </c>
      <c r="D109" s="101">
        <v>0.31475489778418664</v>
      </c>
      <c r="E109" s="101">
        <v>0.35913984481947664</v>
      </c>
      <c r="F109" s="101">
        <v>0.33259718786297882</v>
      </c>
      <c r="G109" s="101">
        <v>0.35263845419031231</v>
      </c>
      <c r="H109" s="101">
        <v>0.40908787248830325</v>
      </c>
      <c r="I109" s="101">
        <v>0.41710004747640456</v>
      </c>
      <c r="J109" s="101">
        <v>0.78367765681741897</v>
      </c>
      <c r="K109" s="101">
        <v>0.85974205638928136</v>
      </c>
      <c r="L109" s="101">
        <v>0.69969510565378246</v>
      </c>
      <c r="M109" s="101">
        <v>0.48053680999421711</v>
      </c>
      <c r="N109" s="101">
        <v>0.54730056649032088</v>
      </c>
      <c r="O109" s="101">
        <v>0.43292235490977438</v>
      </c>
      <c r="P109" s="101">
        <v>0.38801110208292389</v>
      </c>
      <c r="Q109" s="101">
        <v>0.48591027140254339</v>
      </c>
      <c r="R109" s="101">
        <v>0.5460454225458129</v>
      </c>
      <c r="S109" s="101">
        <v>0.38554990903317188</v>
      </c>
      <c r="T109" s="101">
        <v>0.42779323753962917</v>
      </c>
      <c r="U109" s="101">
        <v>0.42429891843688633</v>
      </c>
      <c r="V109" s="101">
        <v>0.56070227068483447</v>
      </c>
      <c r="W109" s="101">
        <v>0.61027669202418366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2.600812406204271</v>
      </c>
      <c r="C113" s="122">
        <v>2.7691310466496564</v>
      </c>
      <c r="D113" s="122">
        <v>3.4105920368134788</v>
      </c>
      <c r="E113" s="122">
        <v>3.8982920285746707</v>
      </c>
      <c r="F113" s="122">
        <v>4.5651064047709209</v>
      </c>
      <c r="G113" s="122">
        <v>4.8220449001679349</v>
      </c>
      <c r="H113" s="122">
        <v>5.2277874065788801</v>
      </c>
      <c r="I113" s="122">
        <v>5.3179019754727355</v>
      </c>
      <c r="J113" s="122">
        <v>5.8890673493407295</v>
      </c>
      <c r="K113" s="122">
        <v>5.0902189888492506</v>
      </c>
      <c r="L113" s="122">
        <v>6.8465954370613735</v>
      </c>
      <c r="M113" s="122">
        <v>5.7291412753543707</v>
      </c>
      <c r="N113" s="122">
        <v>5.6279947507737038</v>
      </c>
      <c r="O113" s="122">
        <v>5.5602874054827005</v>
      </c>
      <c r="P113" s="122">
        <v>5.661993863116968</v>
      </c>
      <c r="Q113" s="122">
        <v>5.536347935796579</v>
      </c>
      <c r="R113" s="122">
        <v>5.9441301947374905</v>
      </c>
      <c r="S113" s="122">
        <v>5.7891699727844532</v>
      </c>
      <c r="T113" s="122">
        <v>6.0585962809669436</v>
      </c>
      <c r="U113" s="122">
        <v>5.4969611997096868</v>
      </c>
      <c r="V113" s="122">
        <v>5.9710468571154385</v>
      </c>
      <c r="W113" s="122">
        <v>5.9454855736906254</v>
      </c>
      <c r="DA113" s="130" t="s">
        <v>1642</v>
      </c>
    </row>
    <row r="114" spans="1:105" ht="12" customHeight="1" x14ac:dyDescent="0.25">
      <c r="A114" s="97" t="s">
        <v>175</v>
      </c>
      <c r="B114" s="98">
        <v>2.5020950061511877</v>
      </c>
      <c r="C114" s="98">
        <v>2.6770040718753014</v>
      </c>
      <c r="D114" s="98">
        <v>3.2719598648913122</v>
      </c>
      <c r="E114" s="98">
        <v>3.6973318293102353</v>
      </c>
      <c r="F114" s="98">
        <v>4.3279724573243818</v>
      </c>
      <c r="G114" s="98">
        <v>4.5796535502668494</v>
      </c>
      <c r="H114" s="98">
        <v>4.9588669784261281</v>
      </c>
      <c r="I114" s="98">
        <v>5.0725482342778063</v>
      </c>
      <c r="J114" s="98">
        <v>5.5550265108254386</v>
      </c>
      <c r="K114" s="98">
        <v>4.7769229763264729</v>
      </c>
      <c r="L114" s="98">
        <v>6.549447416070743</v>
      </c>
      <c r="M114" s="98">
        <v>5.5303926766574545</v>
      </c>
      <c r="N114" s="98">
        <v>5.3838840598108364</v>
      </c>
      <c r="O114" s="98">
        <v>5.3121859392755706</v>
      </c>
      <c r="P114" s="98">
        <v>5.447756418087474</v>
      </c>
      <c r="Q114" s="98">
        <v>5.2904726798387163</v>
      </c>
      <c r="R114" s="98">
        <v>5.6777805256202463</v>
      </c>
      <c r="S114" s="98">
        <v>5.61082622255622</v>
      </c>
      <c r="T114" s="98">
        <v>5.8685041863968239</v>
      </c>
      <c r="U114" s="98">
        <v>5.361405377452253</v>
      </c>
      <c r="V114" s="98">
        <v>5.7367807013588124</v>
      </c>
      <c r="W114" s="98">
        <v>5.7068879023324568</v>
      </c>
      <c r="DA114" s="63" t="s">
        <v>1643</v>
      </c>
    </row>
    <row r="115" spans="1:105" ht="12" customHeight="1" x14ac:dyDescent="0.25">
      <c r="A115" s="109" t="s">
        <v>120</v>
      </c>
      <c r="B115" s="33">
        <v>9.8717400053083215E-2</v>
      </c>
      <c r="C115" s="33">
        <v>9.2126974774354858E-2</v>
      </c>
      <c r="D115" s="33">
        <v>0.13863217192216645</v>
      </c>
      <c r="E115" s="33">
        <v>0.20096019926443548</v>
      </c>
      <c r="F115" s="33">
        <v>0.23713394744653893</v>
      </c>
      <c r="G115" s="33">
        <v>0.24239134990108513</v>
      </c>
      <c r="H115" s="33">
        <v>0.26892042815275224</v>
      </c>
      <c r="I115" s="33">
        <v>0.24535374119492903</v>
      </c>
      <c r="J115" s="33">
        <v>0.33404083851529093</v>
      </c>
      <c r="K115" s="33">
        <v>0.31329601252277806</v>
      </c>
      <c r="L115" s="33">
        <v>0.29714802099063048</v>
      </c>
      <c r="M115" s="33">
        <v>0.19874859869691583</v>
      </c>
      <c r="N115" s="33">
        <v>0.24411069096286764</v>
      </c>
      <c r="O115" s="33">
        <v>0.24810146620712992</v>
      </c>
      <c r="P115" s="33">
        <v>0.2142374450294936</v>
      </c>
      <c r="Q115" s="33">
        <v>0.24587525595786319</v>
      </c>
      <c r="R115" s="33">
        <v>0.26634966911724411</v>
      </c>
      <c r="S115" s="33">
        <v>0.17834375022823284</v>
      </c>
      <c r="T115" s="33">
        <v>0.19009209457011944</v>
      </c>
      <c r="U115" s="33">
        <v>0.13555582225743396</v>
      </c>
      <c r="V115" s="33">
        <v>0.23426615575662635</v>
      </c>
      <c r="W115" s="33">
        <v>0.23859767135816889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32.411488518148019</v>
      </c>
      <c r="C117" s="117">
        <f t="shared" si="19"/>
        <v>37.162175230071981</v>
      </c>
      <c r="D117" s="117">
        <f t="shared" si="19"/>
        <v>41.81464693512882</v>
      </c>
      <c r="E117" s="117">
        <f t="shared" si="19"/>
        <v>47.634499732704214</v>
      </c>
      <c r="F117" s="117">
        <f t="shared" si="19"/>
        <v>52.520369091006678</v>
      </c>
      <c r="G117" s="117">
        <f t="shared" si="19"/>
        <v>56.666562236262301</v>
      </c>
      <c r="H117" s="117">
        <f t="shared" si="19"/>
        <v>59.538652168757174</v>
      </c>
      <c r="I117" s="117">
        <f t="shared" si="19"/>
        <v>64.085516292345346</v>
      </c>
      <c r="J117" s="117">
        <f t="shared" si="19"/>
        <v>66.943246009817528</v>
      </c>
      <c r="K117" s="117">
        <f t="shared" si="19"/>
        <v>62.500762579811493</v>
      </c>
      <c r="L117" s="117">
        <f t="shared" si="19"/>
        <v>76.584664463125549</v>
      </c>
      <c r="M117" s="117">
        <f t="shared" si="19"/>
        <v>66.730371469979303</v>
      </c>
      <c r="N117" s="117">
        <f t="shared" si="19"/>
        <v>68.143979942303531</v>
      </c>
      <c r="O117" s="117">
        <f t="shared" si="19"/>
        <v>66.115126586401317</v>
      </c>
      <c r="P117" s="117">
        <f t="shared" si="19"/>
        <v>66.65321205645688</v>
      </c>
      <c r="Q117" s="117">
        <f t="shared" si="19"/>
        <v>65.823989172241625</v>
      </c>
      <c r="R117" s="117">
        <f t="shared" ref="R117:V117" si="20">R118+R121+R123+R132</f>
        <v>72.811586740287979</v>
      </c>
      <c r="S117" s="117">
        <f t="shared" si="20"/>
        <v>77.813263078525665</v>
      </c>
      <c r="T117" s="117">
        <f t="shared" si="20"/>
        <v>85.212895953932104</v>
      </c>
      <c r="U117" s="117">
        <f t="shared" si="20"/>
        <v>80.670310433003294</v>
      </c>
      <c r="V117" s="117">
        <f t="shared" si="20"/>
        <v>81.383023653536455</v>
      </c>
      <c r="W117" s="117">
        <f t="shared" ref="W117" si="21">W118+W121+W123+W132</f>
        <v>87.074797862630717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26.057727424387082</v>
      </c>
      <c r="C118" s="122">
        <f t="shared" si="22"/>
        <v>30.431169031027778</v>
      </c>
      <c r="D118" s="122">
        <f t="shared" si="22"/>
        <v>33.9817412678794</v>
      </c>
      <c r="E118" s="122">
        <f t="shared" si="22"/>
        <v>38.89077372082096</v>
      </c>
      <c r="F118" s="122">
        <f t="shared" si="22"/>
        <v>42.880639355536978</v>
      </c>
      <c r="G118" s="122">
        <f t="shared" si="22"/>
        <v>46.073222024501064</v>
      </c>
      <c r="H118" s="122">
        <f t="shared" si="22"/>
        <v>48.064705540590531</v>
      </c>
      <c r="I118" s="122">
        <f t="shared" si="22"/>
        <v>51.797707135545515</v>
      </c>
      <c r="J118" s="122">
        <f t="shared" si="22"/>
        <v>52.941568291246789</v>
      </c>
      <c r="K118" s="122">
        <f t="shared" si="22"/>
        <v>50.164580924375485</v>
      </c>
      <c r="L118" s="122">
        <f t="shared" si="22"/>
        <v>60.847698081379484</v>
      </c>
      <c r="M118" s="122">
        <f t="shared" si="22"/>
        <v>52.455607883089364</v>
      </c>
      <c r="N118" s="122">
        <f t="shared" si="22"/>
        <v>53.733062858240253</v>
      </c>
      <c r="O118" s="122">
        <f t="shared" si="22"/>
        <v>51.743641423226372</v>
      </c>
      <c r="P118" s="122">
        <f t="shared" si="22"/>
        <v>52.444634118700456</v>
      </c>
      <c r="Q118" s="122">
        <f t="shared" si="22"/>
        <v>50.87318303863541</v>
      </c>
      <c r="R118" s="122">
        <f t="shared" ref="R118:V118" si="23">SUM(R119:R120)</f>
        <v>56.106528125023331</v>
      </c>
      <c r="S118" s="122">
        <f t="shared" si="23"/>
        <v>61.500428529627129</v>
      </c>
      <c r="T118" s="122">
        <f t="shared" si="23"/>
        <v>67.460717529856041</v>
      </c>
      <c r="U118" s="122">
        <f t="shared" si="23"/>
        <v>63.995868196210907</v>
      </c>
      <c r="V118" s="122">
        <f t="shared" si="23"/>
        <v>63.316832445679516</v>
      </c>
      <c r="W118" s="122">
        <f t="shared" ref="W118" si="24">SUM(W119:W120)</f>
        <v>67.891817936555057</v>
      </c>
      <c r="DA118" s="130" t="s">
        <v>1796</v>
      </c>
    </row>
    <row r="119" spans="1:105" ht="12" customHeight="1" x14ac:dyDescent="0.25">
      <c r="A119" s="97" t="s">
        <v>217</v>
      </c>
      <c r="B119" s="98">
        <v>25.470264696917045</v>
      </c>
      <c r="C119" s="98">
        <v>29.75640263889461</v>
      </c>
      <c r="D119" s="98">
        <v>33.25129716087239</v>
      </c>
      <c r="E119" s="98">
        <v>38.06965142311401</v>
      </c>
      <c r="F119" s="98">
        <v>41.998742749405487</v>
      </c>
      <c r="G119" s="98">
        <v>45.13807222052278</v>
      </c>
      <c r="H119" s="98">
        <v>47.107014397401258</v>
      </c>
      <c r="I119" s="98">
        <v>50.786876774749899</v>
      </c>
      <c r="J119" s="98">
        <v>51.915648301823097</v>
      </c>
      <c r="K119" s="98">
        <v>49.198221102336824</v>
      </c>
      <c r="L119" s="98">
        <v>59.728731018779186</v>
      </c>
      <c r="M119" s="98">
        <v>51.483376960159035</v>
      </c>
      <c r="N119" s="98">
        <v>52.745195956403279</v>
      </c>
      <c r="O119" s="98">
        <v>50.800997726872289</v>
      </c>
      <c r="P119" s="98">
        <v>51.499494290503719</v>
      </c>
      <c r="Q119" s="98">
        <v>49.964432887038193</v>
      </c>
      <c r="R119" s="98">
        <v>55.114471152624908</v>
      </c>
      <c r="S119" s="98">
        <v>60.426616353575497</v>
      </c>
      <c r="T119" s="98">
        <v>66.289055855932958</v>
      </c>
      <c r="U119" s="98">
        <v>62.886351354702882</v>
      </c>
      <c r="V119" s="98">
        <v>62.219711976783969</v>
      </c>
      <c r="W119" s="98">
        <v>66.72189928285529</v>
      </c>
      <c r="DA119" s="63" t="s">
        <v>1797</v>
      </c>
    </row>
    <row r="120" spans="1:105" ht="12" customHeight="1" x14ac:dyDescent="0.25">
      <c r="A120" s="97" t="s">
        <v>53</v>
      </c>
      <c r="B120" s="98">
        <v>0.58746272747003503</v>
      </c>
      <c r="C120" s="98">
        <v>0.67476639213317013</v>
      </c>
      <c r="D120" s="98">
        <v>0.73044410700700746</v>
      </c>
      <c r="E120" s="98">
        <v>0.82112229770694611</v>
      </c>
      <c r="F120" s="98">
        <v>0.88189660613148857</v>
      </c>
      <c r="G120" s="98">
        <v>0.93514980397828629</v>
      </c>
      <c r="H120" s="98">
        <v>0.95769114318927251</v>
      </c>
      <c r="I120" s="98">
        <v>1.0108303607956155</v>
      </c>
      <c r="J120" s="98">
        <v>1.0259199894236888</v>
      </c>
      <c r="K120" s="98">
        <v>0.96635982203866466</v>
      </c>
      <c r="L120" s="98">
        <v>1.1189670626002963</v>
      </c>
      <c r="M120" s="98">
        <v>0.97223092293033075</v>
      </c>
      <c r="N120" s="98">
        <v>0.98786690183697368</v>
      </c>
      <c r="O120" s="98">
        <v>0.94264369635407941</v>
      </c>
      <c r="P120" s="98">
        <v>0.94513982819673881</v>
      </c>
      <c r="Q120" s="98">
        <v>0.90875015159721695</v>
      </c>
      <c r="R120" s="98">
        <v>0.99205697239841983</v>
      </c>
      <c r="S120" s="98">
        <v>1.0738121760516315</v>
      </c>
      <c r="T120" s="98">
        <v>1.1716616739230832</v>
      </c>
      <c r="U120" s="98">
        <v>1.1095168415080283</v>
      </c>
      <c r="V120" s="98">
        <v>1.0971204688955436</v>
      </c>
      <c r="W120" s="98">
        <v>1.169918653699771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5.0418477818343313E-5</v>
      </c>
      <c r="C121" s="122">
        <f t="shared" si="25"/>
        <v>6.5803702099667542E-5</v>
      </c>
      <c r="D121" s="122">
        <f t="shared" si="25"/>
        <v>9.8103736290920614E-5</v>
      </c>
      <c r="E121" s="122">
        <f t="shared" si="25"/>
        <v>2.0383486444539654E-4</v>
      </c>
      <c r="F121" s="122">
        <f t="shared" si="25"/>
        <v>3.4973986157610094E-4</v>
      </c>
      <c r="G121" s="122">
        <f t="shared" si="25"/>
        <v>6.0695562166779456E-4</v>
      </c>
      <c r="H121" s="122">
        <f t="shared" si="25"/>
        <v>2.2306390289595951E-3</v>
      </c>
      <c r="I121" s="122">
        <f t="shared" si="25"/>
        <v>2.7145919824302059E-3</v>
      </c>
      <c r="J121" s="122">
        <f t="shared" si="25"/>
        <v>3.7929626432958007E-3</v>
      </c>
      <c r="K121" s="122">
        <f t="shared" si="25"/>
        <v>4.4428395126721171E-3</v>
      </c>
      <c r="L121" s="122">
        <f t="shared" si="25"/>
        <v>1.2147703002939143E-2</v>
      </c>
      <c r="M121" s="122">
        <f t="shared" si="25"/>
        <v>6.4876156926656449E-3</v>
      </c>
      <c r="N121" s="122">
        <f t="shared" si="25"/>
        <v>7.340920943564041E-3</v>
      </c>
      <c r="O121" s="122">
        <f t="shared" si="25"/>
        <v>6.989980543518912E-3</v>
      </c>
      <c r="P121" s="122">
        <f t="shared" si="25"/>
        <v>1.101479741595204E-2</v>
      </c>
      <c r="Q121" s="122">
        <f t="shared" si="25"/>
        <v>1.0265262293807968E-2</v>
      </c>
      <c r="R121" s="122">
        <f t="shared" si="25"/>
        <v>1.4357913884966081E-2</v>
      </c>
      <c r="S121" s="122">
        <f t="shared" si="25"/>
        <v>1.8672103470470842E-2</v>
      </c>
      <c r="T121" s="122">
        <f t="shared" si="25"/>
        <v>2.894851758967101E-2</v>
      </c>
      <c r="U121" s="122">
        <f t="shared" si="25"/>
        <v>2.3418814893936834E-2</v>
      </c>
      <c r="V121" s="122">
        <f t="shared" si="25"/>
        <v>2.6552230362431303E-2</v>
      </c>
      <c r="W121" s="122">
        <f t="shared" si="25"/>
        <v>4.9536892289566939E-2</v>
      </c>
      <c r="DA121" s="130" t="s">
        <v>1799</v>
      </c>
    </row>
    <row r="122" spans="1:105" ht="12" customHeight="1" x14ac:dyDescent="0.25">
      <c r="A122" s="97" t="s">
        <v>53</v>
      </c>
      <c r="B122" s="98">
        <v>5.0418477818343313E-5</v>
      </c>
      <c r="C122" s="98">
        <v>6.5803702099667542E-5</v>
      </c>
      <c r="D122" s="98">
        <v>9.8103736290920614E-5</v>
      </c>
      <c r="E122" s="98">
        <v>2.0383486444539654E-4</v>
      </c>
      <c r="F122" s="98">
        <v>3.4973986157610094E-4</v>
      </c>
      <c r="G122" s="98">
        <v>6.0695562166779456E-4</v>
      </c>
      <c r="H122" s="98">
        <v>2.2306390289595951E-3</v>
      </c>
      <c r="I122" s="98">
        <v>2.7145919824302059E-3</v>
      </c>
      <c r="J122" s="98">
        <v>3.7929626432958007E-3</v>
      </c>
      <c r="K122" s="98">
        <v>4.4428395126721171E-3</v>
      </c>
      <c r="L122" s="98">
        <v>1.2147703002939143E-2</v>
      </c>
      <c r="M122" s="98">
        <v>6.4876156926656449E-3</v>
      </c>
      <c r="N122" s="98">
        <v>7.340920943564041E-3</v>
      </c>
      <c r="O122" s="98">
        <v>6.989980543518912E-3</v>
      </c>
      <c r="P122" s="98">
        <v>1.101479741595204E-2</v>
      </c>
      <c r="Q122" s="98">
        <v>1.0265262293807968E-2</v>
      </c>
      <c r="R122" s="98">
        <v>1.4357913884966081E-2</v>
      </c>
      <c r="S122" s="98">
        <v>1.8672103470470842E-2</v>
      </c>
      <c r="T122" s="98">
        <v>2.894851758967101E-2</v>
      </c>
      <c r="U122" s="98">
        <v>2.3418814893936834E-2</v>
      </c>
      <c r="V122" s="98">
        <v>2.6552230362431303E-2</v>
      </c>
      <c r="W122" s="98">
        <v>4.9536892289566939E-2</v>
      </c>
      <c r="DA122" s="63" t="s">
        <v>1800</v>
      </c>
    </row>
    <row r="123" spans="1:105" ht="12" customHeight="1" x14ac:dyDescent="0.25">
      <c r="A123" s="121" t="s">
        <v>55</v>
      </c>
      <c r="B123" s="122">
        <v>4.8230465822467794</v>
      </c>
      <c r="C123" s="122">
        <v>5.0996723162352993</v>
      </c>
      <c r="D123" s="122">
        <v>5.8140454245888016</v>
      </c>
      <c r="E123" s="122">
        <v>6.4232375217388267</v>
      </c>
      <c r="F123" s="122">
        <v>6.9152588998295368</v>
      </c>
      <c r="G123" s="122">
        <v>7.7101155691152137</v>
      </c>
      <c r="H123" s="122">
        <v>8.3383617435481501</v>
      </c>
      <c r="I123" s="122">
        <v>9.0983616627479016</v>
      </c>
      <c r="J123" s="122">
        <v>10.455245216525446</v>
      </c>
      <c r="K123" s="122">
        <v>9.2617295502031549</v>
      </c>
      <c r="L123" s="122">
        <v>11.611075311342949</v>
      </c>
      <c r="M123" s="122">
        <v>10.830882715148485</v>
      </c>
      <c r="N123" s="122">
        <v>11.014647227271139</v>
      </c>
      <c r="O123" s="122">
        <v>11.012494514879787</v>
      </c>
      <c r="P123" s="122">
        <v>10.788980339022523</v>
      </c>
      <c r="Q123" s="122">
        <v>11.599108557568224</v>
      </c>
      <c r="R123" s="122">
        <v>13.098293548258727</v>
      </c>
      <c r="S123" s="122">
        <v>12.803643158359765</v>
      </c>
      <c r="T123" s="122">
        <v>14.058647099750598</v>
      </c>
      <c r="U123" s="122">
        <v>13.321283485487973</v>
      </c>
      <c r="V123" s="122">
        <v>14.386767012332246</v>
      </c>
      <c r="W123" s="122">
        <v>15.477028472185571</v>
      </c>
      <c r="DA123" s="130" t="s">
        <v>1801</v>
      </c>
    </row>
    <row r="124" spans="1:105" ht="12" customHeight="1" x14ac:dyDescent="0.25">
      <c r="A124" s="97" t="s">
        <v>134</v>
      </c>
      <c r="B124" s="98">
        <v>4.6553158570263404</v>
      </c>
      <c r="C124" s="98">
        <v>4.9230809739664307</v>
      </c>
      <c r="D124" s="98">
        <v>5.61599372719005</v>
      </c>
      <c r="E124" s="98">
        <v>6.1957033982333369</v>
      </c>
      <c r="F124" s="98">
        <v>6.7031406321328948</v>
      </c>
      <c r="G124" s="98">
        <v>7.4837457416643911</v>
      </c>
      <c r="H124" s="98">
        <v>8.0739137579242168</v>
      </c>
      <c r="I124" s="98">
        <v>8.8277271874686249</v>
      </c>
      <c r="J124" s="98">
        <v>9.944281550474372</v>
      </c>
      <c r="K124" s="98">
        <v>8.6986320748074952</v>
      </c>
      <c r="L124" s="98">
        <v>11.151849345687937</v>
      </c>
      <c r="M124" s="98">
        <v>10.514887765329524</v>
      </c>
      <c r="N124" s="98">
        <v>10.65314515435526</v>
      </c>
      <c r="O124" s="98">
        <v>10.725601401145857</v>
      </c>
      <c r="P124" s="98">
        <v>10.530012492695356</v>
      </c>
      <c r="Q124" s="98">
        <v>11.266561809750504</v>
      </c>
      <c r="R124" s="98">
        <v>12.710076279947181</v>
      </c>
      <c r="S124" s="98">
        <v>12.52278969783999</v>
      </c>
      <c r="T124" s="98">
        <v>13.7448869793116</v>
      </c>
      <c r="U124" s="98">
        <v>13.006477537322038</v>
      </c>
      <c r="V124" s="98">
        <v>13.962290725303463</v>
      </c>
      <c r="W124" s="98">
        <v>15.009956583659735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0.16773072522043939</v>
      </c>
      <c r="C128" s="101">
        <v>0.17659134226886872</v>
      </c>
      <c r="D128" s="101">
        <v>0.19805169739875145</v>
      </c>
      <c r="E128" s="101">
        <v>0.22753412350548963</v>
      </c>
      <c r="F128" s="101">
        <v>0.21211826769664197</v>
      </c>
      <c r="G128" s="101">
        <v>0.22636982745082235</v>
      </c>
      <c r="H128" s="101">
        <v>0.26444798562393368</v>
      </c>
      <c r="I128" s="101">
        <v>0.27063447527927664</v>
      </c>
      <c r="J128" s="101">
        <v>0.51096366605107479</v>
      </c>
      <c r="K128" s="101">
        <v>0.56309747539565969</v>
      </c>
      <c r="L128" s="101">
        <v>0.45922596565501261</v>
      </c>
      <c r="M128" s="101">
        <v>0.31599494981896109</v>
      </c>
      <c r="N128" s="101">
        <v>0.36150207291587849</v>
      </c>
      <c r="O128" s="101">
        <v>0.28689311373393023</v>
      </c>
      <c r="P128" s="101">
        <v>0.25896784632716707</v>
      </c>
      <c r="Q128" s="101">
        <v>0.33254674781771898</v>
      </c>
      <c r="R128" s="101">
        <v>0.38821726831154635</v>
      </c>
      <c r="S128" s="101">
        <v>0.28085346051977494</v>
      </c>
      <c r="T128" s="101">
        <v>0.31376012043899804</v>
      </c>
      <c r="U128" s="101">
        <v>0.31480594816593532</v>
      </c>
      <c r="V128" s="101">
        <v>0.42447628702878387</v>
      </c>
      <c r="W128" s="101">
        <v>0.46707188852583653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1.5306640930363395</v>
      </c>
      <c r="C132" s="122">
        <v>1.6312680791068066</v>
      </c>
      <c r="D132" s="122">
        <v>2.0187621389243269</v>
      </c>
      <c r="E132" s="122">
        <v>2.3202846552799867</v>
      </c>
      <c r="F132" s="122">
        <v>2.7241210957785862</v>
      </c>
      <c r="G132" s="122">
        <v>2.8826176870243576</v>
      </c>
      <c r="H132" s="122">
        <v>3.1333542455895369</v>
      </c>
      <c r="I132" s="122">
        <v>3.1867329020694881</v>
      </c>
      <c r="J132" s="122">
        <v>3.5426395394019905</v>
      </c>
      <c r="K132" s="122">
        <v>3.0700092657201781</v>
      </c>
      <c r="L132" s="122">
        <v>4.1137433674001738</v>
      </c>
      <c r="M132" s="122">
        <v>3.4373932560487908</v>
      </c>
      <c r="N132" s="122">
        <v>3.3889289358485852</v>
      </c>
      <c r="O132" s="122">
        <v>3.352000667751637</v>
      </c>
      <c r="P132" s="122">
        <v>3.4085828013179453</v>
      </c>
      <c r="Q132" s="122">
        <v>3.341432313744181</v>
      </c>
      <c r="R132" s="122">
        <v>3.5924071531209636</v>
      </c>
      <c r="S132" s="122">
        <v>3.4905192870682993</v>
      </c>
      <c r="T132" s="122">
        <v>3.6645828067358011</v>
      </c>
      <c r="U132" s="122">
        <v>3.3297399364104754</v>
      </c>
      <c r="V132" s="122">
        <v>3.6528719651622588</v>
      </c>
      <c r="W132" s="122">
        <v>3.6564145616005241</v>
      </c>
      <c r="DA132" s="130" t="s">
        <v>1810</v>
      </c>
    </row>
    <row r="133" spans="1:105" ht="12" customHeight="1" x14ac:dyDescent="0.25">
      <c r="A133" s="97" t="s">
        <v>175</v>
      </c>
      <c r="B133" s="98">
        <v>1.4576187424743836</v>
      </c>
      <c r="C133" s="98">
        <v>1.5630593040612288</v>
      </c>
      <c r="D133" s="98">
        <v>1.9153038107071274</v>
      </c>
      <c r="E133" s="98">
        <v>2.1694309223872472</v>
      </c>
      <c r="F133" s="98">
        <v>2.5453833452270813</v>
      </c>
      <c r="G133" s="98">
        <v>2.6994831849845706</v>
      </c>
      <c r="H133" s="98">
        <v>2.9296522510624481</v>
      </c>
      <c r="I133" s="98">
        <v>3.000587234124144</v>
      </c>
      <c r="J133" s="98">
        <v>3.2888368875409091</v>
      </c>
      <c r="K133" s="98">
        <v>2.8314426994687869</v>
      </c>
      <c r="L133" s="98">
        <v>3.8868432524467784</v>
      </c>
      <c r="M133" s="98">
        <v>3.2854807414491303</v>
      </c>
      <c r="N133" s="98">
        <v>3.201220362426243</v>
      </c>
      <c r="O133" s="98">
        <v>3.1607796077853738</v>
      </c>
      <c r="P133" s="98">
        <v>3.2427826997467979</v>
      </c>
      <c r="Q133" s="98">
        <v>3.1501070009583128</v>
      </c>
      <c r="R133" s="98">
        <v>3.3835212079913313</v>
      </c>
      <c r="S133" s="98">
        <v>3.3494439334623456</v>
      </c>
      <c r="T133" s="98">
        <v>3.5127298802447804</v>
      </c>
      <c r="U133" s="98">
        <v>3.2200751740935436</v>
      </c>
      <c r="V133" s="98">
        <v>3.4585732656733001</v>
      </c>
      <c r="W133" s="98">
        <v>3.4562834234101367</v>
      </c>
      <c r="DA133" s="63" t="s">
        <v>1811</v>
      </c>
    </row>
    <row r="134" spans="1:105" ht="12" customHeight="1" x14ac:dyDescent="0.25">
      <c r="A134" s="109" t="s">
        <v>120</v>
      </c>
      <c r="B134" s="33">
        <v>7.3045350561956032E-2</v>
      </c>
      <c r="C134" s="33">
        <v>6.8208775045577832E-2</v>
      </c>
      <c r="D134" s="33">
        <v>0.10345832821719932</v>
      </c>
      <c r="E134" s="33">
        <v>0.15085373289273943</v>
      </c>
      <c r="F134" s="33">
        <v>0.17873775055150504</v>
      </c>
      <c r="G134" s="33">
        <v>0.18313450203978704</v>
      </c>
      <c r="H134" s="33">
        <v>0.20370199452708904</v>
      </c>
      <c r="I134" s="33">
        <v>0.18614566794534407</v>
      </c>
      <c r="J134" s="33">
        <v>0.25380265186108136</v>
      </c>
      <c r="K134" s="33">
        <v>0.23856656625139111</v>
      </c>
      <c r="L134" s="33">
        <v>0.22690011495339571</v>
      </c>
      <c r="M134" s="33">
        <v>0.15191251459966043</v>
      </c>
      <c r="N134" s="33">
        <v>0.18770857342234248</v>
      </c>
      <c r="O134" s="33">
        <v>0.19122105996626307</v>
      </c>
      <c r="P134" s="33">
        <v>0.16580010157114738</v>
      </c>
      <c r="Q134" s="33">
        <v>0.19132531278586823</v>
      </c>
      <c r="R134" s="33">
        <v>0.20888594512963224</v>
      </c>
      <c r="S134" s="33">
        <v>0.14107535360595352</v>
      </c>
      <c r="T134" s="33">
        <v>0.15185292649102064</v>
      </c>
      <c r="U134" s="33">
        <v>0.10966476231693183</v>
      </c>
      <c r="V134" s="33">
        <v>0.19429869948895867</v>
      </c>
      <c r="W134" s="33">
        <v>0.20013113819038739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0.50284462931137908</v>
      </c>
      <c r="C136" s="119">
        <f t="shared" si="26"/>
        <v>0.51104632701521535</v>
      </c>
      <c r="D136" s="119">
        <f t="shared" si="26"/>
        <v>0.52374225219918602</v>
      </c>
      <c r="E136" s="119">
        <f t="shared" si="26"/>
        <v>0.53548059890028965</v>
      </c>
      <c r="F136" s="119">
        <f t="shared" si="26"/>
        <v>0.5471342854333926</v>
      </c>
      <c r="G136" s="119">
        <f t="shared" si="26"/>
        <v>0.55729822983235555</v>
      </c>
      <c r="H136" s="119">
        <f t="shared" si="26"/>
        <v>0.56720592209005938</v>
      </c>
      <c r="I136" s="119">
        <f t="shared" si="26"/>
        <v>0.57610178830373648</v>
      </c>
      <c r="J136" s="119">
        <f t="shared" si="26"/>
        <v>0.58595121364648028</v>
      </c>
      <c r="K136" s="119">
        <f t="shared" si="26"/>
        <v>0.59561267446893595</v>
      </c>
      <c r="L136" s="119">
        <f t="shared" si="26"/>
        <v>0.60512276961510025</v>
      </c>
      <c r="M136" s="119">
        <f t="shared" si="26"/>
        <v>0.61508779351365872</v>
      </c>
      <c r="N136" s="119">
        <f t="shared" si="26"/>
        <v>0.62750199367365744</v>
      </c>
      <c r="O136" s="119">
        <f t="shared" si="26"/>
        <v>0.63988298074658034</v>
      </c>
      <c r="P136" s="119">
        <f t="shared" si="26"/>
        <v>0.64785435401083891</v>
      </c>
      <c r="Q136" s="119">
        <f t="shared" si="26"/>
        <v>0.66002257198816094</v>
      </c>
      <c r="R136" s="119">
        <f t="shared" ref="R136:V136" si="27">IF(R117=0,"",R117/R98)</f>
        <v>0.67312353289685678</v>
      </c>
      <c r="S136" s="119">
        <f t="shared" si="27"/>
        <v>0.68868382186506827</v>
      </c>
      <c r="T136" s="119">
        <f t="shared" si="27"/>
        <v>0.70436432953498951</v>
      </c>
      <c r="U136" s="119">
        <f t="shared" si="27"/>
        <v>0.71766382749185686</v>
      </c>
      <c r="V136" s="119">
        <f t="shared" si="27"/>
        <v>0.73009621432541183</v>
      </c>
      <c r="W136" s="119">
        <f t="shared" ref="W136" si="28">IF(W117=0,"",W117/W98)</f>
        <v>0.74149909566126349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0.49572612720945075</v>
      </c>
      <c r="C137" s="124">
        <f t="shared" si="29"/>
        <v>0.50517082424923387</v>
      </c>
      <c r="D137" s="124">
        <f t="shared" si="29"/>
        <v>0.51850677671731193</v>
      </c>
      <c r="E137" s="124">
        <f t="shared" si="29"/>
        <v>0.53119060404604146</v>
      </c>
      <c r="F137" s="124">
        <f t="shared" si="29"/>
        <v>0.54375323792056374</v>
      </c>
      <c r="G137" s="124">
        <f t="shared" si="29"/>
        <v>0.55487365290595381</v>
      </c>
      <c r="H137" s="124">
        <f t="shared" si="29"/>
        <v>0.56555441361132908</v>
      </c>
      <c r="I137" s="124">
        <f t="shared" si="29"/>
        <v>0.57544726438492499</v>
      </c>
      <c r="J137" s="124">
        <f t="shared" si="29"/>
        <v>0.58601946965856022</v>
      </c>
      <c r="K137" s="124">
        <f t="shared" si="29"/>
        <v>0.59648499567179158</v>
      </c>
      <c r="L137" s="124">
        <f t="shared" si="29"/>
        <v>0.60718894895569109</v>
      </c>
      <c r="M137" s="124">
        <f t="shared" si="29"/>
        <v>0.61839890750066018</v>
      </c>
      <c r="N137" s="124">
        <f t="shared" si="29"/>
        <v>0.63175533138023343</v>
      </c>
      <c r="O137" s="124">
        <f t="shared" si="29"/>
        <v>0.64518910544636587</v>
      </c>
      <c r="P137" s="124">
        <f t="shared" si="29"/>
        <v>0.65326264606642115</v>
      </c>
      <c r="Q137" s="124">
        <f t="shared" si="29"/>
        <v>0.66557970502675345</v>
      </c>
      <c r="R137" s="124">
        <f t="shared" ref="R137:V137" si="30">IF(R118=0,"",R118/R99)</f>
        <v>0.67847150011677726</v>
      </c>
      <c r="S137" s="124">
        <f t="shared" si="30"/>
        <v>0.69356364175179375</v>
      </c>
      <c r="T137" s="124">
        <f t="shared" si="30"/>
        <v>0.70874779227754781</v>
      </c>
      <c r="U137" s="124">
        <f t="shared" si="30"/>
        <v>0.72160931376091453</v>
      </c>
      <c r="V137" s="124">
        <f t="shared" si="30"/>
        <v>0.73371260004932026</v>
      </c>
      <c r="W137" s="124">
        <f t="shared" ref="W137" si="31">IF(W118=0,"",W118/W99)</f>
        <v>0.74402772079799973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0.49002667588643378</v>
      </c>
      <c r="C138" s="111">
        <f t="shared" si="32"/>
        <v>0.49956524455038892</v>
      </c>
      <c r="D138" s="111">
        <f t="shared" si="32"/>
        <v>0.51307985521082133</v>
      </c>
      <c r="E138" s="111">
        <f t="shared" si="32"/>
        <v>0.52587311964277805</v>
      </c>
      <c r="F138" s="111">
        <f t="shared" si="32"/>
        <v>0.53859332769401969</v>
      </c>
      <c r="G138" s="111">
        <f t="shared" si="32"/>
        <v>0.54980340833286989</v>
      </c>
      <c r="H138" s="111">
        <f t="shared" si="32"/>
        <v>0.56060298313893242</v>
      </c>
      <c r="I138" s="111">
        <f t="shared" si="32"/>
        <v>0.57062546030008898</v>
      </c>
      <c r="J138" s="111">
        <f t="shared" si="32"/>
        <v>0.58126427002040593</v>
      </c>
      <c r="K138" s="111">
        <f t="shared" si="32"/>
        <v>0.59179448565767279</v>
      </c>
      <c r="L138" s="111">
        <f t="shared" si="32"/>
        <v>0.60275329856875215</v>
      </c>
      <c r="M138" s="111">
        <f t="shared" si="32"/>
        <v>0.61397442689199366</v>
      </c>
      <c r="N138" s="111">
        <f t="shared" si="32"/>
        <v>0.6274280422113353</v>
      </c>
      <c r="O138" s="111">
        <f t="shared" si="32"/>
        <v>0.64096913519361665</v>
      </c>
      <c r="P138" s="111">
        <f t="shared" si="32"/>
        <v>0.6491319171544726</v>
      </c>
      <c r="Q138" s="111">
        <f t="shared" si="32"/>
        <v>0.66155584679215695</v>
      </c>
      <c r="R138" s="111">
        <f t="shared" ref="R138:V138" si="33">IF(R119=0,"",R119/R100)</f>
        <v>0.67456744606118768</v>
      </c>
      <c r="S138" s="111">
        <f t="shared" si="33"/>
        <v>0.68980727394319541</v>
      </c>
      <c r="T138" s="111">
        <f t="shared" si="33"/>
        <v>0.70511791979526572</v>
      </c>
      <c r="U138" s="111">
        <f t="shared" si="33"/>
        <v>0.71808230589646083</v>
      </c>
      <c r="V138" s="111">
        <f t="shared" si="33"/>
        <v>0.7302835921806865</v>
      </c>
      <c r="W138" s="111">
        <f t="shared" ref="W138" si="34">IF(W119=0,"",W119/W100)</f>
        <v>0.74070323530328908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2.0035364247184861</v>
      </c>
      <c r="C140" s="124">
        <f t="shared" si="38"/>
        <v>2.1101004683604923</v>
      </c>
      <c r="D140" s="124">
        <f t="shared" si="38"/>
        <v>2.3155367411499479</v>
      </c>
      <c r="E140" s="124">
        <f t="shared" si="38"/>
        <v>2.6050746000796972</v>
      </c>
      <c r="F140" s="124">
        <f t="shared" si="38"/>
        <v>2.8203385116919093</v>
      </c>
      <c r="G140" s="124">
        <f t="shared" si="38"/>
        <v>2.9522086988181409</v>
      </c>
      <c r="H140" s="124">
        <f t="shared" si="38"/>
        <v>3.101131533795396</v>
      </c>
      <c r="I140" s="124">
        <f t="shared" si="38"/>
        <v>3.1685310001909279</v>
      </c>
      <c r="J140" s="124">
        <f t="shared" si="38"/>
        <v>3.2348107768083487</v>
      </c>
      <c r="K140" s="124">
        <f t="shared" si="38"/>
        <v>3.2880075750232955</v>
      </c>
      <c r="L140" s="124">
        <f t="shared" si="38"/>
        <v>3.3472432647820809</v>
      </c>
      <c r="M140" s="124">
        <f t="shared" si="38"/>
        <v>3.421857801530678</v>
      </c>
      <c r="N140" s="124">
        <f t="shared" si="38"/>
        <v>3.5168531039292983</v>
      </c>
      <c r="O140" s="124">
        <f t="shared" si="38"/>
        <v>3.6492911879393195</v>
      </c>
      <c r="P140" s="124">
        <f t="shared" si="38"/>
        <v>3.8367088242793645</v>
      </c>
      <c r="Q140" s="124">
        <f t="shared" si="38"/>
        <v>4.0636484621125009</v>
      </c>
      <c r="R140" s="124">
        <f t="shared" ref="R140:V140" si="39">IF(R121=0,"",R121/R102)</f>
        <v>4.2693343432153847</v>
      </c>
      <c r="S140" s="124">
        <f t="shared" si="39"/>
        <v>4.4106693620591662</v>
      </c>
      <c r="T140" s="124">
        <f t="shared" si="39"/>
        <v>4.5012301434147401</v>
      </c>
      <c r="U140" s="124">
        <f t="shared" si="39"/>
        <v>4.5733767365658888</v>
      </c>
      <c r="V140" s="124">
        <f t="shared" si="39"/>
        <v>4.6547751566982978</v>
      </c>
      <c r="W140" s="124">
        <f t="shared" ref="W140" si="40">IF(W121=0,"",W121/W102)</f>
        <v>4.7181569614510153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2.0035364247184861</v>
      </c>
      <c r="C141" s="111">
        <f t="shared" si="41"/>
        <v>2.1101004683604923</v>
      </c>
      <c r="D141" s="111">
        <f t="shared" si="41"/>
        <v>2.3155367411499479</v>
      </c>
      <c r="E141" s="111">
        <f t="shared" si="41"/>
        <v>2.6050746000796972</v>
      </c>
      <c r="F141" s="111">
        <f t="shared" si="41"/>
        <v>2.8203385116919093</v>
      </c>
      <c r="G141" s="111">
        <f t="shared" si="41"/>
        <v>2.9522086988181409</v>
      </c>
      <c r="H141" s="111">
        <f t="shared" si="41"/>
        <v>3.101131533795396</v>
      </c>
      <c r="I141" s="111">
        <f t="shared" si="41"/>
        <v>3.1685310001909279</v>
      </c>
      <c r="J141" s="111">
        <f t="shared" si="41"/>
        <v>3.2348107768083487</v>
      </c>
      <c r="K141" s="111">
        <f t="shared" si="41"/>
        <v>3.2880075750232955</v>
      </c>
      <c r="L141" s="111">
        <f t="shared" si="41"/>
        <v>3.3472432647820809</v>
      </c>
      <c r="M141" s="111">
        <f t="shared" si="41"/>
        <v>3.421857801530678</v>
      </c>
      <c r="N141" s="111">
        <f t="shared" si="41"/>
        <v>3.5168531039292983</v>
      </c>
      <c r="O141" s="111">
        <f t="shared" si="41"/>
        <v>3.6492911879393195</v>
      </c>
      <c r="P141" s="111">
        <f t="shared" si="41"/>
        <v>3.8367088242793645</v>
      </c>
      <c r="Q141" s="111">
        <f t="shared" si="41"/>
        <v>4.0636484621125009</v>
      </c>
      <c r="R141" s="111">
        <f t="shared" ref="R141:V141" si="42">IF(R122=0,"",R122/R103)</f>
        <v>4.2693343432153847</v>
      </c>
      <c r="S141" s="111">
        <f t="shared" si="42"/>
        <v>4.4106693620591662</v>
      </c>
      <c r="T141" s="111">
        <f t="shared" si="42"/>
        <v>4.5012301434147401</v>
      </c>
      <c r="U141" s="111">
        <f t="shared" si="42"/>
        <v>4.5733767365658888</v>
      </c>
      <c r="V141" s="111">
        <f t="shared" si="42"/>
        <v>4.6547751566982978</v>
      </c>
      <c r="W141" s="111">
        <f t="shared" ref="W141" si="43">IF(W122=0,"",W122/W103)</f>
        <v>4.7181569614510153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0.51912818568680907</v>
      </c>
      <c r="C142" s="124">
        <f t="shared" si="44"/>
        <v>0.52523611682322324</v>
      </c>
      <c r="D142" s="124">
        <f t="shared" si="44"/>
        <v>0.53389425572519356</v>
      </c>
      <c r="E142" s="124">
        <f t="shared" si="44"/>
        <v>0.54232824966367144</v>
      </c>
      <c r="F142" s="124">
        <f t="shared" si="44"/>
        <v>0.55031383120791044</v>
      </c>
      <c r="G142" s="124">
        <f t="shared" si="44"/>
        <v>0.55769813582253136</v>
      </c>
      <c r="H142" s="124">
        <f t="shared" si="44"/>
        <v>0.56520032993752389</v>
      </c>
      <c r="I142" s="124">
        <f t="shared" si="44"/>
        <v>0.57192875645049479</v>
      </c>
      <c r="J142" s="124">
        <f t="shared" si="44"/>
        <v>0.58033364898991324</v>
      </c>
      <c r="K142" s="124">
        <f t="shared" si="44"/>
        <v>0.5882946114074914</v>
      </c>
      <c r="L142" s="124">
        <f t="shared" si="44"/>
        <v>0.59549518536335189</v>
      </c>
      <c r="M142" s="124">
        <f t="shared" si="44"/>
        <v>0.60395459669889517</v>
      </c>
      <c r="N142" s="124">
        <f t="shared" si="44"/>
        <v>0.61493252775346718</v>
      </c>
      <c r="O142" s="124">
        <f t="shared" si="44"/>
        <v>0.62704995364880323</v>
      </c>
      <c r="P142" s="124">
        <f t="shared" si="44"/>
        <v>0.63700396136975068</v>
      </c>
      <c r="Q142" s="124">
        <f t="shared" si="44"/>
        <v>0.65322670209194111</v>
      </c>
      <c r="R142" s="124">
        <f t="shared" ref="R142:V142" si="45">IF(R123=0,"",R123/R104)</f>
        <v>0.67078724304354354</v>
      </c>
      <c r="S142" s="124">
        <f t="shared" si="45"/>
        <v>0.69127119903330925</v>
      </c>
      <c r="T142" s="124">
        <f t="shared" si="45"/>
        <v>0.71253580006671358</v>
      </c>
      <c r="U142" s="124">
        <f t="shared" si="45"/>
        <v>0.73114262708707622</v>
      </c>
      <c r="V142" s="124">
        <f t="shared" si="45"/>
        <v>0.74948070032744118</v>
      </c>
      <c r="W142" s="124">
        <f t="shared" ref="W142" si="46">IF(W123=0,"",W123/W104)</f>
        <v>0.76521499377895752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0.51610052334418843</v>
      </c>
      <c r="C143" s="111">
        <f t="shared" si="47"/>
        <v>0.52225978341298929</v>
      </c>
      <c r="D143" s="111">
        <f t="shared" si="47"/>
        <v>0.531056855727011</v>
      </c>
      <c r="E143" s="111">
        <f t="shared" si="47"/>
        <v>0.53947554126892783</v>
      </c>
      <c r="F143" s="111">
        <f t="shared" si="47"/>
        <v>0.54793629411917744</v>
      </c>
      <c r="G143" s="111">
        <f t="shared" si="47"/>
        <v>0.55549330628200144</v>
      </c>
      <c r="H143" s="111">
        <f t="shared" si="47"/>
        <v>0.56288356003853202</v>
      </c>
      <c r="I143" s="111">
        <f t="shared" si="47"/>
        <v>0.56985769970298372</v>
      </c>
      <c r="J143" s="111">
        <f t="shared" si="47"/>
        <v>0.5770741110133415</v>
      </c>
      <c r="K143" s="111">
        <f t="shared" si="47"/>
        <v>0.58444367376535633</v>
      </c>
      <c r="L143" s="111">
        <f t="shared" si="47"/>
        <v>0.59323112590022076</v>
      </c>
      <c r="M143" s="111">
        <f t="shared" si="47"/>
        <v>0.60247789217933445</v>
      </c>
      <c r="N143" s="111">
        <f t="shared" si="47"/>
        <v>0.61349575029674031</v>
      </c>
      <c r="O143" s="111">
        <f t="shared" si="47"/>
        <v>0.62614921502861465</v>
      </c>
      <c r="P143" s="111">
        <f t="shared" si="47"/>
        <v>0.6362907342488634</v>
      </c>
      <c r="Q143" s="111">
        <f t="shared" si="47"/>
        <v>0.65235023724351404</v>
      </c>
      <c r="R143" s="111">
        <f t="shared" ref="R143:V143" si="48">IF(R124=0,"",R124/R105)</f>
        <v>0.66963149211715278</v>
      </c>
      <c r="S143" s="111">
        <f t="shared" si="48"/>
        <v>0.6904808565856918</v>
      </c>
      <c r="T143" s="111">
        <f t="shared" si="48"/>
        <v>0.71207254120311736</v>
      </c>
      <c r="U143" s="111">
        <f t="shared" si="48"/>
        <v>0.73088509467160001</v>
      </c>
      <c r="V143" s="111">
        <f t="shared" si="48"/>
        <v>0.74925313021304241</v>
      </c>
      <c r="W143" s="111">
        <f t="shared" ref="W143" si="49">IF(W124=0,"",W124/W105)</f>
        <v>0.76521096565624824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0.62009201294614891</v>
      </c>
      <c r="C147" s="112">
        <f t="shared" si="59"/>
        <v>0.62444668340591858</v>
      </c>
      <c r="D147" s="112">
        <f t="shared" si="59"/>
        <v>0.62922514881578318</v>
      </c>
      <c r="E147" s="112">
        <f t="shared" si="59"/>
        <v>0.63355299276208332</v>
      </c>
      <c r="F147" s="112">
        <f t="shared" si="59"/>
        <v>0.63776326270091332</v>
      </c>
      <c r="G147" s="112">
        <f t="shared" si="59"/>
        <v>0.64193177108431521</v>
      </c>
      <c r="H147" s="112">
        <f t="shared" si="59"/>
        <v>0.64643320765148038</v>
      </c>
      <c r="I147" s="112">
        <f t="shared" si="59"/>
        <v>0.64884786495879387</v>
      </c>
      <c r="J147" s="112">
        <f t="shared" si="59"/>
        <v>0.65200744413990486</v>
      </c>
      <c r="K147" s="112">
        <f t="shared" si="59"/>
        <v>0.65496095161441725</v>
      </c>
      <c r="L147" s="112">
        <f t="shared" si="59"/>
        <v>0.65632296402290846</v>
      </c>
      <c r="M147" s="112">
        <f t="shared" si="59"/>
        <v>0.65758739652590581</v>
      </c>
      <c r="N147" s="112">
        <f t="shared" si="59"/>
        <v>0.66051836056755064</v>
      </c>
      <c r="O147" s="112">
        <f t="shared" si="59"/>
        <v>0.66268953423234933</v>
      </c>
      <c r="P147" s="112">
        <f t="shared" si="59"/>
        <v>0.66742380549673475</v>
      </c>
      <c r="Q147" s="112">
        <f t="shared" si="59"/>
        <v>0.68437892217805529</v>
      </c>
      <c r="R147" s="112">
        <f t="shared" ref="R147:V147" si="60">IF(R128=0,"",R128/R109)</f>
        <v>0.71096149199744485</v>
      </c>
      <c r="S147" s="112">
        <f t="shared" si="60"/>
        <v>0.72844903847613385</v>
      </c>
      <c r="T147" s="112">
        <f t="shared" si="60"/>
        <v>0.73343871035346242</v>
      </c>
      <c r="U147" s="112">
        <f t="shared" si="60"/>
        <v>0.7419437912443374</v>
      </c>
      <c r="V147" s="112">
        <f t="shared" si="60"/>
        <v>0.75704399504274178</v>
      </c>
      <c r="W147" s="112">
        <f t="shared" ref="W147" si="61">IF(W128=0,"",W128/W109)</f>
        <v>0.76534446527302025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0.58853306350927925</v>
      </c>
      <c r="C151" s="124">
        <f t="shared" si="71"/>
        <v>0.58909024225504292</v>
      </c>
      <c r="D151" s="124">
        <f t="shared" si="71"/>
        <v>0.59190959139471266</v>
      </c>
      <c r="E151" s="124">
        <f t="shared" si="71"/>
        <v>0.59520544850724033</v>
      </c>
      <c r="F151" s="124">
        <f t="shared" si="71"/>
        <v>0.59672674725207941</v>
      </c>
      <c r="G151" s="124">
        <f t="shared" si="71"/>
        <v>0.59779984357341143</v>
      </c>
      <c r="H151" s="124">
        <f t="shared" si="71"/>
        <v>0.599365276722306</v>
      </c>
      <c r="I151" s="124">
        <f t="shared" si="71"/>
        <v>0.59924626605893827</v>
      </c>
      <c r="J151" s="124">
        <f t="shared" si="71"/>
        <v>0.60156206904283116</v>
      </c>
      <c r="K151" s="124">
        <f t="shared" si="71"/>
        <v>0.60311929063276259</v>
      </c>
      <c r="L151" s="124">
        <f t="shared" si="71"/>
        <v>0.60084510691723203</v>
      </c>
      <c r="M151" s="124">
        <f t="shared" si="71"/>
        <v>0.59998402742061441</v>
      </c>
      <c r="N151" s="124">
        <f t="shared" si="71"/>
        <v>0.60215566750176786</v>
      </c>
      <c r="O151" s="124">
        <f t="shared" si="71"/>
        <v>0.60284665581250518</v>
      </c>
      <c r="P151" s="124">
        <f t="shared" si="71"/>
        <v>0.6020110377586132</v>
      </c>
      <c r="Q151" s="124">
        <f t="shared" si="71"/>
        <v>0.60354449404080135</v>
      </c>
      <c r="R151" s="124">
        <f t="shared" ref="R151:V151" si="72">IF(R132=0,"",R132/R113)</f>
        <v>0.60436212455464466</v>
      </c>
      <c r="S151" s="124">
        <f t="shared" si="72"/>
        <v>0.60293950660934603</v>
      </c>
      <c r="T151" s="124">
        <f t="shared" si="72"/>
        <v>0.60485674185752791</v>
      </c>
      <c r="U151" s="124">
        <f t="shared" si="72"/>
        <v>0.60574193912562646</v>
      </c>
      <c r="V151" s="124">
        <f t="shared" si="72"/>
        <v>0.61176407631256302</v>
      </c>
      <c r="W151" s="124">
        <f t="shared" ref="W151" si="73">IF(W132=0,"",W132/W113)</f>
        <v>0.61499006536665868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0.58255931085388524</v>
      </c>
      <c r="C152" s="111">
        <f t="shared" si="74"/>
        <v>0.58388379774344934</v>
      </c>
      <c r="D152" s="111">
        <f t="shared" si="74"/>
        <v>0.58536898060965359</v>
      </c>
      <c r="E152" s="111">
        <f t="shared" si="74"/>
        <v>0.58675580730658161</v>
      </c>
      <c r="F152" s="111">
        <f t="shared" si="74"/>
        <v>0.58812373930879303</v>
      </c>
      <c r="G152" s="111">
        <f t="shared" si="74"/>
        <v>0.58945139743753672</v>
      </c>
      <c r="H152" s="111">
        <f t="shared" si="74"/>
        <v>0.59079065113222229</v>
      </c>
      <c r="I152" s="111">
        <f t="shared" si="74"/>
        <v>0.59153449026815341</v>
      </c>
      <c r="J152" s="111">
        <f t="shared" si="74"/>
        <v>0.59204701924135561</v>
      </c>
      <c r="K152" s="111">
        <f t="shared" si="74"/>
        <v>0.59273358886062877</v>
      </c>
      <c r="L152" s="111">
        <f t="shared" si="74"/>
        <v>0.59346125032005226</v>
      </c>
      <c r="M152" s="111">
        <f t="shared" si="74"/>
        <v>0.59407729858250513</v>
      </c>
      <c r="N152" s="111">
        <f t="shared" si="74"/>
        <v>0.59459310915003594</v>
      </c>
      <c r="O152" s="111">
        <f t="shared" si="74"/>
        <v>0.59500545423611684</v>
      </c>
      <c r="P152" s="111">
        <f t="shared" si="74"/>
        <v>0.59525104481180735</v>
      </c>
      <c r="Q152" s="111">
        <f t="shared" si="74"/>
        <v>0.59543016127140191</v>
      </c>
      <c r="R152" s="111">
        <f t="shared" ref="R152:V152" si="75">IF(R133=0,"",R133/R114)</f>
        <v>0.59592321202336573</v>
      </c>
      <c r="S152" s="111">
        <f t="shared" si="75"/>
        <v>0.59696091103252569</v>
      </c>
      <c r="T152" s="111">
        <f t="shared" si="75"/>
        <v>0.59857329375128987</v>
      </c>
      <c r="U152" s="111">
        <f t="shared" si="75"/>
        <v>0.60060281724560205</v>
      </c>
      <c r="V152" s="111">
        <f t="shared" si="75"/>
        <v>0.60287702209953808</v>
      </c>
      <c r="W152" s="111">
        <f t="shared" ref="W152" si="76">IF(W133=0,"",W133/W114)</f>
        <v>0.6056336627880009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0.73994402732119591</v>
      </c>
      <c r="C153" s="45">
        <f t="shared" si="77"/>
        <v>0.74037788837243934</v>
      </c>
      <c r="D153" s="45">
        <f t="shared" si="77"/>
        <v>0.74627935768967746</v>
      </c>
      <c r="E153" s="45">
        <f t="shared" si="77"/>
        <v>0.7506647258755802</v>
      </c>
      <c r="F153" s="45">
        <f t="shared" si="77"/>
        <v>0.75374172477688328</v>
      </c>
      <c r="G153" s="45">
        <f t="shared" si="77"/>
        <v>0.75553233279372556</v>
      </c>
      <c r="H153" s="45">
        <f t="shared" si="77"/>
        <v>0.75748055261678437</v>
      </c>
      <c r="I153" s="45">
        <f t="shared" si="77"/>
        <v>0.75868281868771159</v>
      </c>
      <c r="J153" s="45">
        <f t="shared" si="77"/>
        <v>0.75979527829338567</v>
      </c>
      <c r="K153" s="45">
        <f t="shared" si="77"/>
        <v>0.76147335655619375</v>
      </c>
      <c r="L153" s="45">
        <f t="shared" si="77"/>
        <v>0.76359288612105614</v>
      </c>
      <c r="M153" s="45">
        <f t="shared" si="77"/>
        <v>0.76434508517628008</v>
      </c>
      <c r="N153" s="45">
        <f t="shared" si="77"/>
        <v>0.76894859738402588</v>
      </c>
      <c r="O153" s="45">
        <f t="shared" si="77"/>
        <v>0.77073732327974354</v>
      </c>
      <c r="P153" s="45">
        <f t="shared" si="77"/>
        <v>0.77390813519234258</v>
      </c>
      <c r="Q153" s="45">
        <f t="shared" si="77"/>
        <v>0.77813976050789169</v>
      </c>
      <c r="R153" s="45">
        <f t="shared" ref="R153:V153" si="78">IF(R134=0,"",R134/R115)</f>
        <v>0.78425456964875373</v>
      </c>
      <c r="S153" s="45">
        <f t="shared" si="78"/>
        <v>0.79103054312480459</v>
      </c>
      <c r="T153" s="45">
        <f t="shared" si="78"/>
        <v>0.79883872516858667</v>
      </c>
      <c r="U153" s="45">
        <f t="shared" si="78"/>
        <v>0.80900075327393584</v>
      </c>
      <c r="V153" s="45">
        <f t="shared" si="78"/>
        <v>0.8293929563210618</v>
      </c>
      <c r="W153" s="45">
        <f t="shared" ref="W153" si="79">IF(W134=0,"",W134/W115)</f>
        <v>0.83878076869393337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149.14746</v>
      </c>
      <c r="C155" s="117">
        <f t="shared" si="80"/>
        <v>168.33366000000004</v>
      </c>
      <c r="D155" s="117">
        <f t="shared" si="80"/>
        <v>184.74290999999999</v>
      </c>
      <c r="E155" s="117">
        <f t="shared" si="80"/>
        <v>205.69626</v>
      </c>
      <c r="F155" s="117">
        <f t="shared" si="80"/>
        <v>222.05501999999998</v>
      </c>
      <c r="G155" s="117">
        <f t="shared" si="80"/>
        <v>235.23290999999992</v>
      </c>
      <c r="H155" s="117">
        <f t="shared" si="80"/>
        <v>242.70543000000006</v>
      </c>
      <c r="I155" s="117">
        <f t="shared" si="80"/>
        <v>257.34752999999989</v>
      </c>
      <c r="J155" s="117">
        <f t="shared" si="80"/>
        <v>263.30534999999986</v>
      </c>
      <c r="K155" s="117">
        <f t="shared" si="80"/>
        <v>241.44317999999993</v>
      </c>
      <c r="L155" s="117">
        <f t="shared" si="80"/>
        <v>292.28660999999977</v>
      </c>
      <c r="M155" s="117">
        <f t="shared" si="80"/>
        <v>250.93529999999978</v>
      </c>
      <c r="N155" s="117">
        <f t="shared" si="80"/>
        <v>250.88480999999973</v>
      </c>
      <c r="O155" s="117">
        <f t="shared" si="80"/>
        <v>238.86819000000006</v>
      </c>
      <c r="P155" s="117">
        <f t="shared" si="80"/>
        <v>238.00985999999995</v>
      </c>
      <c r="Q155" s="117">
        <f t="shared" si="80"/>
        <v>230.38587000000001</v>
      </c>
      <c r="R155" s="117">
        <f t="shared" ref="R155:V155" si="81">R156+R159+R161+R170</f>
        <v>249.82229843999977</v>
      </c>
      <c r="S155" s="117">
        <f t="shared" si="81"/>
        <v>261.52991964</v>
      </c>
      <c r="T155" s="117">
        <f t="shared" si="81"/>
        <v>279.93514032000019</v>
      </c>
      <c r="U155" s="117">
        <f t="shared" si="81"/>
        <v>260.08752132000018</v>
      </c>
      <c r="V155" s="117">
        <f t="shared" si="81"/>
        <v>257.36005151999996</v>
      </c>
      <c r="W155" s="117">
        <f t="shared" ref="W155" si="82">W156+W159+W161+W170</f>
        <v>271.05435324000013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122.08401750072674</v>
      </c>
      <c r="C156" s="122">
        <f t="shared" si="83"/>
        <v>139.90501650659223</v>
      </c>
      <c r="D156" s="122">
        <f t="shared" si="83"/>
        <v>152.21894422773789</v>
      </c>
      <c r="E156" s="122">
        <f t="shared" si="83"/>
        <v>170.03683200457877</v>
      </c>
      <c r="F156" s="122">
        <f t="shared" si="83"/>
        <v>183.15568259765624</v>
      </c>
      <c r="G156" s="122">
        <f t="shared" si="83"/>
        <v>192.83268838777403</v>
      </c>
      <c r="H156" s="122">
        <f t="shared" si="83"/>
        <v>197.36732373527258</v>
      </c>
      <c r="I156" s="122">
        <f t="shared" si="83"/>
        <v>209.04772109895066</v>
      </c>
      <c r="J156" s="122">
        <f t="shared" si="83"/>
        <v>209.78272888796371</v>
      </c>
      <c r="K156" s="122">
        <f t="shared" si="83"/>
        <v>195.26462090297917</v>
      </c>
      <c r="L156" s="122">
        <f t="shared" si="83"/>
        <v>232.74950657363385</v>
      </c>
      <c r="M156" s="122">
        <f t="shared" si="83"/>
        <v>196.95264622435732</v>
      </c>
      <c r="N156" s="122">
        <f t="shared" si="83"/>
        <v>197.45314785540339</v>
      </c>
      <c r="O156" s="122">
        <f t="shared" si="83"/>
        <v>186.15735570425915</v>
      </c>
      <c r="P156" s="122">
        <f t="shared" si="83"/>
        <v>186.34385584121543</v>
      </c>
      <c r="Q156" s="122">
        <f t="shared" si="83"/>
        <v>177.39424527661151</v>
      </c>
      <c r="R156" s="122">
        <f t="shared" ref="R156:V156" si="84">SUM(R157:R158)</f>
        <v>191.90458123040406</v>
      </c>
      <c r="S156" s="122">
        <f t="shared" si="84"/>
        <v>205.75271910594668</v>
      </c>
      <c r="T156" s="122">
        <f t="shared" si="84"/>
        <v>220.81326444877891</v>
      </c>
      <c r="U156" s="122">
        <f t="shared" si="84"/>
        <v>205.69666435172789</v>
      </c>
      <c r="V156" s="122">
        <f t="shared" si="84"/>
        <v>200.11586938736764</v>
      </c>
      <c r="W156" s="122">
        <f t="shared" ref="W156" si="85">SUM(W157:W158)</f>
        <v>211.57738026825973</v>
      </c>
      <c r="DA156" s="130" t="s">
        <v>2132</v>
      </c>
    </row>
    <row r="157" spans="1:105" ht="12" customHeight="1" x14ac:dyDescent="0.25">
      <c r="A157" s="97" t="s">
        <v>217</v>
      </c>
      <c r="B157" s="98">
        <v>122.08401750072674</v>
      </c>
      <c r="C157" s="98">
        <v>139.90501650659223</v>
      </c>
      <c r="D157" s="98">
        <v>152.21894422773789</v>
      </c>
      <c r="E157" s="98">
        <v>170.03683200457877</v>
      </c>
      <c r="F157" s="98">
        <v>183.15568259765624</v>
      </c>
      <c r="G157" s="98">
        <v>192.83268838777403</v>
      </c>
      <c r="H157" s="98">
        <v>197.36732373527258</v>
      </c>
      <c r="I157" s="98">
        <v>209.04772109895066</v>
      </c>
      <c r="J157" s="98">
        <v>209.78272888796371</v>
      </c>
      <c r="K157" s="98">
        <v>195.26462090297917</v>
      </c>
      <c r="L157" s="98">
        <v>232.74950657363385</v>
      </c>
      <c r="M157" s="98">
        <v>196.95264622435732</v>
      </c>
      <c r="N157" s="98">
        <v>197.45314785540339</v>
      </c>
      <c r="O157" s="98">
        <v>186.15735570425915</v>
      </c>
      <c r="P157" s="98">
        <v>186.34385584121543</v>
      </c>
      <c r="Q157" s="98">
        <v>177.39424527661151</v>
      </c>
      <c r="R157" s="98">
        <v>191.90458123040406</v>
      </c>
      <c r="S157" s="98">
        <v>205.75271910594668</v>
      </c>
      <c r="T157" s="98">
        <v>220.81326444877891</v>
      </c>
      <c r="U157" s="98">
        <v>205.69666435172789</v>
      </c>
      <c r="V157" s="98">
        <v>200.11586938736764</v>
      </c>
      <c r="W157" s="98">
        <v>211.57738026825973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21.186534759719386</v>
      </c>
      <c r="C161" s="122">
        <v>22.140910249808247</v>
      </c>
      <c r="D161" s="122">
        <v>24.8388034557967</v>
      </c>
      <c r="E161" s="122">
        <v>26.975154220862855</v>
      </c>
      <c r="F161" s="122">
        <v>28.733818200037017</v>
      </c>
      <c r="G161" s="122">
        <v>31.643555167557569</v>
      </c>
      <c r="H161" s="122">
        <v>33.690745291908492</v>
      </c>
      <c r="I161" s="122">
        <v>36.385433985628339</v>
      </c>
      <c r="J161" s="122">
        <v>40.475003729547225</v>
      </c>
      <c r="K161" s="122">
        <v>34.958547250224598</v>
      </c>
      <c r="L161" s="122">
        <v>44.153795392625547</v>
      </c>
      <c r="M161" s="122">
        <v>40.992896214751347</v>
      </c>
      <c r="N161" s="122">
        <v>40.786023261109762</v>
      </c>
      <c r="O161" s="122">
        <v>40.23359958493733</v>
      </c>
      <c r="P161" s="122">
        <v>38.870342212314043</v>
      </c>
      <c r="Q161" s="122">
        <v>40.565390003441259</v>
      </c>
      <c r="R161" s="122">
        <v>44.581775835477593</v>
      </c>
      <c r="S161" s="122">
        <v>42.598521078809661</v>
      </c>
      <c r="T161" s="122">
        <v>45.337963754434213</v>
      </c>
      <c r="U161" s="122">
        <v>41.79801589702042</v>
      </c>
      <c r="V161" s="122">
        <v>43.769661452540362</v>
      </c>
      <c r="W161" s="122">
        <v>46.07266434255898</v>
      </c>
      <c r="DA161" s="130" t="s">
        <v>2137</v>
      </c>
    </row>
    <row r="162" spans="1:105" ht="12" customHeight="1" x14ac:dyDescent="0.25">
      <c r="A162" s="97" t="s">
        <v>134</v>
      </c>
      <c r="B162" s="98">
        <v>21.186534759719386</v>
      </c>
      <c r="C162" s="98">
        <v>22.140910249808247</v>
      </c>
      <c r="D162" s="98">
        <v>24.8388034557967</v>
      </c>
      <c r="E162" s="98">
        <v>26.975154220862855</v>
      </c>
      <c r="F162" s="98">
        <v>28.733818200037017</v>
      </c>
      <c r="G162" s="98">
        <v>31.643555167557569</v>
      </c>
      <c r="H162" s="98">
        <v>33.690745291908492</v>
      </c>
      <c r="I162" s="98">
        <v>36.385433985628339</v>
      </c>
      <c r="J162" s="98">
        <v>40.475003729547225</v>
      </c>
      <c r="K162" s="98">
        <v>34.958547250224598</v>
      </c>
      <c r="L162" s="98">
        <v>44.153795392625547</v>
      </c>
      <c r="M162" s="98">
        <v>40.992896214751347</v>
      </c>
      <c r="N162" s="98">
        <v>40.786023261109762</v>
      </c>
      <c r="O162" s="98">
        <v>40.23359958493733</v>
      </c>
      <c r="P162" s="98">
        <v>38.870342212314043</v>
      </c>
      <c r="Q162" s="98">
        <v>40.565390003441259</v>
      </c>
      <c r="R162" s="98">
        <v>44.581775835477593</v>
      </c>
      <c r="S162" s="98">
        <v>42.598521078809661</v>
      </c>
      <c r="T162" s="98">
        <v>45.337963754434213</v>
      </c>
      <c r="U162" s="98">
        <v>41.79801589702042</v>
      </c>
      <c r="V162" s="98">
        <v>43.769661452540362</v>
      </c>
      <c r="W162" s="98">
        <v>46.07266434255898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5.8769077395538787</v>
      </c>
      <c r="C170" s="122">
        <v>6.2877332435995354</v>
      </c>
      <c r="D170" s="122">
        <v>7.6851623164654175</v>
      </c>
      <c r="E170" s="122">
        <v>8.6842737745583687</v>
      </c>
      <c r="F170" s="122">
        <v>10.165519202306731</v>
      </c>
      <c r="G170" s="122">
        <v>10.756666444668316</v>
      </c>
      <c r="H170" s="122">
        <v>11.647360972819003</v>
      </c>
      <c r="I170" s="122">
        <v>11.914374915420895</v>
      </c>
      <c r="J170" s="122">
        <v>13.047617382488935</v>
      </c>
      <c r="K170" s="122">
        <v>11.220011846796144</v>
      </c>
      <c r="L170" s="122">
        <v>15.3833080337404</v>
      </c>
      <c r="M170" s="122">
        <v>12.989757560891112</v>
      </c>
      <c r="N170" s="122">
        <v>12.645638883486583</v>
      </c>
      <c r="O170" s="122">
        <v>12.477234710803577</v>
      </c>
      <c r="P170" s="122">
        <v>12.795661946470487</v>
      </c>
      <c r="Q170" s="122">
        <v>12.426234719947244</v>
      </c>
      <c r="R170" s="122">
        <v>13.335941374118104</v>
      </c>
      <c r="S170" s="122">
        <v>13.178679455243694</v>
      </c>
      <c r="T170" s="122">
        <v>13.783912116787093</v>
      </c>
      <c r="U170" s="122">
        <v>12.592841071251891</v>
      </c>
      <c r="V170" s="122">
        <v>13.474520680091933</v>
      </c>
      <c r="W170" s="122">
        <v>13.404308629181385</v>
      </c>
      <c r="DA170" s="130" t="s">
        <v>2146</v>
      </c>
    </row>
    <row r="171" spans="1:105" ht="12" customHeight="1" x14ac:dyDescent="0.25">
      <c r="A171" s="97" t="s">
        <v>175</v>
      </c>
      <c r="B171" s="98">
        <v>5.8769077395538787</v>
      </c>
      <c r="C171" s="98">
        <v>6.2877332435995354</v>
      </c>
      <c r="D171" s="98">
        <v>7.6851623164654175</v>
      </c>
      <c r="E171" s="98">
        <v>8.6842737745583687</v>
      </c>
      <c r="F171" s="98">
        <v>10.165519202306731</v>
      </c>
      <c r="G171" s="98">
        <v>10.756666444668316</v>
      </c>
      <c r="H171" s="98">
        <v>11.647360972819003</v>
      </c>
      <c r="I171" s="98">
        <v>11.914374915420895</v>
      </c>
      <c r="J171" s="98">
        <v>13.047617382488935</v>
      </c>
      <c r="K171" s="98">
        <v>11.220011846796144</v>
      </c>
      <c r="L171" s="98">
        <v>15.3833080337404</v>
      </c>
      <c r="M171" s="98">
        <v>12.989757560891112</v>
      </c>
      <c r="N171" s="98">
        <v>12.645638883486583</v>
      </c>
      <c r="O171" s="98">
        <v>12.477234710803577</v>
      </c>
      <c r="P171" s="98">
        <v>12.795661946470487</v>
      </c>
      <c r="Q171" s="98">
        <v>12.426234719947244</v>
      </c>
      <c r="R171" s="98">
        <v>13.335941374118104</v>
      </c>
      <c r="S171" s="98">
        <v>13.178679455243694</v>
      </c>
      <c r="T171" s="98">
        <v>13.783912116787093</v>
      </c>
      <c r="U171" s="98">
        <v>12.592841071251891</v>
      </c>
      <c r="V171" s="98">
        <v>13.474520680091933</v>
      </c>
      <c r="W171" s="98">
        <v>13.404308629181385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18284.908760318485</v>
      </c>
      <c r="C174" s="117">
        <f t="shared" si="87"/>
        <v>19674.954772526122</v>
      </c>
      <c r="D174" s="117">
        <f t="shared" si="87"/>
        <v>19607.197595243975</v>
      </c>
      <c r="E174" s="117">
        <f t="shared" si="87"/>
        <v>20030.29091632061</v>
      </c>
      <c r="F174" s="117">
        <f t="shared" si="87"/>
        <v>19840.475453663079</v>
      </c>
      <c r="G174" s="117">
        <f t="shared" si="87"/>
        <v>19747.647577726944</v>
      </c>
      <c r="H174" s="117">
        <f t="shared" si="87"/>
        <v>19338.807305586182</v>
      </c>
      <c r="I174" s="117">
        <f t="shared" si="87"/>
        <v>19795.578824378987</v>
      </c>
      <c r="J174" s="117">
        <f t="shared" si="87"/>
        <v>19606.512694505469</v>
      </c>
      <c r="K174" s="117">
        <f t="shared" si="87"/>
        <v>17569.274023548573</v>
      </c>
      <c r="L174" s="117">
        <f t="shared" si="87"/>
        <v>20823.358275544877</v>
      </c>
      <c r="M174" s="117">
        <f t="shared" si="87"/>
        <v>17848.007364891371</v>
      </c>
      <c r="N174" s="117">
        <f t="shared" si="87"/>
        <v>17781.509579896399</v>
      </c>
      <c r="O174" s="117">
        <f t="shared" si="87"/>
        <v>16884.0613415402</v>
      </c>
      <c r="P174" s="117">
        <f t="shared" si="87"/>
        <v>16274.663230120528</v>
      </c>
      <c r="Q174" s="117">
        <f t="shared" si="87"/>
        <v>15014.547873991725</v>
      </c>
      <c r="R174" s="117">
        <f t="shared" ref="R174:V174" si="88">R175+R178+R180+R189</f>
        <v>15545.429590153652</v>
      </c>
      <c r="S174" s="117">
        <f t="shared" si="88"/>
        <v>15675.98064136261</v>
      </c>
      <c r="T174" s="117">
        <f t="shared" si="88"/>
        <v>16274.49859541214</v>
      </c>
      <c r="U174" s="117">
        <f t="shared" si="88"/>
        <v>15000.990797736842</v>
      </c>
      <c r="V174" s="117">
        <f t="shared" si="88"/>
        <v>14710.732877763001</v>
      </c>
      <c r="W174" s="117">
        <f t="shared" ref="W174" si="89">W175+W178+W180+W189</f>
        <v>15561.09688977165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14911.535428566829</v>
      </c>
      <c r="C175" s="122">
        <f t="shared" si="90"/>
        <v>16298.711154283932</v>
      </c>
      <c r="D175" s="122">
        <f t="shared" si="90"/>
        <v>16095.182109737798</v>
      </c>
      <c r="E175" s="122">
        <f t="shared" si="90"/>
        <v>16485.631497442857</v>
      </c>
      <c r="F175" s="122">
        <f t="shared" si="90"/>
        <v>16299.625717470768</v>
      </c>
      <c r="G175" s="122">
        <f t="shared" si="90"/>
        <v>16126.148189452964</v>
      </c>
      <c r="H175" s="122">
        <f t="shared" si="90"/>
        <v>15657.532931101015</v>
      </c>
      <c r="I175" s="122">
        <f t="shared" si="90"/>
        <v>16018.15703323132</v>
      </c>
      <c r="J175" s="122">
        <f t="shared" si="90"/>
        <v>15503.858756633497</v>
      </c>
      <c r="K175" s="122">
        <f t="shared" si="90"/>
        <v>14080.889679282482</v>
      </c>
      <c r="L175" s="122">
        <f t="shared" si="90"/>
        <v>16488.181023090547</v>
      </c>
      <c r="M175" s="122">
        <f t="shared" si="90"/>
        <v>13954.893071377735</v>
      </c>
      <c r="N175" s="122">
        <f t="shared" si="90"/>
        <v>13926.722569069516</v>
      </c>
      <c r="O175" s="122">
        <f t="shared" si="90"/>
        <v>13105.289225885346</v>
      </c>
      <c r="P175" s="122">
        <f t="shared" si="90"/>
        <v>12699.351482911114</v>
      </c>
      <c r="Q175" s="122">
        <f t="shared" si="90"/>
        <v>11507.359715150766</v>
      </c>
      <c r="R175" s="122">
        <f t="shared" ref="R175:V175" si="91">SUM(R176:R177)</f>
        <v>11884.441921653261</v>
      </c>
      <c r="S175" s="122">
        <f t="shared" si="91"/>
        <v>12302.483614744462</v>
      </c>
      <c r="T175" s="122">
        <f t="shared" si="91"/>
        <v>12804.389703417512</v>
      </c>
      <c r="U175" s="122">
        <f t="shared" si="91"/>
        <v>11835.240260759731</v>
      </c>
      <c r="V175" s="122">
        <f t="shared" si="91"/>
        <v>11388.690421932188</v>
      </c>
      <c r="W175" s="122">
        <f t="shared" ref="W175" si="92">SUM(W176:W177)</f>
        <v>12091.680933138652</v>
      </c>
      <c r="DA175" s="130" t="s">
        <v>2300</v>
      </c>
    </row>
    <row r="176" spans="1:105" ht="12" customHeight="1" x14ac:dyDescent="0.25">
      <c r="A176" s="97" t="s">
        <v>217</v>
      </c>
      <c r="B176" s="98">
        <v>14744.884417017776</v>
      </c>
      <c r="C176" s="98">
        <v>16116.142451033682</v>
      </c>
      <c r="D176" s="98">
        <v>15915.794810039946</v>
      </c>
      <c r="E176" s="98">
        <v>16300.739874551633</v>
      </c>
      <c r="F176" s="98">
        <v>16117.347023909433</v>
      </c>
      <c r="G176" s="98">
        <v>15944.530831934679</v>
      </c>
      <c r="H176" s="98">
        <v>15481.092985669795</v>
      </c>
      <c r="I176" s="98">
        <v>15838.275815615672</v>
      </c>
      <c r="J176" s="98">
        <v>15327.79557818648</v>
      </c>
      <c r="K176" s="98">
        <v>13919.092369525928</v>
      </c>
      <c r="L176" s="98">
        <v>16304.074254496907</v>
      </c>
      <c r="M176" s="98">
        <v>13794.947311066535</v>
      </c>
      <c r="N176" s="98">
        <v>13764.968699859723</v>
      </c>
      <c r="O176" s="98">
        <v>12951.252522893988</v>
      </c>
      <c r="P176" s="98">
        <v>12549.843502851973</v>
      </c>
      <c r="Q176" s="98">
        <v>11370.545461722557</v>
      </c>
      <c r="R176" s="98">
        <v>11741.87012568176</v>
      </c>
      <c r="S176" s="98">
        <v>12153.503159903716</v>
      </c>
      <c r="T176" s="98">
        <v>12646.773134094001</v>
      </c>
      <c r="U176" s="98">
        <v>11687.172273717855</v>
      </c>
      <c r="V176" s="98">
        <v>11243.90164402291</v>
      </c>
      <c r="W176" s="98">
        <v>11936.651548503223</v>
      </c>
      <c r="DA176" s="63" t="s">
        <v>2301</v>
      </c>
    </row>
    <row r="177" spans="1:105" ht="12" customHeight="1" x14ac:dyDescent="0.25">
      <c r="A177" s="97" t="s">
        <v>53</v>
      </c>
      <c r="B177" s="98">
        <v>166.65101154905255</v>
      </c>
      <c r="C177" s="98">
        <v>182.56870325025054</v>
      </c>
      <c r="D177" s="98">
        <v>179.3872996978524</v>
      </c>
      <c r="E177" s="98">
        <v>184.89162289122524</v>
      </c>
      <c r="F177" s="98">
        <v>182.27869356133525</v>
      </c>
      <c r="G177" s="98">
        <v>181.61735751828513</v>
      </c>
      <c r="H177" s="98">
        <v>176.43994543122071</v>
      </c>
      <c r="I177" s="98">
        <v>179.88121761564724</v>
      </c>
      <c r="J177" s="98">
        <v>176.06317844701778</v>
      </c>
      <c r="K177" s="98">
        <v>161.79730975655278</v>
      </c>
      <c r="L177" s="98">
        <v>184.10676859364006</v>
      </c>
      <c r="M177" s="98">
        <v>159.94576031120121</v>
      </c>
      <c r="N177" s="98">
        <v>161.75386920979352</v>
      </c>
      <c r="O177" s="98">
        <v>154.03670299135806</v>
      </c>
      <c r="P177" s="98">
        <v>149.50798005914055</v>
      </c>
      <c r="Q177" s="98">
        <v>136.81425342820791</v>
      </c>
      <c r="R177" s="98">
        <v>142.57179597149982</v>
      </c>
      <c r="S177" s="98">
        <v>148.9804548407472</v>
      </c>
      <c r="T177" s="98">
        <v>157.61656932351053</v>
      </c>
      <c r="U177" s="98">
        <v>148.06798704187602</v>
      </c>
      <c r="V177" s="98">
        <v>144.78877790927856</v>
      </c>
      <c r="W177" s="98">
        <v>155.02938463542799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7.1387163196945007E-3</v>
      </c>
      <c r="C178" s="122">
        <f t="shared" si="93"/>
        <v>8.4376223014003514E-3</v>
      </c>
      <c r="D178" s="122">
        <f t="shared" si="93"/>
        <v>1.040491589924882E-2</v>
      </c>
      <c r="E178" s="122">
        <f t="shared" si="93"/>
        <v>1.7618449797412512E-2</v>
      </c>
      <c r="F178" s="122">
        <f t="shared" si="93"/>
        <v>2.5630798243422924E-2</v>
      </c>
      <c r="G178" s="122">
        <f t="shared" si="93"/>
        <v>3.9928780666155218E-2</v>
      </c>
      <c r="H178" s="122">
        <f t="shared" si="93"/>
        <v>0.13251973333389547</v>
      </c>
      <c r="I178" s="122">
        <f t="shared" si="93"/>
        <v>0.15245937760693554</v>
      </c>
      <c r="J178" s="122">
        <f t="shared" si="93"/>
        <v>0.20122629457541871</v>
      </c>
      <c r="K178" s="122">
        <f t="shared" si="93"/>
        <v>0.22623523616776142</v>
      </c>
      <c r="L178" s="122">
        <f t="shared" si="93"/>
        <v>0.59711687026567417</v>
      </c>
      <c r="M178" s="122">
        <f t="shared" si="93"/>
        <v>0.31190796131507836</v>
      </c>
      <c r="N178" s="122">
        <f t="shared" si="93"/>
        <v>0.34178465595486385</v>
      </c>
      <c r="O178" s="122">
        <f t="shared" si="93"/>
        <v>0.31299982535016219</v>
      </c>
      <c r="P178" s="122">
        <f t="shared" si="93"/>
        <v>0.45413605427268056</v>
      </c>
      <c r="Q178" s="122">
        <f t="shared" si="93"/>
        <v>0.38031264753882998</v>
      </c>
      <c r="R178" s="122">
        <f t="shared" si="93"/>
        <v>0.48331267408625461</v>
      </c>
      <c r="S178" s="122">
        <f t="shared" si="93"/>
        <v>0.58734018289808387</v>
      </c>
      <c r="T178" s="122">
        <f t="shared" si="93"/>
        <v>0.86515666319050455</v>
      </c>
      <c r="U178" s="122">
        <f t="shared" si="93"/>
        <v>0.6833688980525543</v>
      </c>
      <c r="V178" s="122">
        <f t="shared" si="93"/>
        <v>0.75280567484260996</v>
      </c>
      <c r="W178" s="122">
        <f t="shared" si="93"/>
        <v>1.3912806032420129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7.1387163196945007E-3</v>
      </c>
      <c r="C179" s="98">
        <f>RES_hhdet_fech!C67</f>
        <v>8.4376223014003514E-3</v>
      </c>
      <c r="D179" s="98">
        <f>RES_hhdet_fech!D67</f>
        <v>1.040491589924882E-2</v>
      </c>
      <c r="E179" s="98">
        <f>RES_hhdet_fech!E67</f>
        <v>1.7618449797412512E-2</v>
      </c>
      <c r="F179" s="98">
        <f>RES_hhdet_fech!F67</f>
        <v>2.5630798243422924E-2</v>
      </c>
      <c r="G179" s="98">
        <f>RES_hhdet_fech!G67</f>
        <v>3.9928780666155218E-2</v>
      </c>
      <c r="H179" s="98">
        <f>RES_hhdet_fech!H67</f>
        <v>0.13251973333389547</v>
      </c>
      <c r="I179" s="98">
        <f>RES_hhdet_fech!I67</f>
        <v>0.15245937760693554</v>
      </c>
      <c r="J179" s="98">
        <f>RES_hhdet_fech!J67</f>
        <v>0.20122629457541871</v>
      </c>
      <c r="K179" s="98">
        <f>RES_hhdet_fech!K67</f>
        <v>0.22623523616776142</v>
      </c>
      <c r="L179" s="98">
        <f>RES_hhdet_fech!L67</f>
        <v>0.59711687026567417</v>
      </c>
      <c r="M179" s="98">
        <f>RES_hhdet_fech!M67</f>
        <v>0.31190796131507836</v>
      </c>
      <c r="N179" s="98">
        <f>RES_hhdet_fech!N67</f>
        <v>0.34178465595486385</v>
      </c>
      <c r="O179" s="98">
        <f>RES_hhdet_fech!O67</f>
        <v>0.31299982535016219</v>
      </c>
      <c r="P179" s="98">
        <f>RES_hhdet_fech!P67</f>
        <v>0.45413605427268056</v>
      </c>
      <c r="Q179" s="98">
        <f>RES_hhdet_fech!Q67</f>
        <v>0.38031264753882998</v>
      </c>
      <c r="R179" s="98">
        <f>RES_hhdet_fech!R67</f>
        <v>0.48331267408625461</v>
      </c>
      <c r="S179" s="98">
        <f>RES_hhdet_fech!S67</f>
        <v>0.58734018289808387</v>
      </c>
      <c r="T179" s="98">
        <f>RES_hhdet_fech!T67</f>
        <v>0.86515666319050455</v>
      </c>
      <c r="U179" s="98">
        <f>RES_hhdet_fech!U67</f>
        <v>0.6833688980525543</v>
      </c>
      <c r="V179" s="98">
        <f>RES_hhdet_fech!V67</f>
        <v>0.75280567484260996</v>
      </c>
      <c r="W179" s="98">
        <f>RES_hhdet_fech!W67</f>
        <v>1.3912806032420129</v>
      </c>
      <c r="DA179" s="63" t="s">
        <v>2304</v>
      </c>
    </row>
    <row r="180" spans="1:105" ht="12" customHeight="1" x14ac:dyDescent="0.25">
      <c r="A180" s="121" t="s">
        <v>55</v>
      </c>
      <c r="B180" s="122">
        <v>2635.5695668393769</v>
      </c>
      <c r="C180" s="122">
        <v>2627.0030460457342</v>
      </c>
      <c r="D180" s="122">
        <v>2674.4093083937069</v>
      </c>
      <c r="E180" s="122">
        <v>2666.8656863461833</v>
      </c>
      <c r="F180" s="122">
        <v>2597.2649334404578</v>
      </c>
      <c r="G180" s="122">
        <v>2684.960249551375</v>
      </c>
      <c r="H180" s="122">
        <v>2718.001983090197</v>
      </c>
      <c r="I180" s="122">
        <v>2830.927868741815</v>
      </c>
      <c r="J180" s="122">
        <v>3091.8008807304982</v>
      </c>
      <c r="K180" s="122">
        <v>2635.904404265927</v>
      </c>
      <c r="L180" s="122">
        <v>3208.090711618247</v>
      </c>
      <c r="M180" s="122">
        <v>2950.2774816386182</v>
      </c>
      <c r="N180" s="122">
        <v>2932.9142738359287</v>
      </c>
      <c r="O180" s="122">
        <v>2869.856700157899</v>
      </c>
      <c r="P180" s="122">
        <v>2679.2089036015132</v>
      </c>
      <c r="Q180" s="122">
        <v>2673.2989788512641</v>
      </c>
      <c r="R180" s="122">
        <v>2806.2537019517654</v>
      </c>
      <c r="S180" s="122">
        <v>2569.7215731591409</v>
      </c>
      <c r="T180" s="122">
        <v>2654.2173655392321</v>
      </c>
      <c r="U180" s="122">
        <v>2431.4830085253898</v>
      </c>
      <c r="V180" s="122">
        <v>2533.2808564169345</v>
      </c>
      <c r="W180" s="122">
        <v>2680.1707795787561</v>
      </c>
      <c r="DA180" s="130" t="s">
        <v>2305</v>
      </c>
    </row>
    <row r="181" spans="1:105" ht="12" customHeight="1" x14ac:dyDescent="0.25">
      <c r="A181" s="97" t="s">
        <v>134</v>
      </c>
      <c r="B181" s="98">
        <v>2652.4553384066717</v>
      </c>
      <c r="C181" s="98">
        <v>2644.0483208850883</v>
      </c>
      <c r="D181" s="98">
        <v>2690.5718043154225</v>
      </c>
      <c r="E181" s="98">
        <v>2676.207022872225</v>
      </c>
      <c r="F181" s="98">
        <v>2613.2319076478816</v>
      </c>
      <c r="G181" s="98">
        <v>2701.1859219317585</v>
      </c>
      <c r="H181" s="98">
        <v>2726.1108497297537</v>
      </c>
      <c r="I181" s="98">
        <v>2841.7102222685212</v>
      </c>
      <c r="J181" s="98">
        <v>3079.1247243928565</v>
      </c>
      <c r="K181" s="98">
        <v>2618.7841025948214</v>
      </c>
      <c r="L181" s="98">
        <v>3223.2475949752652</v>
      </c>
      <c r="M181" s="98">
        <v>2968.560481305245</v>
      </c>
      <c r="N181" s="98">
        <v>2948.8354608959926</v>
      </c>
      <c r="O181" s="98">
        <v>2871.4118713059734</v>
      </c>
      <c r="P181" s="98">
        <v>2685.6657273451447</v>
      </c>
      <c r="Q181" s="98">
        <v>2667.3023526090215</v>
      </c>
      <c r="R181" s="98">
        <v>2798.9244378739004</v>
      </c>
      <c r="S181" s="98">
        <v>2578.1735582748538</v>
      </c>
      <c r="T181" s="98">
        <v>2660.9669829592881</v>
      </c>
      <c r="U181" s="98">
        <v>2436.2784381699962</v>
      </c>
      <c r="V181" s="98">
        <v>2531.7976199305817</v>
      </c>
      <c r="W181" s="98">
        <v>2680.7641841346244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2174.040703337992</v>
      </c>
      <c r="C185" s="101">
        <v>2162.3428023480742</v>
      </c>
      <c r="D185" s="101">
        <v>2225.2884262796902</v>
      </c>
      <c r="E185" s="101">
        <v>2399.0789174328047</v>
      </c>
      <c r="F185" s="101">
        <v>2120.6717625254623</v>
      </c>
      <c r="G185" s="101">
        <v>2183.8046976748305</v>
      </c>
      <c r="H185" s="101">
        <v>2461.299512177427</v>
      </c>
      <c r="I185" s="101">
        <v>2481.2652440667953</v>
      </c>
      <c r="J185" s="101">
        <v>3399.5416444560178</v>
      </c>
      <c r="K185" s="101">
        <v>2972.2949214647269</v>
      </c>
      <c r="L185" s="101">
        <v>2848.2513401307278</v>
      </c>
      <c r="M185" s="101">
        <v>2410.9763158898818</v>
      </c>
      <c r="N185" s="101">
        <v>2503.9754477900992</v>
      </c>
      <c r="O185" s="101">
        <v>2809.6467564735913</v>
      </c>
      <c r="P185" s="101">
        <v>2430.0318348004339</v>
      </c>
      <c r="Q185" s="101">
        <v>2905.4686151216347</v>
      </c>
      <c r="R185" s="101">
        <v>3087.2670219775423</v>
      </c>
      <c r="S185" s="101">
        <v>2226.3880049929439</v>
      </c>
      <c r="T185" s="101">
        <v>2381.6349222526987</v>
      </c>
      <c r="U185" s="101">
        <v>2246.0611840787383</v>
      </c>
      <c r="V185" s="101">
        <v>2583.5845515311507</v>
      </c>
      <c r="W185" s="101">
        <v>2661.2365685194063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737.79662619595751</v>
      </c>
      <c r="C189" s="122">
        <v>749.23213457415557</v>
      </c>
      <c r="D189" s="122">
        <v>837.59577219656978</v>
      </c>
      <c r="E189" s="122">
        <v>877.77611408176995</v>
      </c>
      <c r="F189" s="122">
        <v>943.55917195361144</v>
      </c>
      <c r="G189" s="122">
        <v>936.49920994193815</v>
      </c>
      <c r="H189" s="122">
        <v>963.13987166163497</v>
      </c>
      <c r="I189" s="122">
        <v>946.34146302824479</v>
      </c>
      <c r="J189" s="122">
        <v>1010.6518308468994</v>
      </c>
      <c r="K189" s="122">
        <v>852.25370476399735</v>
      </c>
      <c r="L189" s="122">
        <v>1126.4894239658172</v>
      </c>
      <c r="M189" s="122">
        <v>942.52490391370202</v>
      </c>
      <c r="N189" s="122">
        <v>921.53095233500176</v>
      </c>
      <c r="O189" s="122">
        <v>908.60241567160506</v>
      </c>
      <c r="P189" s="122">
        <v>895.64870755362881</v>
      </c>
      <c r="Q189" s="122">
        <v>833.50886734215612</v>
      </c>
      <c r="R189" s="122">
        <v>854.25065387453844</v>
      </c>
      <c r="S189" s="122">
        <v>803.1881132761099</v>
      </c>
      <c r="T189" s="122">
        <v>815.02636979220563</v>
      </c>
      <c r="U189" s="122">
        <v>733.58415955366968</v>
      </c>
      <c r="V189" s="122">
        <v>788.00879373903615</v>
      </c>
      <c r="W189" s="122">
        <v>787.85389645099963</v>
      </c>
      <c r="DA189" s="130" t="s">
        <v>2314</v>
      </c>
    </row>
    <row r="190" spans="1:105" ht="12" customHeight="1" x14ac:dyDescent="0.25">
      <c r="A190" s="97" t="s">
        <v>175</v>
      </c>
      <c r="B190" s="98">
        <v>746.88444653726322</v>
      </c>
      <c r="C190" s="98">
        <v>755.46716546334119</v>
      </c>
      <c r="D190" s="98">
        <v>846.05227624532449</v>
      </c>
      <c r="E190" s="98">
        <v>886.88988480484363</v>
      </c>
      <c r="F190" s="98">
        <v>962.04739447023235</v>
      </c>
      <c r="G190" s="98">
        <v>953.46253718342791</v>
      </c>
      <c r="H190" s="98">
        <v>976.3433096733628</v>
      </c>
      <c r="I190" s="98">
        <v>963.22594070879541</v>
      </c>
      <c r="J190" s="98">
        <v>1018.6361149882512</v>
      </c>
      <c r="K190" s="98">
        <v>856.00551940150194</v>
      </c>
      <c r="L190" s="98">
        <v>1136.1206588047064</v>
      </c>
      <c r="M190" s="98">
        <v>953.61493957516564</v>
      </c>
      <c r="N190" s="98">
        <v>934.35060756856819</v>
      </c>
      <c r="O190" s="98">
        <v>918.00357321468198</v>
      </c>
      <c r="P190" s="98">
        <v>910.51688811159647</v>
      </c>
      <c r="Q190" s="98">
        <v>839.98685670144675</v>
      </c>
      <c r="R190" s="98">
        <v>859.46358861074407</v>
      </c>
      <c r="S190" s="98">
        <v>817.97441514671061</v>
      </c>
      <c r="T190" s="98">
        <v>828.83846848983012</v>
      </c>
      <c r="U190" s="98">
        <v>742.90958691984724</v>
      </c>
      <c r="V190" s="98">
        <v>799.0749093574824</v>
      </c>
      <c r="W190" s="98">
        <v>799.53628757440458</v>
      </c>
      <c r="DA190" s="63" t="s">
        <v>2315</v>
      </c>
    </row>
    <row r="191" spans="1:105" ht="12" customHeight="1" x14ac:dyDescent="0.25">
      <c r="A191" s="109" t="s">
        <v>120</v>
      </c>
      <c r="B191" s="33">
        <v>563.89163193386923</v>
      </c>
      <c r="C191" s="33">
        <v>604.30722877932715</v>
      </c>
      <c r="D191" s="33">
        <v>677.71843608860684</v>
      </c>
      <c r="E191" s="33">
        <v>738.20818617984355</v>
      </c>
      <c r="F191" s="33">
        <v>698.54807720447002</v>
      </c>
      <c r="G191" s="33">
        <v>700.89791132511687</v>
      </c>
      <c r="H191" s="33">
        <v>770.90080833534842</v>
      </c>
      <c r="I191" s="33">
        <v>694.61149223393977</v>
      </c>
      <c r="J191" s="33">
        <v>894.10700850007674</v>
      </c>
      <c r="K191" s="33">
        <v>798.86705232183931</v>
      </c>
      <c r="L191" s="33">
        <v>949.14350017056643</v>
      </c>
      <c r="M191" s="33">
        <v>712.09063550373719</v>
      </c>
      <c r="N191" s="33">
        <v>707.45261298234504</v>
      </c>
      <c r="O191" s="33">
        <v>745.20145970788258</v>
      </c>
      <c r="P191" s="33">
        <v>632.86296309195086</v>
      </c>
      <c r="Q191" s="33">
        <v>714.88230669748725</v>
      </c>
      <c r="R191" s="33">
        <v>756.44606882382152</v>
      </c>
      <c r="S191" s="33">
        <v>512.00637253871832</v>
      </c>
      <c r="T191" s="33">
        <v>538.16238068415021</v>
      </c>
      <c r="U191" s="33">
        <v>490.20964330035974</v>
      </c>
      <c r="V191" s="33">
        <v>588.44824869321053</v>
      </c>
      <c r="W191" s="33">
        <v>583.81883397759395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9194.4681675747361</v>
      </c>
      <c r="C193" s="117">
        <f t="shared" si="94"/>
        <v>10054.813370689959</v>
      </c>
      <c r="D193" s="117">
        <f t="shared" si="94"/>
        <v>10269.117827847542</v>
      </c>
      <c r="E193" s="117">
        <f t="shared" si="94"/>
        <v>10725.832176018394</v>
      </c>
      <c r="F193" s="117">
        <f t="shared" si="94"/>
        <v>10855.404359998713</v>
      </c>
      <c r="G193" s="117">
        <f t="shared" si="94"/>
        <v>11005.329038420428</v>
      </c>
      <c r="H193" s="117">
        <f t="shared" si="94"/>
        <v>10969.086029886988</v>
      </c>
      <c r="I193" s="117">
        <f t="shared" si="94"/>
        <v>11404.268361232309</v>
      </c>
      <c r="J193" s="117">
        <f t="shared" si="94"/>
        <v>11488.459908720602</v>
      </c>
      <c r="K193" s="117">
        <f t="shared" si="94"/>
        <v>10464.482289643369</v>
      </c>
      <c r="L193" s="117">
        <f t="shared" si="94"/>
        <v>12600.68823238523</v>
      </c>
      <c r="M193" s="117">
        <f t="shared" si="94"/>
        <v>10978.091468686565</v>
      </c>
      <c r="N193" s="117">
        <f t="shared" si="94"/>
        <v>11157.932711912232</v>
      </c>
      <c r="O193" s="117">
        <f t="shared" si="94"/>
        <v>10803.823498332849</v>
      </c>
      <c r="P193" s="117">
        <f t="shared" si="94"/>
        <v>10543.611433693686</v>
      </c>
      <c r="Q193" s="117">
        <f t="shared" si="94"/>
        <v>9909.9405050313926</v>
      </c>
      <c r="R193" s="117">
        <f t="shared" ref="R193:V193" si="95">R194+R197+R199+R208</f>
        <v>10463.994486123562</v>
      </c>
      <c r="S193" s="117">
        <f t="shared" si="95"/>
        <v>10795.794259576425</v>
      </c>
      <c r="T193" s="117">
        <f t="shared" si="95"/>
        <v>11463.1762916756</v>
      </c>
      <c r="U193" s="117">
        <f t="shared" si="95"/>
        <v>10765.668472073947</v>
      </c>
      <c r="V193" s="117">
        <f t="shared" si="95"/>
        <v>10740.250384007137</v>
      </c>
      <c r="W193" s="117">
        <f t="shared" ref="W193" si="96">W194+W197+W199+W208</f>
        <v>11538.539271262978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7392.037708749951</v>
      </c>
      <c r="C194" s="122">
        <f t="shared" si="97"/>
        <v>8233.6333480097965</v>
      </c>
      <c r="D194" s="122">
        <f t="shared" si="97"/>
        <v>8345.4609963982894</v>
      </c>
      <c r="E194" s="122">
        <f t="shared" si="97"/>
        <v>8757.0125532071197</v>
      </c>
      <c r="F194" s="122">
        <f t="shared" si="97"/>
        <v>8862.97426076802</v>
      </c>
      <c r="G194" s="122">
        <f t="shared" si="97"/>
        <v>8947.9747531844987</v>
      </c>
      <c r="H194" s="122">
        <f t="shared" si="97"/>
        <v>8855.1868554489101</v>
      </c>
      <c r="I194" s="122">
        <f t="shared" si="97"/>
        <v>9217.6046452611063</v>
      </c>
      <c r="J194" s="122">
        <f t="shared" si="97"/>
        <v>9085.5630862235885</v>
      </c>
      <c r="K194" s="122">
        <f t="shared" si="97"/>
        <v>8399.0394194017881</v>
      </c>
      <c r="L194" s="122">
        <f t="shared" si="97"/>
        <v>10011.441305601518</v>
      </c>
      <c r="M194" s="122">
        <f t="shared" si="97"/>
        <v>8629.6906296285251</v>
      </c>
      <c r="N194" s="122">
        <f t="shared" si="97"/>
        <v>8798.281231663088</v>
      </c>
      <c r="O194" s="122">
        <f t="shared" si="97"/>
        <v>8455.3898322648638</v>
      </c>
      <c r="P194" s="122">
        <f t="shared" si="97"/>
        <v>8296.0119530540433</v>
      </c>
      <c r="Q194" s="122">
        <f t="shared" si="97"/>
        <v>7659.0650848467922</v>
      </c>
      <c r="R194" s="122">
        <f t="shared" ref="R194:V194" si="98">SUM(R195:R196)</f>
        <v>8063.2551386348014</v>
      </c>
      <c r="S194" s="122">
        <f t="shared" si="98"/>
        <v>8532.5553384339401</v>
      </c>
      <c r="T194" s="122">
        <f t="shared" si="98"/>
        <v>9075.0829337585255</v>
      </c>
      <c r="U194" s="122">
        <f t="shared" si="98"/>
        <v>8540.4196027623766</v>
      </c>
      <c r="V194" s="122">
        <f t="shared" si="98"/>
        <v>8356.0256606326548</v>
      </c>
      <c r="W194" s="122">
        <f t="shared" ref="W194" si="99">SUM(W195:W196)</f>
        <v>8996.5458052997819</v>
      </c>
      <c r="DA194" s="130" t="s">
        <v>2468</v>
      </c>
    </row>
    <row r="195" spans="1:105" ht="12" customHeight="1" x14ac:dyDescent="0.25">
      <c r="A195" s="97" t="s">
        <v>217</v>
      </c>
      <c r="B195" s="98">
        <v>7225.3866972008982</v>
      </c>
      <c r="C195" s="98">
        <v>8051.0646447595464</v>
      </c>
      <c r="D195" s="98">
        <v>8166.0736967004368</v>
      </c>
      <c r="E195" s="98">
        <v>8572.1209303158939</v>
      </c>
      <c r="F195" s="98">
        <v>8680.6955672066852</v>
      </c>
      <c r="G195" s="98">
        <v>8766.3573956662131</v>
      </c>
      <c r="H195" s="98">
        <v>8678.7469100176895</v>
      </c>
      <c r="I195" s="98">
        <v>9037.7234276454583</v>
      </c>
      <c r="J195" s="98">
        <v>8909.4999077765715</v>
      </c>
      <c r="K195" s="98">
        <v>8237.2421096452344</v>
      </c>
      <c r="L195" s="98">
        <v>9827.3345370078787</v>
      </c>
      <c r="M195" s="98">
        <v>8469.7448693173246</v>
      </c>
      <c r="N195" s="98">
        <v>8636.5273624532947</v>
      </c>
      <c r="O195" s="98">
        <v>8301.3531292735061</v>
      </c>
      <c r="P195" s="98">
        <v>8146.5039729949021</v>
      </c>
      <c r="Q195" s="98">
        <v>7522.2508314185843</v>
      </c>
      <c r="R195" s="98">
        <v>7920.6833426633011</v>
      </c>
      <c r="S195" s="98">
        <v>8383.5748835931936</v>
      </c>
      <c r="T195" s="98">
        <v>8917.4663644350148</v>
      </c>
      <c r="U195" s="98">
        <v>8392.3516157205013</v>
      </c>
      <c r="V195" s="98">
        <v>8211.2368827233768</v>
      </c>
      <c r="W195" s="98">
        <v>8841.5164206643531</v>
      </c>
      <c r="DA195" s="63" t="s">
        <v>2469</v>
      </c>
    </row>
    <row r="196" spans="1:105" ht="12" customHeight="1" x14ac:dyDescent="0.25">
      <c r="A196" s="97" t="s">
        <v>53</v>
      </c>
      <c r="B196" s="98">
        <v>166.65101154905255</v>
      </c>
      <c r="C196" s="98">
        <v>182.56870325025054</v>
      </c>
      <c r="D196" s="98">
        <v>179.3872996978524</v>
      </c>
      <c r="E196" s="98">
        <v>184.89162289122524</v>
      </c>
      <c r="F196" s="98">
        <v>182.27869356133525</v>
      </c>
      <c r="G196" s="98">
        <v>181.61735751828513</v>
      </c>
      <c r="H196" s="98">
        <v>176.43994543122071</v>
      </c>
      <c r="I196" s="98">
        <v>179.88121761564724</v>
      </c>
      <c r="J196" s="98">
        <v>176.06317844701778</v>
      </c>
      <c r="K196" s="98">
        <v>161.79730975655278</v>
      </c>
      <c r="L196" s="98">
        <v>184.10676859364006</v>
      </c>
      <c r="M196" s="98">
        <v>159.94576031120121</v>
      </c>
      <c r="N196" s="98">
        <v>161.75386920979352</v>
      </c>
      <c r="O196" s="98">
        <v>154.03670299135806</v>
      </c>
      <c r="P196" s="98">
        <v>149.50798005914055</v>
      </c>
      <c r="Q196" s="98">
        <v>136.81425342820791</v>
      </c>
      <c r="R196" s="98">
        <v>142.57179597149982</v>
      </c>
      <c r="S196" s="98">
        <v>148.9804548407472</v>
      </c>
      <c r="T196" s="98">
        <v>157.61656932351053</v>
      </c>
      <c r="U196" s="98">
        <v>148.06798704187602</v>
      </c>
      <c r="V196" s="98">
        <v>144.78877790927856</v>
      </c>
      <c r="W196" s="98">
        <v>155.02938463542799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1.430267817224023E-2</v>
      </c>
      <c r="C197" s="122">
        <f t="shared" si="100"/>
        <v>1.7804230770033815E-2</v>
      </c>
      <c r="D197" s="122">
        <f t="shared" si="100"/>
        <v>2.4092965053285894E-2</v>
      </c>
      <c r="E197" s="122">
        <f t="shared" si="100"/>
        <v>4.5897376060018626E-2</v>
      </c>
      <c r="F197" s="122">
        <f t="shared" si="100"/>
        <v>7.2287527371331026E-2</v>
      </c>
      <c r="G197" s="122">
        <f t="shared" si="100"/>
        <v>0.11787809361582503</v>
      </c>
      <c r="H197" s="122">
        <f t="shared" si="100"/>
        <v>0.4109611238919002</v>
      </c>
      <c r="I197" s="122">
        <f t="shared" si="100"/>
        <v>0.48307226421738986</v>
      </c>
      <c r="J197" s="122">
        <f t="shared" si="100"/>
        <v>0.6509289862697758</v>
      </c>
      <c r="K197" s="122">
        <f t="shared" si="100"/>
        <v>0.74386317025678395</v>
      </c>
      <c r="L197" s="122">
        <f t="shared" si="100"/>
        <v>1.998695422284533</v>
      </c>
      <c r="M197" s="122">
        <f t="shared" si="100"/>
        <v>1.0673046907855297</v>
      </c>
      <c r="N197" s="122">
        <f t="shared" si="100"/>
        <v>1.2020064281702703</v>
      </c>
      <c r="O197" s="122">
        <f t="shared" si="100"/>
        <v>1.1422275044768928</v>
      </c>
      <c r="P197" s="122">
        <f t="shared" si="100"/>
        <v>1.742387806851406</v>
      </c>
      <c r="Q197" s="122">
        <f t="shared" si="100"/>
        <v>1.5454569052930998</v>
      </c>
      <c r="R197" s="122">
        <f t="shared" si="100"/>
        <v>2.063423397987711</v>
      </c>
      <c r="S197" s="122">
        <f t="shared" si="100"/>
        <v>2.5905633498148055</v>
      </c>
      <c r="T197" s="122">
        <f t="shared" si="100"/>
        <v>3.894269251129213</v>
      </c>
      <c r="U197" s="122">
        <f t="shared" si="100"/>
        <v>3.1253034208462185</v>
      </c>
      <c r="V197" s="122">
        <f t="shared" si="100"/>
        <v>3.5041411530788769</v>
      </c>
      <c r="W197" s="122">
        <f t="shared" si="100"/>
        <v>6.5642802635180697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1.430267817224023E-2</v>
      </c>
      <c r="C198" s="98">
        <f>RES_hhdet_tesh!C67</f>
        <v>1.7804230770033815E-2</v>
      </c>
      <c r="D198" s="98">
        <f>RES_hhdet_tesh!D67</f>
        <v>2.4092965053285894E-2</v>
      </c>
      <c r="E198" s="98">
        <f>RES_hhdet_tesh!E67</f>
        <v>4.5897376060018626E-2</v>
      </c>
      <c r="F198" s="98">
        <f>RES_hhdet_tesh!F67</f>
        <v>7.2287527371331026E-2</v>
      </c>
      <c r="G198" s="98">
        <f>RES_hhdet_tesh!G67</f>
        <v>0.11787809361582503</v>
      </c>
      <c r="H198" s="98">
        <f>RES_hhdet_tesh!H67</f>
        <v>0.4109611238919002</v>
      </c>
      <c r="I198" s="98">
        <f>RES_hhdet_tesh!I67</f>
        <v>0.48307226421738986</v>
      </c>
      <c r="J198" s="98">
        <f>RES_hhdet_tesh!J67</f>
        <v>0.6509289862697758</v>
      </c>
      <c r="K198" s="98">
        <f>RES_hhdet_tesh!K67</f>
        <v>0.74386317025678395</v>
      </c>
      <c r="L198" s="98">
        <f>RES_hhdet_tesh!L67</f>
        <v>1.998695422284533</v>
      </c>
      <c r="M198" s="98">
        <f>RES_hhdet_tesh!M67</f>
        <v>1.0673046907855297</v>
      </c>
      <c r="N198" s="98">
        <f>RES_hhdet_tesh!N67</f>
        <v>1.2020064281702703</v>
      </c>
      <c r="O198" s="98">
        <f>RES_hhdet_tesh!O67</f>
        <v>1.1422275044768928</v>
      </c>
      <c r="P198" s="98">
        <f>RES_hhdet_tesh!P67</f>
        <v>1.742387806851406</v>
      </c>
      <c r="Q198" s="98">
        <f>RES_hhdet_tesh!Q67</f>
        <v>1.5454569052930998</v>
      </c>
      <c r="R198" s="98">
        <f>RES_hhdet_tesh!R67</f>
        <v>2.063423397987711</v>
      </c>
      <c r="S198" s="98">
        <f>RES_hhdet_tesh!S67</f>
        <v>2.5905633498148055</v>
      </c>
      <c r="T198" s="98">
        <f>RES_hhdet_tesh!T67</f>
        <v>3.894269251129213</v>
      </c>
      <c r="U198" s="98">
        <f>RES_hhdet_tesh!U67</f>
        <v>3.1253034208462185</v>
      </c>
      <c r="V198" s="98">
        <f>RES_hhdet_tesh!V67</f>
        <v>3.5041411530788769</v>
      </c>
      <c r="W198" s="98">
        <f>RES_hhdet_tesh!W67</f>
        <v>6.5642802635180697</v>
      </c>
      <c r="DA198" s="63" t="s">
        <v>2472</v>
      </c>
    </row>
    <row r="199" spans="1:105" ht="12" customHeight="1" x14ac:dyDescent="0.25">
      <c r="A199" s="121" t="s">
        <v>55</v>
      </c>
      <c r="B199" s="122">
        <v>1368.1984474846952</v>
      </c>
      <c r="C199" s="122">
        <v>1379.7968787878403</v>
      </c>
      <c r="D199" s="122">
        <v>1427.8517672093876</v>
      </c>
      <c r="E199" s="122">
        <v>1446.3165997642316</v>
      </c>
      <c r="F199" s="122">
        <v>1429.3108161835769</v>
      </c>
      <c r="G199" s="122">
        <v>1497.3973259324005</v>
      </c>
      <c r="H199" s="122">
        <v>1536.2156176134238</v>
      </c>
      <c r="I199" s="122">
        <v>1619.0890555705555</v>
      </c>
      <c r="J199" s="122">
        <v>1794.2760870645577</v>
      </c>
      <c r="K199" s="122">
        <v>1550.6883572149191</v>
      </c>
      <c r="L199" s="122">
        <v>1910.4025729775556</v>
      </c>
      <c r="M199" s="122">
        <v>1781.8336465728839</v>
      </c>
      <c r="N199" s="122">
        <v>1803.5443880941521</v>
      </c>
      <c r="O199" s="122">
        <v>1799.5435108127176</v>
      </c>
      <c r="P199" s="122">
        <v>1706.6666849312705</v>
      </c>
      <c r="Q199" s="122">
        <v>1746.270275660765</v>
      </c>
      <c r="R199" s="122">
        <v>1882.3991840129625</v>
      </c>
      <c r="S199" s="122">
        <v>1776.3745130594812</v>
      </c>
      <c r="T199" s="122">
        <v>1891.2248941054615</v>
      </c>
      <c r="U199" s="122">
        <v>1777.7608745708415</v>
      </c>
      <c r="V199" s="122">
        <v>1898.6451103934644</v>
      </c>
      <c r="W199" s="122">
        <v>2050.9068664219017</v>
      </c>
      <c r="DA199" s="130" t="s">
        <v>2473</v>
      </c>
    </row>
    <row r="200" spans="1:105" ht="12" customHeight="1" x14ac:dyDescent="0.25">
      <c r="A200" s="97" t="s">
        <v>134</v>
      </c>
      <c r="B200" s="98">
        <v>1368.9335882987696</v>
      </c>
      <c r="C200" s="98">
        <v>1380.8801033989241</v>
      </c>
      <c r="D200" s="98">
        <v>1428.8466025074988</v>
      </c>
      <c r="E200" s="98">
        <v>1443.7482322116994</v>
      </c>
      <c r="F200" s="98">
        <v>1431.8846071505689</v>
      </c>
      <c r="G200" s="98">
        <v>1500.4906986562689</v>
      </c>
      <c r="H200" s="98">
        <v>1534.4829801555513</v>
      </c>
      <c r="I200" s="98">
        <v>1619.3704504843943</v>
      </c>
      <c r="J200" s="98">
        <v>1776.8831630282075</v>
      </c>
      <c r="K200" s="98">
        <v>1530.5318017188292</v>
      </c>
      <c r="L200" s="98">
        <v>1912.1307998223554</v>
      </c>
      <c r="M200" s="98">
        <v>1788.4920615836543</v>
      </c>
      <c r="N200" s="98">
        <v>1809.0980235840207</v>
      </c>
      <c r="O200" s="98">
        <v>1797.9322892420807</v>
      </c>
      <c r="P200" s="98">
        <v>1708.8642175994501</v>
      </c>
      <c r="Q200" s="98">
        <v>1740.0153225246781</v>
      </c>
      <c r="R200" s="98">
        <v>1874.247947656663</v>
      </c>
      <c r="S200" s="98">
        <v>1780.1794869442024</v>
      </c>
      <c r="T200" s="98">
        <v>1894.8015216134124</v>
      </c>
      <c r="U200" s="98">
        <v>1780.6395969282553</v>
      </c>
      <c r="V200" s="98">
        <v>1896.957291798919</v>
      </c>
      <c r="W200" s="98">
        <v>2051.3501500383409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1348.1052759597169</v>
      </c>
      <c r="C204" s="101">
        <v>1350.2677913129148</v>
      </c>
      <c r="D204" s="101">
        <v>1400.207441183878</v>
      </c>
      <c r="E204" s="101">
        <v>1519.9436280119726</v>
      </c>
      <c r="F204" s="101">
        <v>1352.4865423859355</v>
      </c>
      <c r="G204" s="101">
        <v>1401.8536172806516</v>
      </c>
      <c r="H204" s="101">
        <v>1591.0657386478781</v>
      </c>
      <c r="I204" s="101">
        <v>1609.9636560092008</v>
      </c>
      <c r="J204" s="101">
        <v>2216.5264588489367</v>
      </c>
      <c r="K204" s="101">
        <v>1946.7371102412374</v>
      </c>
      <c r="L204" s="101">
        <v>1869.3727618368209</v>
      </c>
      <c r="M204" s="101">
        <v>1585.4276386516472</v>
      </c>
      <c r="N204" s="101">
        <v>1653.9217576757146</v>
      </c>
      <c r="O204" s="101">
        <v>1861.9235004049156</v>
      </c>
      <c r="P204" s="101">
        <v>1621.861094660718</v>
      </c>
      <c r="Q204" s="101">
        <v>1988.4414792391112</v>
      </c>
      <c r="R204" s="101">
        <v>2194.927968139662</v>
      </c>
      <c r="S204" s="101">
        <v>1621.810201511908</v>
      </c>
      <c r="T204" s="101">
        <v>1746.7832459097879</v>
      </c>
      <c r="U204" s="101">
        <v>1666.4511502821247</v>
      </c>
      <c r="V204" s="101">
        <v>1955.8871704218529</v>
      </c>
      <c r="W204" s="101">
        <v>2036.7626784984923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434.21770866191741</v>
      </c>
      <c r="C208" s="122">
        <v>441.36533966155224</v>
      </c>
      <c r="D208" s="122">
        <v>495.78097127481038</v>
      </c>
      <c r="E208" s="122">
        <v>522.45712567098246</v>
      </c>
      <c r="F208" s="122">
        <v>563.04699551974409</v>
      </c>
      <c r="G208" s="122">
        <v>559.83908120991396</v>
      </c>
      <c r="H208" s="122">
        <v>577.27259570076217</v>
      </c>
      <c r="I208" s="122">
        <v>567.09158813642853</v>
      </c>
      <c r="J208" s="122">
        <v>607.96980644618623</v>
      </c>
      <c r="K208" s="122">
        <v>514.01064985640596</v>
      </c>
      <c r="L208" s="122">
        <v>676.84565838387232</v>
      </c>
      <c r="M208" s="122">
        <v>565.49988779437058</v>
      </c>
      <c r="N208" s="122">
        <v>554.90508572682279</v>
      </c>
      <c r="O208" s="122">
        <v>547.74792775079084</v>
      </c>
      <c r="P208" s="122">
        <v>539.19040790152064</v>
      </c>
      <c r="Q208" s="122">
        <v>503.05968761854297</v>
      </c>
      <c r="R208" s="122">
        <v>516.27674007781036</v>
      </c>
      <c r="S208" s="122">
        <v>484.27384473318926</v>
      </c>
      <c r="T208" s="122">
        <v>492.97419456048226</v>
      </c>
      <c r="U208" s="122">
        <v>444.36269131988274</v>
      </c>
      <c r="V208" s="122">
        <v>482.07547182793837</v>
      </c>
      <c r="W208" s="122">
        <v>484.52231927777694</v>
      </c>
      <c r="DA208" s="130" t="s">
        <v>2482</v>
      </c>
    </row>
    <row r="209" spans="1:105" ht="12" customHeight="1" x14ac:dyDescent="0.25">
      <c r="A209" s="97" t="s">
        <v>175</v>
      </c>
      <c r="B209" s="98">
        <v>435.10448846223363</v>
      </c>
      <c r="C209" s="98">
        <v>441.10503764121455</v>
      </c>
      <c r="D209" s="98">
        <v>495.25275848820269</v>
      </c>
      <c r="E209" s="98">
        <v>520.38779035070718</v>
      </c>
      <c r="F209" s="98">
        <v>565.80291102811452</v>
      </c>
      <c r="G209" s="98">
        <v>562.01982494711081</v>
      </c>
      <c r="H209" s="98">
        <v>576.81449965051502</v>
      </c>
      <c r="I209" s="98">
        <v>569.78136585023992</v>
      </c>
      <c r="J209" s="98">
        <v>603.0804755703889</v>
      </c>
      <c r="K209" s="98">
        <v>507.38322359935887</v>
      </c>
      <c r="L209" s="98">
        <v>674.24358668868263</v>
      </c>
      <c r="M209" s="98">
        <v>566.52098719073319</v>
      </c>
      <c r="N209" s="98">
        <v>555.55843279041994</v>
      </c>
      <c r="O209" s="98">
        <v>546.21713307098014</v>
      </c>
      <c r="P209" s="98">
        <v>541.98612896722318</v>
      </c>
      <c r="Q209" s="98">
        <v>500.15350955160039</v>
      </c>
      <c r="R209" s="98">
        <v>512.17430234204323</v>
      </c>
      <c r="S209" s="98">
        <v>488.29875206727763</v>
      </c>
      <c r="T209" s="98">
        <v>496.12057207173223</v>
      </c>
      <c r="U209" s="98">
        <v>446.1935908628268</v>
      </c>
      <c r="V209" s="98">
        <v>481.74390178789719</v>
      </c>
      <c r="W209" s="98">
        <v>484.22609037560704</v>
      </c>
      <c r="DA209" s="63" t="s">
        <v>2483</v>
      </c>
    </row>
    <row r="210" spans="1:105" ht="12" customHeight="1" x14ac:dyDescent="0.25">
      <c r="A210" s="109" t="s">
        <v>120</v>
      </c>
      <c r="B210" s="33">
        <v>417.24824510586865</v>
      </c>
      <c r="C210" s="33">
        <v>447.41570997183879</v>
      </c>
      <c r="D210" s="33">
        <v>505.76727917865821</v>
      </c>
      <c r="E210" s="33">
        <v>554.1468457178014</v>
      </c>
      <c r="F210" s="33">
        <v>526.5248325516726</v>
      </c>
      <c r="G210" s="33">
        <v>529.55103399371546</v>
      </c>
      <c r="H210" s="33">
        <v>583.94237031058549</v>
      </c>
      <c r="I210" s="33">
        <v>526.98980482092293</v>
      </c>
      <c r="J210" s="33">
        <v>679.33828334738223</v>
      </c>
      <c r="K210" s="33">
        <v>608.31597577366335</v>
      </c>
      <c r="L210" s="33">
        <v>724.75922463828408</v>
      </c>
      <c r="M210" s="33">
        <v>544.2829774473355</v>
      </c>
      <c r="N210" s="33">
        <v>543.9946944684383</v>
      </c>
      <c r="O210" s="33">
        <v>574.35457835941088</v>
      </c>
      <c r="P210" s="33">
        <v>489.77779559879201</v>
      </c>
      <c r="Q210" s="33">
        <v>556.27834692491183</v>
      </c>
      <c r="R210" s="33">
        <v>593.24628616791756</v>
      </c>
      <c r="S210" s="33">
        <v>405.01267895266341</v>
      </c>
      <c r="T210" s="33">
        <v>429.90495011941823</v>
      </c>
      <c r="U210" s="33">
        <v>396.57997069213843</v>
      </c>
      <c r="V210" s="33">
        <v>488.05483262561319</v>
      </c>
      <c r="W210" s="33">
        <v>489.69601034172211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3638.0091226187283</v>
      </c>
      <c r="C212" s="117">
        <f t="shared" si="101"/>
        <v>3916.1934673366841</v>
      </c>
      <c r="D212" s="117">
        <f t="shared" si="101"/>
        <v>3901.1510685024077</v>
      </c>
      <c r="E212" s="117">
        <f t="shared" si="101"/>
        <v>3982.5026137463697</v>
      </c>
      <c r="F212" s="117">
        <f t="shared" si="101"/>
        <v>3946.3819577735126</v>
      </c>
      <c r="G212" s="117">
        <f t="shared" si="101"/>
        <v>3928.2085065878441</v>
      </c>
      <c r="H212" s="117">
        <f t="shared" si="101"/>
        <v>3844.7775876817805</v>
      </c>
      <c r="I212" s="117">
        <f t="shared" si="101"/>
        <v>3937.747192214706</v>
      </c>
      <c r="J212" s="117">
        <f t="shared" si="101"/>
        <v>3885.3935485774978</v>
      </c>
      <c r="K212" s="117">
        <f t="shared" si="101"/>
        <v>3475.9030837004393</v>
      </c>
      <c r="L212" s="117">
        <f t="shared" si="101"/>
        <v>4135.0584989743202</v>
      </c>
      <c r="M212" s="117">
        <f t="shared" si="101"/>
        <v>3549.6484800475264</v>
      </c>
      <c r="N212" s="117">
        <f t="shared" si="101"/>
        <v>3532.245624903202</v>
      </c>
      <c r="O212" s="117">
        <f t="shared" si="101"/>
        <v>3356.2573239100207</v>
      </c>
      <c r="P212" s="117">
        <f t="shared" si="101"/>
        <v>3237.3044436283508</v>
      </c>
      <c r="Q212" s="117">
        <f t="shared" si="101"/>
        <v>2982.3799660837035</v>
      </c>
      <c r="R212" s="117">
        <f t="shared" ref="R212:V212" si="102">R213+R216+R218+R227</f>
        <v>3087.0843180722859</v>
      </c>
      <c r="S212" s="117">
        <f t="shared" si="102"/>
        <v>3119.914103500108</v>
      </c>
      <c r="T212" s="117">
        <f t="shared" si="102"/>
        <v>3238.0037745364557</v>
      </c>
      <c r="U212" s="117">
        <f t="shared" si="102"/>
        <v>2984.4690158008907</v>
      </c>
      <c r="V212" s="117">
        <f t="shared" si="102"/>
        <v>2920.3977477446797</v>
      </c>
      <c r="W212" s="117">
        <f t="shared" ref="W212" si="103">W213+W216+W218+W227</f>
        <v>3088.4105650316196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2977.8768568609103</v>
      </c>
      <c r="C213" s="122">
        <f t="shared" si="104"/>
        <v>3254.8161294107631</v>
      </c>
      <c r="D213" s="122">
        <f t="shared" si="104"/>
        <v>3214.3539198356684</v>
      </c>
      <c r="E213" s="122">
        <f t="shared" si="104"/>
        <v>3292.0974250644485</v>
      </c>
      <c r="F213" s="122">
        <f t="shared" si="104"/>
        <v>3255.0594049487499</v>
      </c>
      <c r="G213" s="122">
        <f t="shared" si="104"/>
        <v>3220.1574468175277</v>
      </c>
      <c r="H213" s="122">
        <f t="shared" si="104"/>
        <v>3126.5615393858725</v>
      </c>
      <c r="I213" s="122">
        <f t="shared" si="104"/>
        <v>3198.6981837217409</v>
      </c>
      <c r="J213" s="122">
        <f t="shared" si="104"/>
        <v>3095.6015949705425</v>
      </c>
      <c r="K213" s="122">
        <f t="shared" si="104"/>
        <v>2811.0998949494569</v>
      </c>
      <c r="L213" s="122">
        <f t="shared" si="104"/>
        <v>3292.7708364381956</v>
      </c>
      <c r="M213" s="122">
        <f t="shared" si="104"/>
        <v>2786.0275589429975</v>
      </c>
      <c r="N213" s="122">
        <f t="shared" si="104"/>
        <v>2779.9730786236696</v>
      </c>
      <c r="O213" s="122">
        <f t="shared" si="104"/>
        <v>2615.6349595236707</v>
      </c>
      <c r="P213" s="122">
        <f t="shared" si="104"/>
        <v>2534.5663938359849</v>
      </c>
      <c r="Q213" s="122">
        <f t="shared" si="104"/>
        <v>2296.3953614494881</v>
      </c>
      <c r="R213" s="122">
        <f t="shared" ref="R213:V213" si="105">SUM(R214:R215)</f>
        <v>2371.3880905826882</v>
      </c>
      <c r="S213" s="122">
        <f t="shared" si="105"/>
        <v>2454.5214981741547</v>
      </c>
      <c r="T213" s="122">
        <f t="shared" si="105"/>
        <v>2554.1423021616242</v>
      </c>
      <c r="U213" s="122">
        <f t="shared" si="105"/>
        <v>2360.3413124000585</v>
      </c>
      <c r="V213" s="122">
        <f t="shared" si="105"/>
        <v>2270.8183760268666</v>
      </c>
      <c r="W213" s="122">
        <f t="shared" ref="W213" si="106">SUM(W214:W215)</f>
        <v>2410.7261467357116</v>
      </c>
      <c r="DA213" s="130" t="s">
        <v>2636</v>
      </c>
    </row>
    <row r="214" spans="1:105" ht="12" customHeight="1" x14ac:dyDescent="0.25">
      <c r="A214" s="97" t="s">
        <v>217</v>
      </c>
      <c r="B214" s="98">
        <v>2977.8768568609103</v>
      </c>
      <c r="C214" s="98">
        <v>3254.8161294107631</v>
      </c>
      <c r="D214" s="98">
        <v>3214.3539198356684</v>
      </c>
      <c r="E214" s="98">
        <v>3292.0974250644485</v>
      </c>
      <c r="F214" s="98">
        <v>3255.0594049487499</v>
      </c>
      <c r="G214" s="98">
        <v>3220.1574468175277</v>
      </c>
      <c r="H214" s="98">
        <v>3126.5615393858725</v>
      </c>
      <c r="I214" s="98">
        <v>3198.6981837217409</v>
      </c>
      <c r="J214" s="98">
        <v>3095.6015949705425</v>
      </c>
      <c r="K214" s="98">
        <v>2811.0998949494569</v>
      </c>
      <c r="L214" s="98">
        <v>3292.7708364381956</v>
      </c>
      <c r="M214" s="98">
        <v>2786.0275589429975</v>
      </c>
      <c r="N214" s="98">
        <v>2779.9730786236696</v>
      </c>
      <c r="O214" s="98">
        <v>2615.6349595236707</v>
      </c>
      <c r="P214" s="98">
        <v>2534.5663938359849</v>
      </c>
      <c r="Q214" s="98">
        <v>2296.3953614494881</v>
      </c>
      <c r="R214" s="98">
        <v>2371.3880905826882</v>
      </c>
      <c r="S214" s="98">
        <v>2454.5214981741547</v>
      </c>
      <c r="T214" s="98">
        <v>2554.1423021616242</v>
      </c>
      <c r="U214" s="98">
        <v>2360.3413124000585</v>
      </c>
      <c r="V214" s="98">
        <v>2270.8183760268666</v>
      </c>
      <c r="W214" s="98">
        <v>2410.7261467357116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516.78256359537011</v>
      </c>
      <c r="C218" s="122">
        <v>515.0965533642343</v>
      </c>
      <c r="D218" s="122">
        <v>524.51227839759906</v>
      </c>
      <c r="E218" s="122">
        <v>522.2682327369381</v>
      </c>
      <c r="F218" s="122">
        <v>510.66002345981764</v>
      </c>
      <c r="G218" s="122">
        <v>528.42301099740439</v>
      </c>
      <c r="H218" s="122">
        <v>533.70632214790248</v>
      </c>
      <c r="I218" s="122">
        <v>556.74379511014376</v>
      </c>
      <c r="J218" s="122">
        <v>597.25834803369173</v>
      </c>
      <c r="K218" s="122">
        <v>503.27585226778092</v>
      </c>
      <c r="L218" s="122">
        <v>624.65580239973895</v>
      </c>
      <c r="M218" s="122">
        <v>579.87206957904391</v>
      </c>
      <c r="N218" s="122">
        <v>574.23266167949885</v>
      </c>
      <c r="O218" s="122">
        <v>565.30889807558322</v>
      </c>
      <c r="P218" s="122">
        <v>528.6971370399483</v>
      </c>
      <c r="Q218" s="122">
        <v>525.12511493276622</v>
      </c>
      <c r="R218" s="122">
        <v>550.90238906984973</v>
      </c>
      <c r="S218" s="122">
        <v>508.17790517034888</v>
      </c>
      <c r="T218" s="122">
        <v>524.42325604009363</v>
      </c>
      <c r="U218" s="122">
        <v>479.62656083422746</v>
      </c>
      <c r="V218" s="122">
        <v>496.67700939052889</v>
      </c>
      <c r="W218" s="122">
        <v>524.9548720168516</v>
      </c>
      <c r="DA218" s="130" t="s">
        <v>2641</v>
      </c>
    </row>
    <row r="219" spans="1:105" ht="12" customHeight="1" x14ac:dyDescent="0.25">
      <c r="A219" s="97" t="s">
        <v>134</v>
      </c>
      <c r="B219" s="98">
        <v>535.68988014461149</v>
      </c>
      <c r="C219" s="98">
        <v>533.99199888595251</v>
      </c>
      <c r="D219" s="98">
        <v>543.38788159954277</v>
      </c>
      <c r="E219" s="98">
        <v>540.48677033927459</v>
      </c>
      <c r="F219" s="98">
        <v>527.76831606856615</v>
      </c>
      <c r="G219" s="98">
        <v>545.53150879333793</v>
      </c>
      <c r="H219" s="98">
        <v>550.56534721142111</v>
      </c>
      <c r="I219" s="98">
        <v>573.91179648935054</v>
      </c>
      <c r="J219" s="98">
        <v>621.86002933838131</v>
      </c>
      <c r="K219" s="98">
        <v>528.88963736005019</v>
      </c>
      <c r="L219" s="98">
        <v>650.96708428120462</v>
      </c>
      <c r="M219" s="98">
        <v>599.53047480440728</v>
      </c>
      <c r="N219" s="98">
        <v>595.54680968255479</v>
      </c>
      <c r="O219" s="98">
        <v>579.91034152895452</v>
      </c>
      <c r="P219" s="98">
        <v>542.3970502946255</v>
      </c>
      <c r="Q219" s="98">
        <v>538.68838313291803</v>
      </c>
      <c r="R219" s="98">
        <v>565.27077947301302</v>
      </c>
      <c r="S219" s="98">
        <v>520.68793182918967</v>
      </c>
      <c r="T219" s="98">
        <v>537.40889187845778</v>
      </c>
      <c r="U219" s="98">
        <v>492.03079337281252</v>
      </c>
      <c r="V219" s="98">
        <v>511.32184732118037</v>
      </c>
      <c r="W219" s="98">
        <v>541.4071346278289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143.34970216244795</v>
      </c>
      <c r="C227" s="122">
        <v>146.28078456168657</v>
      </c>
      <c r="D227" s="122">
        <v>162.2848702691405</v>
      </c>
      <c r="E227" s="122">
        <v>168.13695594498296</v>
      </c>
      <c r="F227" s="122">
        <v>180.6625293649451</v>
      </c>
      <c r="G227" s="122">
        <v>179.62804877291242</v>
      </c>
      <c r="H227" s="122">
        <v>184.50972614800563</v>
      </c>
      <c r="I227" s="122">
        <v>182.30521338282119</v>
      </c>
      <c r="J227" s="122">
        <v>192.53360557326371</v>
      </c>
      <c r="K227" s="122">
        <v>161.52733648320151</v>
      </c>
      <c r="L227" s="122">
        <v>217.63186013638537</v>
      </c>
      <c r="M227" s="122">
        <v>183.74885152548501</v>
      </c>
      <c r="N227" s="122">
        <v>178.03988460003356</v>
      </c>
      <c r="O227" s="122">
        <v>175.3134663107667</v>
      </c>
      <c r="P227" s="122">
        <v>174.04091275241748</v>
      </c>
      <c r="Q227" s="122">
        <v>160.85948970144915</v>
      </c>
      <c r="R227" s="122">
        <v>164.79383841974797</v>
      </c>
      <c r="S227" s="122">
        <v>157.21470015560439</v>
      </c>
      <c r="T227" s="122">
        <v>159.43821633473786</v>
      </c>
      <c r="U227" s="122">
        <v>144.50114256660461</v>
      </c>
      <c r="V227" s="122">
        <v>152.90236232728435</v>
      </c>
      <c r="W227" s="122">
        <v>152.72954627905639</v>
      </c>
      <c r="DA227" s="130" t="s">
        <v>2650</v>
      </c>
    </row>
    <row r="228" spans="1:105" ht="12" customHeight="1" x14ac:dyDescent="0.25">
      <c r="A228" s="97" t="s">
        <v>175</v>
      </c>
      <c r="B228" s="98">
        <v>150.84078282266572</v>
      </c>
      <c r="C228" s="98">
        <v>152.57414873697644</v>
      </c>
      <c r="D228" s="98">
        <v>170.86871771050576</v>
      </c>
      <c r="E228" s="98">
        <v>179.11628113518623</v>
      </c>
      <c r="F228" s="98">
        <v>194.29509178720815</v>
      </c>
      <c r="G228" s="98">
        <v>192.56129400956507</v>
      </c>
      <c r="H228" s="98">
        <v>197.18229482163235</v>
      </c>
      <c r="I228" s="98">
        <v>194.53311098554838</v>
      </c>
      <c r="J228" s="98">
        <v>205.72374978302724</v>
      </c>
      <c r="K228" s="98">
        <v>172.87887469832737</v>
      </c>
      <c r="L228" s="98">
        <v>229.45092825219854</v>
      </c>
      <c r="M228" s="98">
        <v>192.59207319660047</v>
      </c>
      <c r="N228" s="98">
        <v>188.70144870454806</v>
      </c>
      <c r="O228" s="98">
        <v>185.4000016464372</v>
      </c>
      <c r="P228" s="98">
        <v>183.88799072301802</v>
      </c>
      <c r="Q228" s="98">
        <v>169.64374557942423</v>
      </c>
      <c r="R228" s="98">
        <v>173.57726635582591</v>
      </c>
      <c r="S228" s="98">
        <v>165.19811288302969</v>
      </c>
      <c r="T228" s="98">
        <v>167.39221709620611</v>
      </c>
      <c r="U228" s="98">
        <v>150.03802017433239</v>
      </c>
      <c r="V228" s="98">
        <v>161.38116869383714</v>
      </c>
      <c r="W228" s="98">
        <v>161.47434863852678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280.84134193479326</v>
      </c>
      <c r="C231" s="118">
        <f t="shared" si="108"/>
        <v>302.45536393327183</v>
      </c>
      <c r="D231" s="118">
        <f t="shared" si="108"/>
        <v>301.38969934583127</v>
      </c>
      <c r="E231" s="118">
        <f t="shared" si="108"/>
        <v>307.65956356709137</v>
      </c>
      <c r="F231" s="118">
        <f t="shared" si="108"/>
        <v>304.29779764077279</v>
      </c>
      <c r="G231" s="118">
        <f t="shared" si="108"/>
        <v>302.38123875957314</v>
      </c>
      <c r="H231" s="118">
        <f t="shared" si="108"/>
        <v>295.57347910199354</v>
      </c>
      <c r="I231" s="118">
        <f t="shared" si="108"/>
        <v>301.90736515599878</v>
      </c>
      <c r="J231" s="118">
        <f t="shared" si="108"/>
        <v>298.15143841685108</v>
      </c>
      <c r="K231" s="118">
        <f t="shared" si="108"/>
        <v>265.9662517036561</v>
      </c>
      <c r="L231" s="118">
        <f t="shared" si="108"/>
        <v>314.0942855297431</v>
      </c>
      <c r="M231" s="118">
        <f t="shared" si="108"/>
        <v>268.19957271959925</v>
      </c>
      <c r="N231" s="118">
        <f t="shared" si="108"/>
        <v>266.09891753501427</v>
      </c>
      <c r="O231" s="118">
        <f t="shared" si="108"/>
        <v>251.52180737174709</v>
      </c>
      <c r="P231" s="118">
        <f t="shared" si="108"/>
        <v>241.25474639832396</v>
      </c>
      <c r="Q231" s="118">
        <f t="shared" si="108"/>
        <v>221.25215098678891</v>
      </c>
      <c r="R231" s="118">
        <f t="shared" ref="R231:V231" si="109">R232+R235+R237+R246</f>
        <v>227.80447368490883</v>
      </c>
      <c r="S231" s="118">
        <f t="shared" si="109"/>
        <v>227.58462146558736</v>
      </c>
      <c r="T231" s="118">
        <f t="shared" si="109"/>
        <v>234.42805423314613</v>
      </c>
      <c r="U231" s="118">
        <f t="shared" si="109"/>
        <v>214.4675723418452</v>
      </c>
      <c r="V231" s="118">
        <f t="shared" si="109"/>
        <v>208.60070644011066</v>
      </c>
      <c r="W231" s="118">
        <f t="shared" ref="W231" si="110">W232+W235+W237+W246</f>
        <v>219.13962866754866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229.02906844988701</v>
      </c>
      <c r="C232" s="123">
        <f t="shared" si="111"/>
        <v>250.55369482708568</v>
      </c>
      <c r="D232" s="123">
        <f t="shared" si="111"/>
        <v>247.40517217753455</v>
      </c>
      <c r="E232" s="123">
        <f t="shared" si="111"/>
        <v>253.21460446181274</v>
      </c>
      <c r="F232" s="123">
        <f t="shared" si="111"/>
        <v>249.99099541636832</v>
      </c>
      <c r="G232" s="123">
        <f t="shared" si="111"/>
        <v>246.92787567502842</v>
      </c>
      <c r="H232" s="123">
        <f t="shared" si="111"/>
        <v>239.30904370005996</v>
      </c>
      <c r="I232" s="123">
        <f t="shared" si="111"/>
        <v>244.29695274190144</v>
      </c>
      <c r="J232" s="123">
        <f t="shared" si="111"/>
        <v>235.7633844083542</v>
      </c>
      <c r="K232" s="123">
        <f t="shared" si="111"/>
        <v>213.15857693561372</v>
      </c>
      <c r="L232" s="123">
        <f t="shared" si="111"/>
        <v>248.70356498715051</v>
      </c>
      <c r="M232" s="123">
        <f t="shared" si="111"/>
        <v>209.69827513929781</v>
      </c>
      <c r="N232" s="123">
        <f t="shared" si="111"/>
        <v>208.41232763666417</v>
      </c>
      <c r="O232" s="123">
        <f t="shared" si="111"/>
        <v>195.22945134736605</v>
      </c>
      <c r="P232" s="123">
        <f t="shared" si="111"/>
        <v>188.25451427852437</v>
      </c>
      <c r="Q232" s="123">
        <f t="shared" si="111"/>
        <v>169.57074635367954</v>
      </c>
      <c r="R232" s="123">
        <f t="shared" ref="R232:V232" si="112">SUM(R233:R234)</f>
        <v>174.15594862144485</v>
      </c>
      <c r="S232" s="123">
        <f t="shared" si="112"/>
        <v>178.60803356445302</v>
      </c>
      <c r="T232" s="123">
        <f t="shared" si="112"/>
        <v>184.44243588931792</v>
      </c>
      <c r="U232" s="123">
        <f t="shared" si="112"/>
        <v>169.20717311489511</v>
      </c>
      <c r="V232" s="123">
        <f t="shared" si="112"/>
        <v>161.49357664116849</v>
      </c>
      <c r="W232" s="123">
        <f t="shared" ref="W232" si="113">SUM(W233:W234)</f>
        <v>170.28147105723511</v>
      </c>
      <c r="DA232" s="130" t="s">
        <v>2804</v>
      </c>
    </row>
    <row r="233" spans="1:105" ht="12" customHeight="1" x14ac:dyDescent="0.25">
      <c r="A233" s="97" t="s">
        <v>217</v>
      </c>
      <c r="B233" s="99">
        <v>226.46944431767386</v>
      </c>
      <c r="C233" s="99">
        <v>247.74713774866805</v>
      </c>
      <c r="D233" s="99">
        <v>244.64774169519418</v>
      </c>
      <c r="E233" s="99">
        <v>250.37472179392913</v>
      </c>
      <c r="F233" s="99">
        <v>247.19534643421093</v>
      </c>
      <c r="G233" s="99">
        <v>244.14690232969892</v>
      </c>
      <c r="H233" s="99">
        <v>236.61234334519332</v>
      </c>
      <c r="I233" s="99">
        <v>241.55353892545313</v>
      </c>
      <c r="J233" s="99">
        <v>233.08603475805501</v>
      </c>
      <c r="K233" s="99">
        <v>210.70926548688749</v>
      </c>
      <c r="L233" s="99">
        <v>245.92654491299075</v>
      </c>
      <c r="M233" s="99">
        <v>207.29479201108268</v>
      </c>
      <c r="N233" s="99">
        <v>205.9916934767563</v>
      </c>
      <c r="O233" s="99">
        <v>192.93476707950867</v>
      </c>
      <c r="P233" s="99">
        <v>186.03821589473122</v>
      </c>
      <c r="Q233" s="99">
        <v>167.55467180313798</v>
      </c>
      <c r="R233" s="99">
        <v>172.06668548752853</v>
      </c>
      <c r="S233" s="99">
        <v>176.44512834044178</v>
      </c>
      <c r="T233" s="99">
        <v>182.17202826693926</v>
      </c>
      <c r="U233" s="99">
        <v>167.09026082886092</v>
      </c>
      <c r="V233" s="99">
        <v>159.44044702434761</v>
      </c>
      <c r="W233" s="99">
        <v>168.09826494893713</v>
      </c>
      <c r="DA233" s="63" t="s">
        <v>2805</v>
      </c>
    </row>
    <row r="234" spans="1:105" ht="12" customHeight="1" x14ac:dyDescent="0.25">
      <c r="A234" s="97" t="s">
        <v>53</v>
      </c>
      <c r="B234" s="99">
        <v>2.5596241322131403</v>
      </c>
      <c r="C234" s="99">
        <v>2.8065570784176357</v>
      </c>
      <c r="D234" s="99">
        <v>2.7574304823403555</v>
      </c>
      <c r="E234" s="99">
        <v>2.8398826678836189</v>
      </c>
      <c r="F234" s="99">
        <v>2.7956489821573771</v>
      </c>
      <c r="G234" s="99">
        <v>2.7809733453295018</v>
      </c>
      <c r="H234" s="99">
        <v>2.6967003548666386</v>
      </c>
      <c r="I234" s="99">
        <v>2.7434138164483093</v>
      </c>
      <c r="J234" s="99">
        <v>2.677349650299202</v>
      </c>
      <c r="K234" s="99">
        <v>2.4493114487262222</v>
      </c>
      <c r="L234" s="99">
        <v>2.777020074159771</v>
      </c>
      <c r="M234" s="99">
        <v>2.403483128215119</v>
      </c>
      <c r="N234" s="99">
        <v>2.4206341599078738</v>
      </c>
      <c r="O234" s="99">
        <v>2.2946842678573867</v>
      </c>
      <c r="P234" s="99">
        <v>2.2162983837931316</v>
      </c>
      <c r="Q234" s="99">
        <v>2.016074550541564</v>
      </c>
      <c r="R234" s="99">
        <v>2.0892631339163081</v>
      </c>
      <c r="S234" s="99">
        <v>2.1629052240112543</v>
      </c>
      <c r="T234" s="99">
        <v>2.27040762237865</v>
      </c>
      <c r="U234" s="99">
        <v>2.1169122860341898</v>
      </c>
      <c r="V234" s="99">
        <v>2.0531296168208746</v>
      </c>
      <c r="W234" s="99">
        <v>2.1832061082979863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1.0964488241066247E-4</v>
      </c>
      <c r="C235" s="123">
        <f t="shared" si="114"/>
        <v>1.2970825871808978E-4</v>
      </c>
      <c r="D235" s="123">
        <f t="shared" si="114"/>
        <v>1.5993792378335238E-4</v>
      </c>
      <c r="E235" s="123">
        <f t="shared" si="114"/>
        <v>2.7061437090681749E-4</v>
      </c>
      <c r="F235" s="123">
        <f t="shared" si="114"/>
        <v>3.931052698542366E-4</v>
      </c>
      <c r="G235" s="123">
        <f t="shared" si="114"/>
        <v>6.1140012310170343E-4</v>
      </c>
      <c r="H235" s="123">
        <f t="shared" si="114"/>
        <v>2.0254257675887551E-3</v>
      </c>
      <c r="I235" s="123">
        <f t="shared" si="114"/>
        <v>2.3251964186037062E-3</v>
      </c>
      <c r="J235" s="123">
        <f t="shared" si="114"/>
        <v>3.0599989967500618E-3</v>
      </c>
      <c r="K235" s="123">
        <f t="shared" si="114"/>
        <v>3.4247822469034399E-3</v>
      </c>
      <c r="L235" s="123">
        <f t="shared" si="114"/>
        <v>9.0067603055226046E-3</v>
      </c>
      <c r="M235" s="123">
        <f t="shared" si="114"/>
        <v>4.6869983994459454E-3</v>
      </c>
      <c r="N235" s="123">
        <f t="shared" si="114"/>
        <v>5.1147809791409413E-3</v>
      </c>
      <c r="O235" s="123">
        <f t="shared" si="114"/>
        <v>4.6627573891491443E-3</v>
      </c>
      <c r="P235" s="123">
        <f t="shared" si="114"/>
        <v>6.7320888337103636E-3</v>
      </c>
      <c r="Q235" s="123">
        <f t="shared" si="114"/>
        <v>5.6042307781510375E-3</v>
      </c>
      <c r="R235" s="123">
        <f t="shared" si="114"/>
        <v>7.082518286609594E-3</v>
      </c>
      <c r="S235" s="123">
        <f t="shared" si="114"/>
        <v>8.5270322957460756E-3</v>
      </c>
      <c r="T235" s="123">
        <f t="shared" si="114"/>
        <v>1.2462257560166333E-2</v>
      </c>
      <c r="U235" s="123">
        <f t="shared" si="114"/>
        <v>9.7700525622190504E-3</v>
      </c>
      <c r="V235" s="123">
        <f t="shared" si="114"/>
        <v>1.0674913132415767E-2</v>
      </c>
      <c r="W235" s="123">
        <f t="shared" si="114"/>
        <v>1.9592752164355416E-2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1.0964488241066247E-4</v>
      </c>
      <c r="C236" s="99">
        <f>RES_hhdet_fecs!C67</f>
        <v>1.2970825871808978E-4</v>
      </c>
      <c r="D236" s="99">
        <f>RES_hhdet_fecs!D67</f>
        <v>1.5993792378335238E-4</v>
      </c>
      <c r="E236" s="99">
        <f>RES_hhdet_fecs!E67</f>
        <v>2.7061437090681749E-4</v>
      </c>
      <c r="F236" s="99">
        <f>RES_hhdet_fecs!F67</f>
        <v>3.931052698542366E-4</v>
      </c>
      <c r="G236" s="99">
        <f>RES_hhdet_fecs!G67</f>
        <v>6.1140012310170343E-4</v>
      </c>
      <c r="H236" s="99">
        <f>RES_hhdet_fecs!H67</f>
        <v>2.0254257675887551E-3</v>
      </c>
      <c r="I236" s="99">
        <f>RES_hhdet_fecs!I67</f>
        <v>2.3251964186037062E-3</v>
      </c>
      <c r="J236" s="99">
        <f>RES_hhdet_fecs!J67</f>
        <v>3.0599989967500618E-3</v>
      </c>
      <c r="K236" s="99">
        <f>RES_hhdet_fecs!K67</f>
        <v>3.4247822469034399E-3</v>
      </c>
      <c r="L236" s="99">
        <f>RES_hhdet_fecs!L67</f>
        <v>9.0067603055226046E-3</v>
      </c>
      <c r="M236" s="99">
        <f>RES_hhdet_fecs!M67</f>
        <v>4.6869983994459454E-3</v>
      </c>
      <c r="N236" s="99">
        <f>RES_hhdet_fecs!N67</f>
        <v>5.1147809791409413E-3</v>
      </c>
      <c r="O236" s="99">
        <f>RES_hhdet_fecs!O67</f>
        <v>4.6627573891491443E-3</v>
      </c>
      <c r="P236" s="99">
        <f>RES_hhdet_fecs!P67</f>
        <v>6.7320888337103636E-3</v>
      </c>
      <c r="Q236" s="99">
        <f>RES_hhdet_fecs!Q67</f>
        <v>5.6042307781510375E-3</v>
      </c>
      <c r="R236" s="99">
        <f>RES_hhdet_fecs!R67</f>
        <v>7.082518286609594E-3</v>
      </c>
      <c r="S236" s="99">
        <f>RES_hhdet_fecs!S67</f>
        <v>8.5270322957460756E-3</v>
      </c>
      <c r="T236" s="99">
        <f>RES_hhdet_fecs!T67</f>
        <v>1.2462257560166333E-2</v>
      </c>
      <c r="U236" s="99">
        <f>RES_hhdet_fecs!U67</f>
        <v>9.7700525622190504E-3</v>
      </c>
      <c r="V236" s="99">
        <f>RES_hhdet_fecs!V67</f>
        <v>1.0674913132415767E-2</v>
      </c>
      <c r="W236" s="99">
        <f>RES_hhdet_fecs!W67</f>
        <v>1.9592752164355416E-2</v>
      </c>
      <c r="DA236" s="63" t="s">
        <v>2808</v>
      </c>
    </row>
    <row r="237" spans="1:105" ht="12" customHeight="1" x14ac:dyDescent="0.25">
      <c r="A237" s="121" t="s">
        <v>55</v>
      </c>
      <c r="B237" s="123">
        <v>40.480207126873303</v>
      </c>
      <c r="C237" s="123">
        <v>40.383887614068527</v>
      </c>
      <c r="D237" s="123">
        <v>41.109363715495419</v>
      </c>
      <c r="E237" s="123">
        <v>40.962297381551686</v>
      </c>
      <c r="F237" s="123">
        <v>39.834831628977987</v>
      </c>
      <c r="G237" s="123">
        <v>41.112826380154047</v>
      </c>
      <c r="H237" s="123">
        <v>41.541822598130302</v>
      </c>
      <c r="I237" s="123">
        <v>43.175194894829801</v>
      </c>
      <c r="J237" s="123">
        <v>47.016259048791341</v>
      </c>
      <c r="K237" s="123">
        <v>39.902708177475944</v>
      </c>
      <c r="L237" s="123">
        <v>48.390031360298046</v>
      </c>
      <c r="M237" s="123">
        <v>44.333417383960636</v>
      </c>
      <c r="N237" s="123">
        <v>43.890835588734085</v>
      </c>
      <c r="O237" s="123">
        <v>42.752246010010403</v>
      </c>
      <c r="P237" s="123">
        <v>39.716450991762102</v>
      </c>
      <c r="Q237" s="123">
        <v>39.393337332933037</v>
      </c>
      <c r="R237" s="123">
        <v>41.123157381534305</v>
      </c>
      <c r="S237" s="123">
        <v>37.307338206086314</v>
      </c>
      <c r="T237" s="123">
        <v>38.233006618747503</v>
      </c>
      <c r="U237" s="123">
        <v>34.762654351308569</v>
      </c>
      <c r="V237" s="123">
        <v>35.922355510824779</v>
      </c>
      <c r="W237" s="123">
        <v>37.743587972166516</v>
      </c>
      <c r="DA237" s="130" t="s">
        <v>2809</v>
      </c>
    </row>
    <row r="238" spans="1:105" ht="12" customHeight="1" x14ac:dyDescent="0.25">
      <c r="A238" s="97" t="s">
        <v>134</v>
      </c>
      <c r="B238" s="99">
        <v>40.739558858332579</v>
      </c>
      <c r="C238" s="99">
        <v>40.64591793965171</v>
      </c>
      <c r="D238" s="99">
        <v>41.357803593905466</v>
      </c>
      <c r="E238" s="99">
        <v>41.105777650048118</v>
      </c>
      <c r="F238" s="99">
        <v>40.079720673983665</v>
      </c>
      <c r="G238" s="99">
        <v>41.361278196745161</v>
      </c>
      <c r="H238" s="99">
        <v>41.665758158703142</v>
      </c>
      <c r="I238" s="99">
        <v>43.339639287808062</v>
      </c>
      <c r="J238" s="99">
        <v>46.82349584278154</v>
      </c>
      <c r="K238" s="99">
        <v>39.643538535213168</v>
      </c>
      <c r="L238" s="99">
        <v>48.618653966982542</v>
      </c>
      <c r="M238" s="99">
        <v>44.608153526678031</v>
      </c>
      <c r="N238" s="99">
        <v>44.12909492343902</v>
      </c>
      <c r="O238" s="99">
        <v>42.775413389589488</v>
      </c>
      <c r="P238" s="99">
        <v>39.812166605214891</v>
      </c>
      <c r="Q238" s="99">
        <v>39.304971937857886</v>
      </c>
      <c r="R238" s="99">
        <v>41.015753521378954</v>
      </c>
      <c r="S238" s="99">
        <v>37.430044522022733</v>
      </c>
      <c r="T238" s="99">
        <v>38.330232328610414</v>
      </c>
      <c r="U238" s="99">
        <v>34.83121409966666</v>
      </c>
      <c r="V238" s="99">
        <v>35.901322963946122</v>
      </c>
      <c r="W238" s="99">
        <v>37.751944610194272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33.391498779109511</v>
      </c>
      <c r="C242" s="102">
        <v>33.240847910152894</v>
      </c>
      <c r="D242" s="102">
        <v>34.205755641330263</v>
      </c>
      <c r="E242" s="102">
        <v>36.849168880467218</v>
      </c>
      <c r="F242" s="102">
        <v>32.525215857986481</v>
      </c>
      <c r="G242" s="102">
        <v>33.438999105730403</v>
      </c>
      <c r="H242" s="102">
        <v>37.61839333887869</v>
      </c>
      <c r="I242" s="102">
        <v>37.84240201992997</v>
      </c>
      <c r="J242" s="102">
        <v>51.69599750069753</v>
      </c>
      <c r="K242" s="102">
        <v>44.995037254255209</v>
      </c>
      <c r="L242" s="102">
        <v>42.962305015812106</v>
      </c>
      <c r="M242" s="102">
        <v>36.229412311354416</v>
      </c>
      <c r="N242" s="102">
        <v>37.471799185403029</v>
      </c>
      <c r="O242" s="102">
        <v>41.855298673058428</v>
      </c>
      <c r="P242" s="102">
        <v>36.022663311374146</v>
      </c>
      <c r="Q242" s="102">
        <v>42.814554664932743</v>
      </c>
      <c r="R242" s="102">
        <v>45.241158180139976</v>
      </c>
      <c r="S242" s="102">
        <v>32.322805376200051</v>
      </c>
      <c r="T242" s="102">
        <v>34.306558659497135</v>
      </c>
      <c r="U242" s="102">
        <v>32.111698218846392</v>
      </c>
      <c r="V242" s="102">
        <v>36.635670505024386</v>
      </c>
      <c r="W242" s="102">
        <v>37.476946358786023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11.331956713150516</v>
      </c>
      <c r="C246" s="123">
        <v>11.517651783858881</v>
      </c>
      <c r="D246" s="123">
        <v>12.875003514877482</v>
      </c>
      <c r="E246" s="123">
        <v>13.482391109355975</v>
      </c>
      <c r="F246" s="123">
        <v>14.471577490156598</v>
      </c>
      <c r="G246" s="123">
        <v>14.339925304267572</v>
      </c>
      <c r="H246" s="123">
        <v>14.720587378035727</v>
      </c>
      <c r="I246" s="123">
        <v>14.432892322848934</v>
      </c>
      <c r="J246" s="123">
        <v>15.368734960708801</v>
      </c>
      <c r="K246" s="123">
        <v>12.901541808319562</v>
      </c>
      <c r="L246" s="123">
        <v>16.991682421989008</v>
      </c>
      <c r="M246" s="123">
        <v>14.163193197941327</v>
      </c>
      <c r="N246" s="123">
        <v>13.790639528636888</v>
      </c>
      <c r="O246" s="123">
        <v>13.535447256981492</v>
      </c>
      <c r="P246" s="123">
        <v>13.277049039203812</v>
      </c>
      <c r="Q246" s="123">
        <v>12.282463069398169</v>
      </c>
      <c r="R246" s="123">
        <v>12.518285163643073</v>
      </c>
      <c r="S246" s="123">
        <v>11.660722662752264</v>
      </c>
      <c r="T246" s="123">
        <v>11.740149467520524</v>
      </c>
      <c r="U246" s="123">
        <v>10.487974823079307</v>
      </c>
      <c r="V246" s="123">
        <v>11.174099374984968</v>
      </c>
      <c r="W246" s="123">
        <v>11.094976885982678</v>
      </c>
      <c r="DA246" s="130" t="s">
        <v>2818</v>
      </c>
    </row>
    <row r="247" spans="1:105" ht="12" customHeight="1" x14ac:dyDescent="0.25">
      <c r="A247" s="97" t="s">
        <v>175</v>
      </c>
      <c r="B247" s="99">
        <v>11.471538249671685</v>
      </c>
      <c r="C247" s="99">
        <v>11.613500468571344</v>
      </c>
      <c r="D247" s="99">
        <v>13.004991658281986</v>
      </c>
      <c r="E247" s="99">
        <v>13.622376031932747</v>
      </c>
      <c r="F247" s="99">
        <v>14.755135482868994</v>
      </c>
      <c r="G247" s="99">
        <v>14.599672288538805</v>
      </c>
      <c r="H247" s="99">
        <v>14.922388143076009</v>
      </c>
      <c r="I247" s="99">
        <v>14.690401750271814</v>
      </c>
      <c r="J247" s="99">
        <v>15.490150014908624</v>
      </c>
      <c r="K247" s="99">
        <v>12.958337329573688</v>
      </c>
      <c r="L247" s="99">
        <v>17.136957539741882</v>
      </c>
      <c r="M247" s="99">
        <v>14.329841651465639</v>
      </c>
      <c r="N247" s="99">
        <v>13.982484679100429</v>
      </c>
      <c r="O247" s="99">
        <v>13.675496270591953</v>
      </c>
      <c r="P247" s="99">
        <v>13.497454160907237</v>
      </c>
      <c r="Q247" s="99">
        <v>12.377921759985535</v>
      </c>
      <c r="R247" s="99">
        <v>12.594676095591797</v>
      </c>
      <c r="S247" s="99">
        <v>11.875390886137112</v>
      </c>
      <c r="T247" s="99">
        <v>11.939107573884126</v>
      </c>
      <c r="U247" s="99">
        <v>10.621299467780512</v>
      </c>
      <c r="V247" s="99">
        <v>11.331018785780962</v>
      </c>
      <c r="W247" s="99">
        <v>11.259494520624152</v>
      </c>
      <c r="DA247" s="63" t="s">
        <v>2819</v>
      </c>
    </row>
    <row r="248" spans="1:105" ht="12" customHeight="1" x14ac:dyDescent="0.25">
      <c r="A248" s="109" t="s">
        <v>120</v>
      </c>
      <c r="B248" s="110">
        <v>8.6609173003797917</v>
      </c>
      <c r="C248" s="110">
        <v>9.2897780412275495</v>
      </c>
      <c r="D248" s="110">
        <v>10.417468110966448</v>
      </c>
      <c r="E248" s="110">
        <v>11.338667487684406</v>
      </c>
      <c r="F248" s="110">
        <v>10.713787677919344</v>
      </c>
      <c r="G248" s="110">
        <v>10.732335476227973</v>
      </c>
      <c r="H248" s="110">
        <v>11.782414001115745</v>
      </c>
      <c r="I248" s="110">
        <v>10.593695051198084</v>
      </c>
      <c r="J248" s="110">
        <v>13.596466380152947</v>
      </c>
      <c r="K248" s="110">
        <v>12.093366819300934</v>
      </c>
      <c r="L248" s="110">
        <v>14.316641225992297</v>
      </c>
      <c r="M248" s="110">
        <v>10.700488871122369</v>
      </c>
      <c r="N248" s="110">
        <v>10.586973714242781</v>
      </c>
      <c r="O248" s="110">
        <v>11.101263742784569</v>
      </c>
      <c r="P248" s="110">
        <v>9.3815270710526235</v>
      </c>
      <c r="Q248" s="110">
        <v>10.534399662689674</v>
      </c>
      <c r="R248" s="110">
        <v>11.085045773747947</v>
      </c>
      <c r="S248" s="110">
        <v>7.4333325071052121</v>
      </c>
      <c r="T248" s="110">
        <v>7.7520274450008682</v>
      </c>
      <c r="U248" s="110">
        <v>7.008475210387525</v>
      </c>
      <c r="V248" s="110">
        <v>8.3442967390429423</v>
      </c>
      <c r="W248" s="110">
        <v>8.2216468024863385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141.21956048051138</v>
      </c>
      <c r="C250" s="118">
        <f t="shared" si="115"/>
        <v>154.56870282414886</v>
      </c>
      <c r="D250" s="118">
        <f t="shared" si="115"/>
        <v>157.85051992502113</v>
      </c>
      <c r="E250" s="118">
        <f t="shared" si="115"/>
        <v>164.74572735630784</v>
      </c>
      <c r="F250" s="118">
        <f t="shared" si="115"/>
        <v>166.49175807113926</v>
      </c>
      <c r="G250" s="118">
        <f t="shared" si="115"/>
        <v>168.51652909522497</v>
      </c>
      <c r="H250" s="118">
        <f t="shared" si="115"/>
        <v>167.65102775941321</v>
      </c>
      <c r="I250" s="118">
        <f t="shared" si="115"/>
        <v>173.92937296843999</v>
      </c>
      <c r="J250" s="118">
        <f t="shared" si="115"/>
        <v>174.70219719079773</v>
      </c>
      <c r="K250" s="118">
        <f t="shared" si="115"/>
        <v>158.41287049569286</v>
      </c>
      <c r="L250" s="118">
        <f t="shared" si="115"/>
        <v>190.06560398003421</v>
      </c>
      <c r="M250" s="118">
        <f t="shared" si="115"/>
        <v>164.9662834054044</v>
      </c>
      <c r="N250" s="118">
        <f t="shared" si="115"/>
        <v>166.97760126762367</v>
      </c>
      <c r="O250" s="118">
        <f t="shared" si="115"/>
        <v>160.94452382380075</v>
      </c>
      <c r="P250" s="118">
        <f t="shared" si="115"/>
        <v>156.29793787993489</v>
      </c>
      <c r="Q250" s="118">
        <f t="shared" si="115"/>
        <v>146.03141375221338</v>
      </c>
      <c r="R250" s="118">
        <f t="shared" ref="R250:V250" si="116">R251+R254+R256+R265</f>
        <v>153.34055213649489</v>
      </c>
      <c r="S250" s="118">
        <f t="shared" si="116"/>
        <v>156.73384690863554</v>
      </c>
      <c r="T250" s="118">
        <f t="shared" si="116"/>
        <v>165.12275924412208</v>
      </c>
      <c r="U250" s="118">
        <f t="shared" si="116"/>
        <v>153.91561883973537</v>
      </c>
      <c r="V250" s="118">
        <f t="shared" si="116"/>
        <v>152.2985860775313</v>
      </c>
      <c r="W250" s="118">
        <f t="shared" ref="W250" si="117">W251+W254+W256+W265</f>
        <v>162.49183648053241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113.53569312105068</v>
      </c>
      <c r="C251" s="123">
        <f t="shared" si="118"/>
        <v>126.5724165344899</v>
      </c>
      <c r="D251" s="123">
        <f t="shared" si="118"/>
        <v>128.28125836896498</v>
      </c>
      <c r="E251" s="123">
        <f t="shared" si="118"/>
        <v>134.50521869734979</v>
      </c>
      <c r="F251" s="123">
        <f t="shared" si="118"/>
        <v>135.93341320863505</v>
      </c>
      <c r="G251" s="123">
        <f t="shared" si="118"/>
        <v>137.01377238011023</v>
      </c>
      <c r="H251" s="123">
        <f t="shared" si="118"/>
        <v>135.34228588167534</v>
      </c>
      <c r="I251" s="123">
        <f t="shared" si="118"/>
        <v>140.58001315290042</v>
      </c>
      <c r="J251" s="123">
        <f t="shared" si="118"/>
        <v>138.16193349589102</v>
      </c>
      <c r="K251" s="123">
        <f t="shared" si="118"/>
        <v>127.14589284084484</v>
      </c>
      <c r="L251" s="123">
        <f t="shared" si="118"/>
        <v>151.0100562260813</v>
      </c>
      <c r="M251" s="123">
        <f t="shared" si="118"/>
        <v>129.67718425091465</v>
      </c>
      <c r="N251" s="123">
        <f t="shared" si="118"/>
        <v>131.66559910982656</v>
      </c>
      <c r="O251" s="123">
        <f t="shared" si="118"/>
        <v>125.95991507159194</v>
      </c>
      <c r="P251" s="123">
        <f t="shared" si="118"/>
        <v>122.97964213153767</v>
      </c>
      <c r="Q251" s="123">
        <f t="shared" si="118"/>
        <v>112.86284733924848</v>
      </c>
      <c r="R251" s="123">
        <f t="shared" ref="R251:V251" si="119">SUM(R252:R253)</f>
        <v>118.15984771545205</v>
      </c>
      <c r="S251" s="123">
        <f t="shared" si="119"/>
        <v>123.87603820508866</v>
      </c>
      <c r="T251" s="123">
        <f t="shared" si="119"/>
        <v>130.72316923884719</v>
      </c>
      <c r="U251" s="123">
        <f t="shared" si="119"/>
        <v>122.10147207486375</v>
      </c>
      <c r="V251" s="123">
        <f t="shared" si="119"/>
        <v>118.48987200865588</v>
      </c>
      <c r="W251" s="123">
        <f t="shared" ref="W251" si="120">SUM(W252:W253)</f>
        <v>126.69413480484518</v>
      </c>
      <c r="DA251" s="130" t="s">
        <v>2972</v>
      </c>
    </row>
    <row r="252" spans="1:105" ht="12" customHeight="1" x14ac:dyDescent="0.25">
      <c r="A252" s="97" t="s">
        <v>217</v>
      </c>
      <c r="B252" s="99">
        <v>110.97606898883754</v>
      </c>
      <c r="C252" s="99">
        <v>123.76585945607226</v>
      </c>
      <c r="D252" s="99">
        <v>125.52382788662463</v>
      </c>
      <c r="E252" s="99">
        <v>131.66533602946618</v>
      </c>
      <c r="F252" s="99">
        <v>133.13776422647766</v>
      </c>
      <c r="G252" s="99">
        <v>134.23279903478073</v>
      </c>
      <c r="H252" s="99">
        <v>132.6455855268087</v>
      </c>
      <c r="I252" s="99">
        <v>137.83659933645211</v>
      </c>
      <c r="J252" s="99">
        <v>135.48458384559183</v>
      </c>
      <c r="K252" s="99">
        <v>124.69658139211862</v>
      </c>
      <c r="L252" s="99">
        <v>148.23303615192154</v>
      </c>
      <c r="M252" s="99">
        <v>127.27370112269952</v>
      </c>
      <c r="N252" s="99">
        <v>129.24496494991868</v>
      </c>
      <c r="O252" s="99">
        <v>123.66523080373454</v>
      </c>
      <c r="P252" s="99">
        <v>120.76334374774454</v>
      </c>
      <c r="Q252" s="99">
        <v>110.84677278870691</v>
      </c>
      <c r="R252" s="99">
        <v>116.07058458153574</v>
      </c>
      <c r="S252" s="99">
        <v>121.71313298107741</v>
      </c>
      <c r="T252" s="99">
        <v>128.45276161646854</v>
      </c>
      <c r="U252" s="99">
        <v>119.98455978882956</v>
      </c>
      <c r="V252" s="99">
        <v>116.43674239183501</v>
      </c>
      <c r="W252" s="99">
        <v>124.5109286965472</v>
      </c>
      <c r="DA252" s="63" t="s">
        <v>2973</v>
      </c>
    </row>
    <row r="253" spans="1:105" ht="12" customHeight="1" x14ac:dyDescent="0.25">
      <c r="A253" s="97" t="s">
        <v>53</v>
      </c>
      <c r="B253" s="99">
        <v>2.5596241322131403</v>
      </c>
      <c r="C253" s="99">
        <v>2.8065570784176357</v>
      </c>
      <c r="D253" s="99">
        <v>2.7574304823403555</v>
      </c>
      <c r="E253" s="99">
        <v>2.8398826678836189</v>
      </c>
      <c r="F253" s="99">
        <v>2.7956489821573771</v>
      </c>
      <c r="G253" s="99">
        <v>2.7809733453295018</v>
      </c>
      <c r="H253" s="99">
        <v>2.6967003548666386</v>
      </c>
      <c r="I253" s="99">
        <v>2.7434138164483093</v>
      </c>
      <c r="J253" s="99">
        <v>2.677349650299202</v>
      </c>
      <c r="K253" s="99">
        <v>2.4493114487262222</v>
      </c>
      <c r="L253" s="99">
        <v>2.777020074159771</v>
      </c>
      <c r="M253" s="99">
        <v>2.403483128215119</v>
      </c>
      <c r="N253" s="99">
        <v>2.4206341599078738</v>
      </c>
      <c r="O253" s="99">
        <v>2.2946842678573867</v>
      </c>
      <c r="P253" s="99">
        <v>2.2162983837931316</v>
      </c>
      <c r="Q253" s="99">
        <v>2.016074550541564</v>
      </c>
      <c r="R253" s="99">
        <v>2.0892631339163081</v>
      </c>
      <c r="S253" s="99">
        <v>2.1629052240112543</v>
      </c>
      <c r="T253" s="99">
        <v>2.27040762237865</v>
      </c>
      <c r="U253" s="99">
        <v>2.1169122860341898</v>
      </c>
      <c r="V253" s="99">
        <v>2.0531296168208746</v>
      </c>
      <c r="W253" s="99">
        <v>2.1832061082979863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2.1967751569373751E-4</v>
      </c>
      <c r="C254" s="123">
        <f t="shared" si="121"/>
        <v>2.7369745747126513E-4</v>
      </c>
      <c r="D254" s="123">
        <f t="shared" si="121"/>
        <v>3.7034213882359255E-4</v>
      </c>
      <c r="E254" s="123">
        <f t="shared" si="121"/>
        <v>7.0497062406589647E-4</v>
      </c>
      <c r="F254" s="123">
        <f t="shared" si="121"/>
        <v>1.1086899317189441E-3</v>
      </c>
      <c r="G254" s="123">
        <f t="shared" si="121"/>
        <v>1.804980761879331E-3</v>
      </c>
      <c r="H254" s="123">
        <f t="shared" si="121"/>
        <v>6.2811117172312343E-3</v>
      </c>
      <c r="I254" s="123">
        <f t="shared" si="121"/>
        <v>7.3674569338787656E-3</v>
      </c>
      <c r="J254" s="123">
        <f t="shared" si="121"/>
        <v>9.8985177317098359E-3</v>
      </c>
      <c r="K254" s="123">
        <f t="shared" si="121"/>
        <v>1.1260709970623816E-2</v>
      </c>
      <c r="L254" s="123">
        <f t="shared" si="121"/>
        <v>3.0147817770167128E-2</v>
      </c>
      <c r="M254" s="123">
        <f t="shared" si="121"/>
        <v>1.6038242038905907E-2</v>
      </c>
      <c r="N254" s="123">
        <f t="shared" si="121"/>
        <v>1.7987933362410356E-2</v>
      </c>
      <c r="O254" s="123">
        <f t="shared" si="121"/>
        <v>1.7015759451720919E-2</v>
      </c>
      <c r="P254" s="123">
        <f t="shared" si="121"/>
        <v>2.582906463412913E-2</v>
      </c>
      <c r="Q254" s="123">
        <f t="shared" si="121"/>
        <v>2.2773623782957005E-2</v>
      </c>
      <c r="R254" s="123">
        <f t="shared" si="121"/>
        <v>3.0237638557473322E-2</v>
      </c>
      <c r="S254" s="123">
        <f t="shared" si="121"/>
        <v>3.760992009613625E-2</v>
      </c>
      <c r="T254" s="123">
        <f t="shared" si="121"/>
        <v>5.6095489384818939E-2</v>
      </c>
      <c r="U254" s="123">
        <f t="shared" si="121"/>
        <v>4.468213110307856E-2</v>
      </c>
      <c r="V254" s="123">
        <f t="shared" si="121"/>
        <v>4.9689320448681309E-2</v>
      </c>
      <c r="W254" s="123">
        <f t="shared" si="121"/>
        <v>9.2441680018237923E-2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2.1967751569373751E-4</v>
      </c>
      <c r="C255" s="99">
        <f>RES_hhdet_tess!C67</f>
        <v>2.7369745747126513E-4</v>
      </c>
      <c r="D255" s="99">
        <f>RES_hhdet_tess!D67</f>
        <v>3.7034213882359255E-4</v>
      </c>
      <c r="E255" s="99">
        <f>RES_hhdet_tess!E67</f>
        <v>7.0497062406589647E-4</v>
      </c>
      <c r="F255" s="99">
        <f>RES_hhdet_tess!F67</f>
        <v>1.1086899317189441E-3</v>
      </c>
      <c r="G255" s="99">
        <f>RES_hhdet_tess!G67</f>
        <v>1.804980761879331E-3</v>
      </c>
      <c r="H255" s="99">
        <f>RES_hhdet_tess!H67</f>
        <v>6.2811117172312343E-3</v>
      </c>
      <c r="I255" s="99">
        <f>RES_hhdet_tess!I67</f>
        <v>7.3674569338787656E-3</v>
      </c>
      <c r="J255" s="99">
        <f>RES_hhdet_tess!J67</f>
        <v>9.8985177317098359E-3</v>
      </c>
      <c r="K255" s="99">
        <f>RES_hhdet_tess!K67</f>
        <v>1.1260709970623816E-2</v>
      </c>
      <c r="L255" s="99">
        <f>RES_hhdet_tess!L67</f>
        <v>3.0147817770167128E-2</v>
      </c>
      <c r="M255" s="99">
        <f>RES_hhdet_tess!M67</f>
        <v>1.6038242038905907E-2</v>
      </c>
      <c r="N255" s="99">
        <f>RES_hhdet_tess!N67</f>
        <v>1.7987933362410356E-2</v>
      </c>
      <c r="O255" s="99">
        <f>RES_hhdet_tess!O67</f>
        <v>1.7015759451720919E-2</v>
      </c>
      <c r="P255" s="99">
        <f>RES_hhdet_tess!P67</f>
        <v>2.582906463412913E-2</v>
      </c>
      <c r="Q255" s="99">
        <f>RES_hhdet_tess!Q67</f>
        <v>2.2773623782957005E-2</v>
      </c>
      <c r="R255" s="99">
        <f>RES_hhdet_tess!R67</f>
        <v>3.0237638557473322E-2</v>
      </c>
      <c r="S255" s="99">
        <f>RES_hhdet_tess!S67</f>
        <v>3.760992009613625E-2</v>
      </c>
      <c r="T255" s="99">
        <f>RES_hhdet_tess!T67</f>
        <v>5.6095489384818939E-2</v>
      </c>
      <c r="U255" s="99">
        <f>RES_hhdet_tess!U67</f>
        <v>4.468213110307856E-2</v>
      </c>
      <c r="V255" s="99">
        <f>RES_hhdet_tess!V67</f>
        <v>4.9689320448681309E-2</v>
      </c>
      <c r="W255" s="99">
        <f>RES_hhdet_tess!W67</f>
        <v>9.2441680018237923E-2</v>
      </c>
      <c r="DA255" s="63" t="s">
        <v>2976</v>
      </c>
    </row>
    <row r="256" spans="1:105" ht="12" customHeight="1" x14ac:dyDescent="0.25">
      <c r="A256" s="121" t="s">
        <v>55</v>
      </c>
      <c r="B256" s="123">
        <v>21.01441648199998</v>
      </c>
      <c r="C256" s="123">
        <v>21.211076312638813</v>
      </c>
      <c r="D256" s="123">
        <v>21.948053144220701</v>
      </c>
      <c r="E256" s="123">
        <v>22.215011041139721</v>
      </c>
      <c r="F256" s="123">
        <v>21.921658809264926</v>
      </c>
      <c r="G256" s="123">
        <v>22.928546630607304</v>
      </c>
      <c r="H256" s="123">
        <v>23.479451838669338</v>
      </c>
      <c r="I256" s="123">
        <v>24.693135525707753</v>
      </c>
      <c r="J256" s="123">
        <v>27.28511717564011</v>
      </c>
      <c r="K256" s="123">
        <v>23.474548201374745</v>
      </c>
      <c r="L256" s="123">
        <v>28.816030694639096</v>
      </c>
      <c r="M256" s="123">
        <v>26.775371216413738</v>
      </c>
      <c r="N256" s="123">
        <v>26.989902473792085</v>
      </c>
      <c r="O256" s="123">
        <v>26.807793878959249</v>
      </c>
      <c r="P256" s="123">
        <v>25.299536613300024</v>
      </c>
      <c r="Q256" s="123">
        <v>25.732779830387187</v>
      </c>
      <c r="R256" s="123">
        <v>27.584889365205143</v>
      </c>
      <c r="S256" s="123">
        <v>25.789488414462475</v>
      </c>
      <c r="T256" s="123">
        <v>27.242385960045208</v>
      </c>
      <c r="U256" s="123">
        <v>25.416458426935733</v>
      </c>
      <c r="V256" s="123">
        <v>26.923112165664275</v>
      </c>
      <c r="W256" s="123">
        <v>28.88195943531694</v>
      </c>
      <c r="DA256" s="130" t="s">
        <v>2977</v>
      </c>
    </row>
    <row r="257" spans="1:105" ht="12" customHeight="1" x14ac:dyDescent="0.25">
      <c r="A257" s="97" t="s">
        <v>134</v>
      </c>
      <c r="B257" s="99">
        <v>21.025707647596811</v>
      </c>
      <c r="C257" s="99">
        <v>21.227728299784637</v>
      </c>
      <c r="D257" s="99">
        <v>21.963345136354707</v>
      </c>
      <c r="E257" s="99">
        <v>22.175561647039903</v>
      </c>
      <c r="F257" s="99">
        <v>21.961133615434392</v>
      </c>
      <c r="G257" s="99">
        <v>22.975913177559629</v>
      </c>
      <c r="H257" s="99">
        <v>23.452970284075334</v>
      </c>
      <c r="I257" s="99">
        <v>24.697427150507366</v>
      </c>
      <c r="J257" s="99">
        <v>27.020627238010043</v>
      </c>
      <c r="K257" s="99">
        <v>23.169415302578454</v>
      </c>
      <c r="L257" s="99">
        <v>28.842098832586288</v>
      </c>
      <c r="M257" s="99">
        <v>26.875426310765121</v>
      </c>
      <c r="N257" s="99">
        <v>27.073012199971291</v>
      </c>
      <c r="O257" s="99">
        <v>26.783791516415953</v>
      </c>
      <c r="P257" s="99">
        <v>25.332112721270263</v>
      </c>
      <c r="Q257" s="99">
        <v>25.640607768511252</v>
      </c>
      <c r="R257" s="99">
        <v>27.465440230830353</v>
      </c>
      <c r="S257" s="99">
        <v>25.844729203606843</v>
      </c>
      <c r="T257" s="99">
        <v>27.293905939139496</v>
      </c>
      <c r="U257" s="99">
        <v>25.457615214761631</v>
      </c>
      <c r="V257" s="99">
        <v>26.899178609526015</v>
      </c>
      <c r="W257" s="99">
        <v>28.888201990567961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20.705801693226892</v>
      </c>
      <c r="C261" s="102">
        <v>20.757137231095534</v>
      </c>
      <c r="D261" s="102">
        <v>21.523121683772349</v>
      </c>
      <c r="E261" s="102">
        <v>23.345901225015439</v>
      </c>
      <c r="F261" s="102">
        <v>20.743387785640948</v>
      </c>
      <c r="G261" s="102">
        <v>21.46555591922835</v>
      </c>
      <c r="H261" s="102">
        <v>24.317778672746435</v>
      </c>
      <c r="I261" s="102">
        <v>24.553961755543913</v>
      </c>
      <c r="J261" s="102">
        <v>33.706175202692698</v>
      </c>
      <c r="K261" s="102">
        <v>29.469992417973152</v>
      </c>
      <c r="L261" s="102">
        <v>28.197147369234077</v>
      </c>
      <c r="M261" s="102">
        <v>23.824004919487148</v>
      </c>
      <c r="N261" s="102">
        <v>24.750811365458883</v>
      </c>
      <c r="O261" s="102">
        <v>27.737068382804964</v>
      </c>
      <c r="P261" s="102">
        <v>24.042383031404935</v>
      </c>
      <c r="Q261" s="102">
        <v>29.301378775120099</v>
      </c>
      <c r="R261" s="102">
        <v>32.16472131944473</v>
      </c>
      <c r="S261" s="102">
        <v>23.545516497144138</v>
      </c>
      <c r="T261" s="102">
        <v>25.161758139886985</v>
      </c>
      <c r="U261" s="102">
        <v>23.82507511978493</v>
      </c>
      <c r="V261" s="102">
        <v>27.734814360193205</v>
      </c>
      <c r="W261" s="102">
        <v>28.68277347103075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6.6692311999450169</v>
      </c>
      <c r="C265" s="123">
        <v>6.7849362795626558</v>
      </c>
      <c r="D265" s="123">
        <v>7.6208380696966191</v>
      </c>
      <c r="E265" s="123">
        <v>8.0247926471942534</v>
      </c>
      <c r="F265" s="123">
        <v>8.6355773633075579</v>
      </c>
      <c r="G265" s="123">
        <v>8.5724051037455578</v>
      </c>
      <c r="H265" s="123">
        <v>8.8230089273512693</v>
      </c>
      <c r="I265" s="123">
        <v>8.6488568328979412</v>
      </c>
      <c r="J265" s="123">
        <v>9.2452480015348808</v>
      </c>
      <c r="K265" s="123">
        <v>7.7811687435026231</v>
      </c>
      <c r="L265" s="123">
        <v>10.209369241543634</v>
      </c>
      <c r="M265" s="123">
        <v>8.4976896960370887</v>
      </c>
      <c r="N265" s="123">
        <v>8.3041117506426101</v>
      </c>
      <c r="O265" s="123">
        <v>8.1597991137978383</v>
      </c>
      <c r="P265" s="123">
        <v>7.9929300704630828</v>
      </c>
      <c r="Q265" s="123">
        <v>7.4130129587947442</v>
      </c>
      <c r="R265" s="123">
        <v>7.5655774172802142</v>
      </c>
      <c r="S265" s="123">
        <v>7.0307103689882702</v>
      </c>
      <c r="T265" s="123">
        <v>7.1011085558448572</v>
      </c>
      <c r="U265" s="123">
        <v>6.3530062068328075</v>
      </c>
      <c r="V265" s="123">
        <v>6.8359125827624654</v>
      </c>
      <c r="W265" s="123">
        <v>6.8233005603520533</v>
      </c>
      <c r="DA265" s="130" t="s">
        <v>2986</v>
      </c>
    </row>
    <row r="266" spans="1:105" ht="12" customHeight="1" x14ac:dyDescent="0.25">
      <c r="A266" s="97" t="s">
        <v>175</v>
      </c>
      <c r="B266" s="99">
        <v>6.6828514171627225</v>
      </c>
      <c r="C266" s="99">
        <v>6.7809347586847659</v>
      </c>
      <c r="D266" s="99">
        <v>7.6127187098455744</v>
      </c>
      <c r="E266" s="99">
        <v>7.9930082460505272</v>
      </c>
      <c r="F266" s="99">
        <v>8.6778454541927665</v>
      </c>
      <c r="G266" s="99">
        <v>8.6057972326092766</v>
      </c>
      <c r="H266" s="99">
        <v>8.8160074074956309</v>
      </c>
      <c r="I266" s="99">
        <v>8.6898793111814268</v>
      </c>
      <c r="J266" s="99">
        <v>9.1708971439280909</v>
      </c>
      <c r="K266" s="99">
        <v>7.6808417910248687</v>
      </c>
      <c r="L266" s="99">
        <v>10.170120248216865</v>
      </c>
      <c r="M266" s="99">
        <v>8.5130336174177703</v>
      </c>
      <c r="N266" s="99">
        <v>8.3138890389890641</v>
      </c>
      <c r="O266" s="99">
        <v>8.1369948703878858</v>
      </c>
      <c r="P266" s="99">
        <v>8.034373691579507</v>
      </c>
      <c r="Q266" s="99">
        <v>7.3701879497529816</v>
      </c>
      <c r="R266" s="99">
        <v>7.5054598332789668</v>
      </c>
      <c r="S266" s="99">
        <v>7.0891441622557609</v>
      </c>
      <c r="T266" s="99">
        <v>7.1464309449507919</v>
      </c>
      <c r="U266" s="99">
        <v>6.3791823831581898</v>
      </c>
      <c r="V266" s="99">
        <v>6.8312108629255484</v>
      </c>
      <c r="W266" s="99">
        <v>6.8191289076670314</v>
      </c>
      <c r="DA266" s="63" t="s">
        <v>2987</v>
      </c>
    </row>
    <row r="267" spans="1:105" ht="12" customHeight="1" x14ac:dyDescent="0.25">
      <c r="A267" s="109" t="s">
        <v>120</v>
      </c>
      <c r="B267" s="110">
        <v>6.4085940275388413</v>
      </c>
      <c r="C267" s="110">
        <v>6.877946249612708</v>
      </c>
      <c r="D267" s="110">
        <v>7.7743414106047384</v>
      </c>
      <c r="E267" s="110">
        <v>8.5115377214369659</v>
      </c>
      <c r="F267" s="110">
        <v>8.0754288032482435</v>
      </c>
      <c r="G267" s="110">
        <v>8.1086264586793835</v>
      </c>
      <c r="H267" s="110">
        <v>8.9249494687248916</v>
      </c>
      <c r="I267" s="110">
        <v>8.0372544217610233</v>
      </c>
      <c r="J267" s="110">
        <v>10.330530957114968</v>
      </c>
      <c r="K267" s="110">
        <v>9.2087766239583821</v>
      </c>
      <c r="L267" s="110">
        <v>10.932085393315155</v>
      </c>
      <c r="M267" s="110">
        <v>8.1788660776258642</v>
      </c>
      <c r="N267" s="110">
        <v>8.1408385881085366</v>
      </c>
      <c r="O267" s="110">
        <v>8.5561583021362431</v>
      </c>
      <c r="P267" s="110">
        <v>7.2604401208148159</v>
      </c>
      <c r="Q267" s="110">
        <v>8.1972352306197571</v>
      </c>
      <c r="R267" s="110">
        <v>8.6934978028274301</v>
      </c>
      <c r="S267" s="110">
        <v>5.8799930503227014</v>
      </c>
      <c r="T267" s="110">
        <v>6.1926197216363903</v>
      </c>
      <c r="U267" s="110">
        <v>5.6698617245052132</v>
      </c>
      <c r="V267" s="110">
        <v>6.9207009408150206</v>
      </c>
      <c r="W267" s="110">
        <v>6.8961592249195096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55.876864214085778</v>
      </c>
      <c r="C269" s="118">
        <f t="shared" si="122"/>
        <v>60.202106388087032</v>
      </c>
      <c r="D269" s="118">
        <f t="shared" si="122"/>
        <v>59.966078371332841</v>
      </c>
      <c r="E269" s="118">
        <f t="shared" si="122"/>
        <v>61.170105874581942</v>
      </c>
      <c r="F269" s="118">
        <f t="shared" si="122"/>
        <v>60.526540364638663</v>
      </c>
      <c r="G269" s="118">
        <f t="shared" si="122"/>
        <v>60.149774784701172</v>
      </c>
      <c r="H269" s="118">
        <f t="shared" si="122"/>
        <v>58.763411311110744</v>
      </c>
      <c r="I269" s="118">
        <f t="shared" si="122"/>
        <v>60.05557554032621</v>
      </c>
      <c r="J269" s="118">
        <f t="shared" si="122"/>
        <v>59.084228458871962</v>
      </c>
      <c r="K269" s="118">
        <f t="shared" si="122"/>
        <v>52.618731611669872</v>
      </c>
      <c r="L269" s="118">
        <f t="shared" si="122"/>
        <v>62.372179725897062</v>
      </c>
      <c r="M269" s="118">
        <f t="shared" si="122"/>
        <v>53.340083640161346</v>
      </c>
      <c r="N269" s="118">
        <f t="shared" si="122"/>
        <v>52.859782969000783</v>
      </c>
      <c r="O269" s="118">
        <f t="shared" si="122"/>
        <v>49.998154533920001</v>
      </c>
      <c r="P269" s="118">
        <f t="shared" si="122"/>
        <v>47.989629740310207</v>
      </c>
      <c r="Q269" s="118">
        <f t="shared" si="122"/>
        <v>43.94790892764312</v>
      </c>
      <c r="R269" s="118">
        <f t="shared" ref="R269:V269" si="123">R270+R273+R275+R284</f>
        <v>45.238480816562742</v>
      </c>
      <c r="S269" s="118">
        <f t="shared" si="123"/>
        <v>45.295059141416488</v>
      </c>
      <c r="T269" s="118">
        <f t="shared" si="123"/>
        <v>46.642231096333262</v>
      </c>
      <c r="U269" s="118">
        <f t="shared" si="123"/>
        <v>42.668636570648317</v>
      </c>
      <c r="V269" s="118">
        <f t="shared" si="123"/>
        <v>41.411739192581017</v>
      </c>
      <c r="W269" s="118">
        <f t="shared" ref="W269" si="124">W270+W273+W275+W284</f>
        <v>43.492637388487772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45.737768974397419</v>
      </c>
      <c r="C270" s="123">
        <f t="shared" si="125"/>
        <v>50.035011939721009</v>
      </c>
      <c r="D270" s="123">
        <f t="shared" si="125"/>
        <v>49.409057912761426</v>
      </c>
      <c r="E270" s="123">
        <f t="shared" si="125"/>
        <v>50.56567881350194</v>
      </c>
      <c r="F270" s="123">
        <f t="shared" si="125"/>
        <v>49.923572165853251</v>
      </c>
      <c r="G270" s="123">
        <f t="shared" si="125"/>
        <v>49.307908394505993</v>
      </c>
      <c r="H270" s="123">
        <f t="shared" si="125"/>
        <v>47.786228861995255</v>
      </c>
      <c r="I270" s="123">
        <f t="shared" si="125"/>
        <v>48.784152721384508</v>
      </c>
      <c r="J270" s="123">
        <f t="shared" si="125"/>
        <v>47.074055579736807</v>
      </c>
      <c r="K270" s="123">
        <f t="shared" si="125"/>
        <v>42.554843257731811</v>
      </c>
      <c r="L270" s="123">
        <f t="shared" si="125"/>
        <v>49.667325010627614</v>
      </c>
      <c r="M270" s="123">
        <f t="shared" si="125"/>
        <v>41.865256194558263</v>
      </c>
      <c r="N270" s="123">
        <f t="shared" si="125"/>
        <v>41.6020824145657</v>
      </c>
      <c r="O270" s="123">
        <f t="shared" si="125"/>
        <v>38.965105559377584</v>
      </c>
      <c r="P270" s="123">
        <f t="shared" si="125"/>
        <v>37.57227808209992</v>
      </c>
      <c r="Q270" s="123">
        <f t="shared" si="125"/>
        <v>33.839341517361753</v>
      </c>
      <c r="R270" s="123">
        <f t="shared" ref="R270:V270" si="126">SUM(R271:R272)</f>
        <v>34.750587801061258</v>
      </c>
      <c r="S270" s="123">
        <f t="shared" si="126"/>
        <v>35.634858119635631</v>
      </c>
      <c r="T270" s="123">
        <f t="shared" si="126"/>
        <v>36.791462828791047</v>
      </c>
      <c r="U270" s="123">
        <f t="shared" si="126"/>
        <v>33.74554907699676</v>
      </c>
      <c r="V270" s="123">
        <f t="shared" si="126"/>
        <v>32.200592681037236</v>
      </c>
      <c r="W270" s="123">
        <f t="shared" ref="W270" si="127">SUM(W271:W272)</f>
        <v>33.949125589087352</v>
      </c>
      <c r="DA270" s="130" t="s">
        <v>3140</v>
      </c>
    </row>
    <row r="271" spans="1:105" ht="12" customHeight="1" x14ac:dyDescent="0.25">
      <c r="A271" s="97" t="s">
        <v>217</v>
      </c>
      <c r="B271" s="99">
        <v>45.737768974397419</v>
      </c>
      <c r="C271" s="99">
        <v>50.035011939721009</v>
      </c>
      <c r="D271" s="99">
        <v>49.409057912761426</v>
      </c>
      <c r="E271" s="99">
        <v>50.56567881350194</v>
      </c>
      <c r="F271" s="99">
        <v>49.923572165853251</v>
      </c>
      <c r="G271" s="99">
        <v>49.307908394505993</v>
      </c>
      <c r="H271" s="99">
        <v>47.786228861995255</v>
      </c>
      <c r="I271" s="99">
        <v>48.784152721384508</v>
      </c>
      <c r="J271" s="99">
        <v>47.074055579736807</v>
      </c>
      <c r="K271" s="99">
        <v>42.554843257731811</v>
      </c>
      <c r="L271" s="99">
        <v>49.667325010627614</v>
      </c>
      <c r="M271" s="99">
        <v>41.865256194558263</v>
      </c>
      <c r="N271" s="99">
        <v>41.6020824145657</v>
      </c>
      <c r="O271" s="99">
        <v>38.965105559377584</v>
      </c>
      <c r="P271" s="99">
        <v>37.57227808209992</v>
      </c>
      <c r="Q271" s="99">
        <v>33.839341517361753</v>
      </c>
      <c r="R271" s="99">
        <v>34.750587801061258</v>
      </c>
      <c r="S271" s="99">
        <v>35.634858119635631</v>
      </c>
      <c r="T271" s="99">
        <v>36.791462828791047</v>
      </c>
      <c r="U271" s="99">
        <v>33.74554907699676</v>
      </c>
      <c r="V271" s="99">
        <v>32.200592681037236</v>
      </c>
      <c r="W271" s="99">
        <v>33.949125589087352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7.9373602871671345</v>
      </c>
      <c r="C275" s="123">
        <v>7.9183773131769524</v>
      </c>
      <c r="D275" s="123">
        <v>8.0624779304409451</v>
      </c>
      <c r="E275" s="123">
        <v>8.0218913055266867</v>
      </c>
      <c r="F275" s="123">
        <v>7.832106687408956</v>
      </c>
      <c r="G275" s="123">
        <v>8.0913538701530143</v>
      </c>
      <c r="H275" s="123">
        <v>8.1571439211981609</v>
      </c>
      <c r="I275" s="123">
        <v>8.4910400317090904</v>
      </c>
      <c r="J275" s="123">
        <v>9.082361475869229</v>
      </c>
      <c r="K275" s="123">
        <v>7.6186638002922615</v>
      </c>
      <c r="L275" s="123">
        <v>9.4221506137736792</v>
      </c>
      <c r="M275" s="123">
        <v>8.7136585117649545</v>
      </c>
      <c r="N275" s="123">
        <v>8.5933474320381613</v>
      </c>
      <c r="O275" s="123">
        <v>8.4214048321107793</v>
      </c>
      <c r="P275" s="123">
        <v>7.8373783785600359</v>
      </c>
      <c r="Q275" s="123">
        <v>7.738165823648651</v>
      </c>
      <c r="R275" s="123">
        <v>8.0729855721263206</v>
      </c>
      <c r="S275" s="123">
        <v>7.3777506384644269</v>
      </c>
      <c r="T275" s="123">
        <v>7.5541205025356284</v>
      </c>
      <c r="U275" s="123">
        <v>6.8571700042842476</v>
      </c>
      <c r="V275" s="123">
        <v>7.0429648809706951</v>
      </c>
      <c r="W275" s="123">
        <v>7.3926932359510236</v>
      </c>
      <c r="DA275" s="130" t="s">
        <v>3145</v>
      </c>
    </row>
    <row r="276" spans="1:105" ht="12" customHeight="1" x14ac:dyDescent="0.25">
      <c r="A276" s="97" t="s">
        <v>134</v>
      </c>
      <c r="B276" s="99">
        <v>8.2277613070288478</v>
      </c>
      <c r="C276" s="99">
        <v>8.208849587092061</v>
      </c>
      <c r="D276" s="99">
        <v>8.3526220138251475</v>
      </c>
      <c r="E276" s="99">
        <v>8.3017228542037191</v>
      </c>
      <c r="F276" s="99">
        <v>8.0945003873177406</v>
      </c>
      <c r="G276" s="99">
        <v>8.3533237446146522</v>
      </c>
      <c r="H276" s="99">
        <v>8.4148165177316869</v>
      </c>
      <c r="I276" s="99">
        <v>8.7528735505657167</v>
      </c>
      <c r="J276" s="99">
        <v>9.4564732204081601</v>
      </c>
      <c r="K276" s="99">
        <v>8.0064090425716525</v>
      </c>
      <c r="L276" s="99">
        <v>9.8190233551717956</v>
      </c>
      <c r="M276" s="99">
        <v>9.009062686247896</v>
      </c>
      <c r="N276" s="99">
        <v>8.9123120107377467</v>
      </c>
      <c r="O276" s="99">
        <v>8.6389224881614943</v>
      </c>
      <c r="P276" s="99">
        <v>8.0404651675892005</v>
      </c>
      <c r="Q276" s="99">
        <v>7.9380321325697798</v>
      </c>
      <c r="R276" s="99">
        <v>8.2835415811776958</v>
      </c>
      <c r="S276" s="99">
        <v>7.5593717916677141</v>
      </c>
      <c r="T276" s="99">
        <v>7.7411737210861578</v>
      </c>
      <c r="U276" s="99">
        <v>7.0345119995686796</v>
      </c>
      <c r="V276" s="99">
        <v>7.2506311857985599</v>
      </c>
      <c r="W276" s="99">
        <v>7.6243827334748371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2.2017349525212286</v>
      </c>
      <c r="C284" s="123">
        <v>2.2487171351890689</v>
      </c>
      <c r="D284" s="123">
        <v>2.4945425281304652</v>
      </c>
      <c r="E284" s="123">
        <v>2.5825357555533137</v>
      </c>
      <c r="F284" s="123">
        <v>2.7708615113764492</v>
      </c>
      <c r="G284" s="123">
        <v>2.7505125200421645</v>
      </c>
      <c r="H284" s="123">
        <v>2.8200385279173266</v>
      </c>
      <c r="I284" s="123">
        <v>2.7803827872326097</v>
      </c>
      <c r="J284" s="123">
        <v>2.9278114032659253</v>
      </c>
      <c r="K284" s="123">
        <v>2.4452245536458013</v>
      </c>
      <c r="L284" s="123">
        <v>3.2827041014957645</v>
      </c>
      <c r="M284" s="123">
        <v>2.7611689338381273</v>
      </c>
      <c r="N284" s="123">
        <v>2.6643531223969239</v>
      </c>
      <c r="O284" s="123">
        <v>2.6116441424316386</v>
      </c>
      <c r="P284" s="123">
        <v>2.579973279650245</v>
      </c>
      <c r="Q284" s="123">
        <v>2.3704015866327151</v>
      </c>
      <c r="R284" s="123">
        <v>2.4149074433751654</v>
      </c>
      <c r="S284" s="123">
        <v>2.2824503833164309</v>
      </c>
      <c r="T284" s="123">
        <v>2.2966477650065795</v>
      </c>
      <c r="U284" s="123">
        <v>2.0659174893673065</v>
      </c>
      <c r="V284" s="123">
        <v>2.168181630573085</v>
      </c>
      <c r="W284" s="123">
        <v>2.1508185634494015</v>
      </c>
      <c r="DA284" s="130" t="s">
        <v>3154</v>
      </c>
    </row>
    <row r="285" spans="1:105" ht="12" customHeight="1" x14ac:dyDescent="0.25">
      <c r="A285" s="97" t="s">
        <v>175</v>
      </c>
      <c r="B285" s="99">
        <v>2.3167918649036938</v>
      </c>
      <c r="C285" s="99">
        <v>2.3454625546326695</v>
      </c>
      <c r="D285" s="99">
        <v>2.6264881153066302</v>
      </c>
      <c r="E285" s="99">
        <v>2.7511750634091379</v>
      </c>
      <c r="F285" s="99">
        <v>2.9799471621202227</v>
      </c>
      <c r="G285" s="99">
        <v>2.9485498153932967</v>
      </c>
      <c r="H285" s="99">
        <v>3.013725509375631</v>
      </c>
      <c r="I285" s="99">
        <v>2.9668735374848962</v>
      </c>
      <c r="J285" s="99">
        <v>3.1283906970109463</v>
      </c>
      <c r="K285" s="99">
        <v>2.6170658070807025</v>
      </c>
      <c r="L285" s="99">
        <v>3.460979944726271</v>
      </c>
      <c r="M285" s="99">
        <v>2.8940548199300005</v>
      </c>
      <c r="N285" s="99">
        <v>2.823902605791123</v>
      </c>
      <c r="O285" s="99">
        <v>2.7619032268087516</v>
      </c>
      <c r="P285" s="99">
        <v>2.7259458423368255</v>
      </c>
      <c r="Q285" s="99">
        <v>2.4998450786466795</v>
      </c>
      <c r="R285" s="99">
        <v>2.5436207842657197</v>
      </c>
      <c r="S285" s="99">
        <v>2.3983539433642513</v>
      </c>
      <c r="T285" s="99">
        <v>2.4112221656216382</v>
      </c>
      <c r="U285" s="99">
        <v>2.1450776405129526</v>
      </c>
      <c r="V285" s="99">
        <v>2.2884125539763231</v>
      </c>
      <c r="W285" s="99">
        <v>2.2739675133852542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2.2466115646036502</v>
      </c>
      <c r="D290" s="117">
        <f t="shared" si="129"/>
        <v>3.3442411871608138</v>
      </c>
      <c r="E290" s="117">
        <f t="shared" si="129"/>
        <v>3.7165640877946706</v>
      </c>
      <c r="F290" s="117">
        <f t="shared" si="129"/>
        <v>3.8479357398840692</v>
      </c>
      <c r="G290" s="117">
        <f t="shared" si="129"/>
        <v>3.1984745866420097</v>
      </c>
      <c r="H290" s="117">
        <f t="shared" si="129"/>
        <v>3.6254933826416598</v>
      </c>
      <c r="I290" s="117">
        <f t="shared" si="129"/>
        <v>2.6508661824205437</v>
      </c>
      <c r="J290" s="117">
        <f t="shared" si="129"/>
        <v>2.7368271347699533</v>
      </c>
      <c r="K290" s="117">
        <f t="shared" si="129"/>
        <v>2.7241981549521959</v>
      </c>
      <c r="L290" s="117">
        <f t="shared" si="129"/>
        <v>2.6107150472507041</v>
      </c>
      <c r="M290" s="117">
        <f t="shared" si="129"/>
        <v>1.5215848415329978</v>
      </c>
      <c r="N290" s="117">
        <f t="shared" si="129"/>
        <v>1.6979578448419335</v>
      </c>
      <c r="O290" s="117">
        <f t="shared" si="129"/>
        <v>1.6300294253329648</v>
      </c>
      <c r="P290" s="117">
        <f t="shared" si="129"/>
        <v>3.4891946287962172</v>
      </c>
      <c r="Q290" s="117">
        <f t="shared" si="129"/>
        <v>4.9011347994785064</v>
      </c>
      <c r="R290" s="117">
        <f t="shared" ref="R290:V290" si="130">R291+R294+R296+R305</f>
        <v>3.4099717427816323</v>
      </c>
      <c r="S290" s="117">
        <f t="shared" si="130"/>
        <v>3.7542490004844291</v>
      </c>
      <c r="T290" s="117">
        <f t="shared" si="130"/>
        <v>3.2312405447674699</v>
      </c>
      <c r="U290" s="117">
        <f t="shared" si="130"/>
        <v>2.0924968052270367</v>
      </c>
      <c r="V290" s="117">
        <f t="shared" si="130"/>
        <v>2.3442540085422308</v>
      </c>
      <c r="W290" s="117">
        <f t="shared" ref="W290" si="131">W291+W294+W296+W305</f>
        <v>1.2619371045566978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1.8221558123214117</v>
      </c>
      <c r="D291" s="122">
        <f t="shared" si="132"/>
        <v>2.7021241897753367</v>
      </c>
      <c r="E291" s="122">
        <f t="shared" si="132"/>
        <v>3.0187624482813149</v>
      </c>
      <c r="F291" s="122">
        <f t="shared" si="132"/>
        <v>3.1281890462399411</v>
      </c>
      <c r="G291" s="122">
        <f t="shared" si="132"/>
        <v>2.5807498121578587</v>
      </c>
      <c r="H291" s="122">
        <f t="shared" si="132"/>
        <v>2.8962962549639704</v>
      </c>
      <c r="I291" s="122">
        <f t="shared" si="132"/>
        <v>2.1156964712277642</v>
      </c>
      <c r="J291" s="122">
        <f t="shared" si="132"/>
        <v>2.1241755817614725</v>
      </c>
      <c r="K291" s="122">
        <f t="shared" si="132"/>
        <v>2.1405709853471575</v>
      </c>
      <c r="L291" s="122">
        <f t="shared" si="132"/>
        <v>2.0294916547220767</v>
      </c>
      <c r="M291" s="122">
        <f t="shared" si="132"/>
        <v>1.1645119495453469</v>
      </c>
      <c r="N291" s="122">
        <f t="shared" si="132"/>
        <v>1.3025437227743528</v>
      </c>
      <c r="O291" s="122">
        <f t="shared" si="132"/>
        <v>1.2324968308425037</v>
      </c>
      <c r="P291" s="122">
        <f t="shared" si="132"/>
        <v>2.6405173771090897</v>
      </c>
      <c r="Q291" s="122">
        <f t="shared" si="132"/>
        <v>3.6153615355756687</v>
      </c>
      <c r="R291" s="122">
        <f t="shared" ref="R291:V291" si="133">SUM(R292:R293)</f>
        <v>2.4879040500801231</v>
      </c>
      <c r="S291" s="122">
        <f t="shared" si="133"/>
        <v>2.8089279109470162</v>
      </c>
      <c r="T291" s="122">
        <f t="shared" si="133"/>
        <v>2.4012767381533262</v>
      </c>
      <c r="U291" s="122">
        <f t="shared" si="133"/>
        <v>1.5375071844313855</v>
      </c>
      <c r="V291" s="122">
        <f t="shared" si="133"/>
        <v>1.6517569458426744</v>
      </c>
      <c r="W291" s="122">
        <f t="shared" ref="W291" si="134">SUM(W292:W293)</f>
        <v>0.84766051969558276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1.7983725610886665</v>
      </c>
      <c r="D292" s="98">
        <v>2.6674015161479905</v>
      </c>
      <c r="E292" s="98">
        <v>2.9800702110793269</v>
      </c>
      <c r="F292" s="98">
        <v>3.0885485899244292</v>
      </c>
      <c r="G292" s="98">
        <v>2.5479953389146064</v>
      </c>
      <c r="H292" s="98">
        <v>2.8596850484544283</v>
      </c>
      <c r="I292" s="98">
        <v>2.0891269662305572</v>
      </c>
      <c r="J292" s="98">
        <v>2.0973037962289585</v>
      </c>
      <c r="K292" s="98">
        <v>2.1132594402868707</v>
      </c>
      <c r="L292" s="98">
        <v>2.0044143783650159</v>
      </c>
      <c r="M292" s="98">
        <v>1.1497384623807543</v>
      </c>
      <c r="N292" s="98">
        <v>1.2857682786371525</v>
      </c>
      <c r="O292" s="98">
        <v>1.2163171805103865</v>
      </c>
      <c r="P292" s="98">
        <v>2.6051657887500204</v>
      </c>
      <c r="Q292" s="98">
        <v>3.5661622747905626</v>
      </c>
      <c r="R292" s="98">
        <v>2.4539164783381588</v>
      </c>
      <c r="S292" s="98">
        <v>2.7706246421638401</v>
      </c>
      <c r="T292" s="98">
        <v>2.3684237548232603</v>
      </c>
      <c r="U292" s="98">
        <v>1.5163574577616408</v>
      </c>
      <c r="V292" s="98">
        <v>1.6289055022713923</v>
      </c>
      <c r="W292" s="98">
        <v>0.8359461086677118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2.3783251232745134E-2</v>
      </c>
      <c r="D293" s="98">
        <v>3.4722673627346441E-2</v>
      </c>
      <c r="E293" s="98">
        <v>3.8692237201988153E-2</v>
      </c>
      <c r="F293" s="98">
        <v>3.9640456315511996E-2</v>
      </c>
      <c r="G293" s="98">
        <v>3.2754473243252355E-2</v>
      </c>
      <c r="H293" s="98">
        <v>3.6611206509542242E-2</v>
      </c>
      <c r="I293" s="98">
        <v>2.6569504997206811E-2</v>
      </c>
      <c r="J293" s="98">
        <v>2.6871785532514202E-2</v>
      </c>
      <c r="K293" s="98">
        <v>2.731154506028657E-2</v>
      </c>
      <c r="L293" s="98">
        <v>2.5077276357060769E-2</v>
      </c>
      <c r="M293" s="98">
        <v>1.4773487164592591E-2</v>
      </c>
      <c r="N293" s="98">
        <v>1.6775444137200262E-2</v>
      </c>
      <c r="O293" s="98">
        <v>1.6179650332117157E-2</v>
      </c>
      <c r="P293" s="98">
        <v>3.5351588359069451E-2</v>
      </c>
      <c r="Q293" s="98">
        <v>4.9199260785106086E-2</v>
      </c>
      <c r="R293" s="98">
        <v>3.3987571741964019E-2</v>
      </c>
      <c r="S293" s="98">
        <v>3.8303268783176088E-2</v>
      </c>
      <c r="T293" s="98">
        <v>3.2852983330065748E-2</v>
      </c>
      <c r="U293" s="98">
        <v>2.114972666974459E-2</v>
      </c>
      <c r="V293" s="98">
        <v>2.2851443571282205E-2</v>
      </c>
      <c r="W293" s="98">
        <v>1.1714411027870995E-2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5.8131084235191059E-6</v>
      </c>
      <c r="E294" s="122">
        <f t="shared" si="135"/>
        <v>1.5230447942356318E-5</v>
      </c>
      <c r="F294" s="122">
        <f t="shared" si="135"/>
        <v>2.1976589344173077E-5</v>
      </c>
      <c r="G294" s="122">
        <f t="shared" si="135"/>
        <v>2.6360883191903961E-5</v>
      </c>
      <c r="H294" s="122">
        <f t="shared" si="135"/>
        <v>1.1106396006796595E-4</v>
      </c>
      <c r="I294" s="122">
        <f t="shared" si="135"/>
        <v>8.9010129614145131E-5</v>
      </c>
      <c r="J294" s="122">
        <f t="shared" si="135"/>
        <v>1.2459994064223446E-4</v>
      </c>
      <c r="K294" s="122">
        <f t="shared" si="135"/>
        <v>1.3406379905184446E-4</v>
      </c>
      <c r="L294" s="122">
        <f t="shared" si="135"/>
        <v>3.6987488178291379E-4</v>
      </c>
      <c r="M294" s="122">
        <f t="shared" si="135"/>
        <v>1.3631312422615537E-4</v>
      </c>
      <c r="N294" s="122">
        <f t="shared" si="135"/>
        <v>1.3926570771423635E-4</v>
      </c>
      <c r="O294" s="122">
        <f t="shared" si="135"/>
        <v>1.4126093096742981E-4</v>
      </c>
      <c r="P294" s="122">
        <f t="shared" si="135"/>
        <v>3.5136052408953013E-4</v>
      </c>
      <c r="Q294" s="122">
        <f t="shared" si="135"/>
        <v>3.4364386354542525E-4</v>
      </c>
      <c r="R294" s="122">
        <f t="shared" si="135"/>
        <v>3.0844729088042451E-4</v>
      </c>
      <c r="S294" s="122">
        <f t="shared" si="135"/>
        <v>2.5804102805348253E-4</v>
      </c>
      <c r="T294" s="122">
        <f t="shared" si="135"/>
        <v>2.8617463066309487E-4</v>
      </c>
      <c r="U294" s="122">
        <f t="shared" si="135"/>
        <v>1.6497360088603853E-4</v>
      </c>
      <c r="V294" s="122">
        <f t="shared" si="135"/>
        <v>4.2993580173322505E-4</v>
      </c>
      <c r="W294" s="122">
        <f t="shared" si="135"/>
        <v>2.7231423143847728E-4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5.8131084235191059E-6</v>
      </c>
      <c r="E295" s="98">
        <v>1.5230447942356318E-5</v>
      </c>
      <c r="F295" s="98">
        <v>2.1976589344173077E-5</v>
      </c>
      <c r="G295" s="98">
        <v>2.6360883191903961E-5</v>
      </c>
      <c r="H295" s="98">
        <v>1.1106396006796595E-4</v>
      </c>
      <c r="I295" s="98">
        <v>8.9010129614145131E-5</v>
      </c>
      <c r="J295" s="98">
        <v>1.2459994064223446E-4</v>
      </c>
      <c r="K295" s="98">
        <v>1.3406379905184446E-4</v>
      </c>
      <c r="L295" s="98">
        <v>3.6987488178291379E-4</v>
      </c>
      <c r="M295" s="98">
        <v>1.3631312422615537E-4</v>
      </c>
      <c r="N295" s="98">
        <v>1.3926570771423635E-4</v>
      </c>
      <c r="O295" s="98">
        <v>1.4126093096742981E-4</v>
      </c>
      <c r="P295" s="98">
        <v>3.5136052408953013E-4</v>
      </c>
      <c r="Q295" s="98">
        <v>3.4364386354542525E-4</v>
      </c>
      <c r="R295" s="98">
        <v>3.0844729088042451E-4</v>
      </c>
      <c r="S295" s="98">
        <v>2.5804102805348253E-4</v>
      </c>
      <c r="T295" s="98">
        <v>2.8617463066309487E-4</v>
      </c>
      <c r="U295" s="98">
        <v>1.6497360088603853E-4</v>
      </c>
      <c r="V295" s="98">
        <v>4.2993580173322505E-4</v>
      </c>
      <c r="W295" s="98">
        <v>2.7231423143847728E-4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0.32341919668088148</v>
      </c>
      <c r="D296" s="122">
        <v>0.48095110271363173</v>
      </c>
      <c r="E296" s="122">
        <v>0.51614155007990736</v>
      </c>
      <c r="F296" s="122">
        <v>0.51889994461304767</v>
      </c>
      <c r="G296" s="122">
        <v>0.44731597330636935</v>
      </c>
      <c r="H296" s="122">
        <v>0.52565836951599232</v>
      </c>
      <c r="I296" s="122">
        <v>0.39153354144586316</v>
      </c>
      <c r="J296" s="122">
        <v>0.45326572229117534</v>
      </c>
      <c r="K296" s="122">
        <v>0.43319051315661905</v>
      </c>
      <c r="L296" s="122">
        <v>0.41734563436231314</v>
      </c>
      <c r="M296" s="122">
        <v>0.26183297274048317</v>
      </c>
      <c r="N296" s="122">
        <v>0.29224989962793024</v>
      </c>
      <c r="O296" s="122">
        <v>0.28848064265021456</v>
      </c>
      <c r="P296" s="122">
        <v>0.60207279979408768</v>
      </c>
      <c r="Q296" s="122">
        <v>0.92647531105677583</v>
      </c>
      <c r="R296" s="122">
        <v>0.67014222213881713</v>
      </c>
      <c r="S296" s="122">
        <v>0.6798938339939824</v>
      </c>
      <c r="T296" s="122">
        <v>0.60134458664378532</v>
      </c>
      <c r="U296" s="122">
        <v>0.40386359048573151</v>
      </c>
      <c r="V296" s="122">
        <v>0.50796926958974176</v>
      </c>
      <c r="W296" s="122">
        <v>0.30540278216565053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0.30701454190331395</v>
      </c>
      <c r="D297" s="98">
        <v>0.46122794515489496</v>
      </c>
      <c r="E297" s="98">
        <v>0.4946379017595926</v>
      </c>
      <c r="F297" s="98">
        <v>0.5000426116290172</v>
      </c>
      <c r="G297" s="98">
        <v>0.42934626296942568</v>
      </c>
      <c r="H297" s="98">
        <v>0.49792833939997683</v>
      </c>
      <c r="I297" s="98">
        <v>0.37572334016207554</v>
      </c>
      <c r="J297" s="98">
        <v>0.37302002224333441</v>
      </c>
      <c r="K297" s="98">
        <v>0.34309177333153051</v>
      </c>
      <c r="L297" s="98">
        <v>0.41734563436231314</v>
      </c>
      <c r="M297" s="98">
        <v>0.26183297274048317</v>
      </c>
      <c r="N297" s="98">
        <v>0.27485366388338794</v>
      </c>
      <c r="O297" s="98">
        <v>0.28848064265021456</v>
      </c>
      <c r="P297" s="98">
        <v>0.58258300368420024</v>
      </c>
      <c r="Q297" s="98">
        <v>0.86053414118229565</v>
      </c>
      <c r="R297" s="98">
        <v>0.6015616750410846</v>
      </c>
      <c r="S297" s="98">
        <v>0.65490984537918195</v>
      </c>
      <c r="T297" s="98">
        <v>0.58969816101246308</v>
      </c>
      <c r="U297" s="98">
        <v>0.38750249514159307</v>
      </c>
      <c r="V297" s="98">
        <v>0.46154861299968258</v>
      </c>
      <c r="W297" s="98">
        <v>0.28292483091902804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1.6404654777567515E-2</v>
      </c>
      <c r="D301" s="101">
        <v>1.9723157558736746E-2</v>
      </c>
      <c r="E301" s="101">
        <v>2.1503648320314771E-2</v>
      </c>
      <c r="F301" s="101">
        <v>1.8857332984030462E-2</v>
      </c>
      <c r="G301" s="101">
        <v>1.7969710336943688E-2</v>
      </c>
      <c r="H301" s="101">
        <v>2.7730030116015464E-2</v>
      </c>
      <c r="I301" s="101">
        <v>1.5810201283787621E-2</v>
      </c>
      <c r="J301" s="101">
        <v>8.0245700047840957E-2</v>
      </c>
      <c r="K301" s="101">
        <v>9.0098739825088536E-2</v>
      </c>
      <c r="L301" s="101">
        <v>0</v>
      </c>
      <c r="M301" s="101">
        <v>0</v>
      </c>
      <c r="N301" s="101">
        <v>1.7396235744542295E-2</v>
      </c>
      <c r="O301" s="101">
        <v>0</v>
      </c>
      <c r="P301" s="101">
        <v>1.9489796109887384E-2</v>
      </c>
      <c r="Q301" s="101">
        <v>6.5941169874480232E-2</v>
      </c>
      <c r="R301" s="101">
        <v>6.858054709773248E-2</v>
      </c>
      <c r="S301" s="101">
        <v>2.4983988614800473E-2</v>
      </c>
      <c r="T301" s="101">
        <v>1.1646425631322238E-2</v>
      </c>
      <c r="U301" s="101">
        <v>1.6361095344138418E-2</v>
      </c>
      <c r="V301" s="101">
        <v>4.6420656590059187E-2</v>
      </c>
      <c r="W301" s="101">
        <v>2.2477951246622475E-2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0.10103655560135689</v>
      </c>
      <c r="D305" s="122">
        <v>0.1611600815634221</v>
      </c>
      <c r="E305" s="122">
        <v>0.18164485898550556</v>
      </c>
      <c r="F305" s="122">
        <v>0.20082477244173616</v>
      </c>
      <c r="G305" s="122">
        <v>0.17038244029458963</v>
      </c>
      <c r="H305" s="122">
        <v>0.20342769420162923</v>
      </c>
      <c r="I305" s="122">
        <v>0.14354715961730255</v>
      </c>
      <c r="J305" s="122">
        <v>0.15926123077666365</v>
      </c>
      <c r="K305" s="122">
        <v>0.15030259264936729</v>
      </c>
      <c r="L305" s="122">
        <v>0.16350788328453147</v>
      </c>
      <c r="M305" s="122">
        <v>9.5103606122941511E-2</v>
      </c>
      <c r="N305" s="122">
        <v>0.10302495673193637</v>
      </c>
      <c r="O305" s="122">
        <v>0.10891069090927898</v>
      </c>
      <c r="P305" s="122">
        <v>0.2462530913689506</v>
      </c>
      <c r="Q305" s="122">
        <v>0.35895430898251551</v>
      </c>
      <c r="R305" s="122">
        <v>0.25161702327181168</v>
      </c>
      <c r="S305" s="122">
        <v>0.26516921451537739</v>
      </c>
      <c r="T305" s="122">
        <v>0.22833304533969545</v>
      </c>
      <c r="U305" s="122">
        <v>0.15096105670903393</v>
      </c>
      <c r="V305" s="122">
        <v>0.1840978573080812</v>
      </c>
      <c r="W305" s="122">
        <v>0.10860148846402605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0.10016939597130092</v>
      </c>
      <c r="D306" s="98">
        <v>0.14510259134448047</v>
      </c>
      <c r="E306" s="98">
        <v>0.15879889465653199</v>
      </c>
      <c r="F306" s="98">
        <v>0.17927925748010612</v>
      </c>
      <c r="G306" s="98">
        <v>0.16211550414433695</v>
      </c>
      <c r="H306" s="98">
        <v>0.1916276229263098</v>
      </c>
      <c r="I306" s="98">
        <v>0.13606701911826699</v>
      </c>
      <c r="J306" s="98">
        <v>0.14612789738468424</v>
      </c>
      <c r="K306" s="98">
        <v>0.13454632066831174</v>
      </c>
      <c r="L306" s="98">
        <v>0.15767190145130885</v>
      </c>
      <c r="M306" s="98">
        <v>9.4133080408732792E-2</v>
      </c>
      <c r="N306" s="98">
        <v>8.8542088424236429E-2</v>
      </c>
      <c r="O306" s="98">
        <v>0.10479516438670694</v>
      </c>
      <c r="P306" s="98">
        <v>0.23323895755418272</v>
      </c>
      <c r="Q306" s="98">
        <v>0.34029197251091636</v>
      </c>
      <c r="R306" s="98">
        <v>0.23673813731511614</v>
      </c>
      <c r="S306" s="98">
        <v>0.25662830598046521</v>
      </c>
      <c r="T306" s="98">
        <v>0.22053694716307215</v>
      </c>
      <c r="U306" s="98">
        <v>0.14895229012261832</v>
      </c>
      <c r="V306" s="98">
        <v>0.15718246118833212</v>
      </c>
      <c r="W306" s="98">
        <v>0.10211268131531084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8.6715963005597663E-4</v>
      </c>
      <c r="D307" s="33">
        <v>1.6057490218941619E-2</v>
      </c>
      <c r="E307" s="33">
        <v>2.284596432897356E-2</v>
      </c>
      <c r="F307" s="33">
        <v>2.1545514961630048E-2</v>
      </c>
      <c r="G307" s="33">
        <v>8.2669361502526843E-3</v>
      </c>
      <c r="H307" s="33">
        <v>1.180007127531944E-2</v>
      </c>
      <c r="I307" s="33">
        <v>7.4801404990355695E-3</v>
      </c>
      <c r="J307" s="33">
        <v>1.3133333391979432E-2</v>
      </c>
      <c r="K307" s="33">
        <v>1.5756271981055548E-2</v>
      </c>
      <c r="L307" s="33">
        <v>5.8359818332226112E-3</v>
      </c>
      <c r="M307" s="33">
        <v>9.7052571420872175E-4</v>
      </c>
      <c r="N307" s="33">
        <v>1.448286830769995E-2</v>
      </c>
      <c r="O307" s="33">
        <v>4.1155265225720399E-3</v>
      </c>
      <c r="P307" s="33">
        <v>1.3014133814767884E-2</v>
      </c>
      <c r="Q307" s="33">
        <v>1.866233647159914E-2</v>
      </c>
      <c r="R307" s="33">
        <v>1.4878885956695509E-2</v>
      </c>
      <c r="S307" s="33">
        <v>8.5409085349121908E-3</v>
      </c>
      <c r="T307" s="33">
        <v>7.7960981766233102E-3</v>
      </c>
      <c r="U307" s="33">
        <v>2.0087665864155987E-3</v>
      </c>
      <c r="V307" s="33">
        <v>2.6915396119749066E-2</v>
      </c>
      <c r="W307" s="33">
        <v>6.4888071487152E-3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1.3184372021033663</v>
      </c>
      <c r="D309" s="117">
        <f t="shared" si="136"/>
        <v>1.9929540749778496</v>
      </c>
      <c r="E309" s="117">
        <f t="shared" si="136"/>
        <v>2.2477619773684783</v>
      </c>
      <c r="F309" s="117">
        <f t="shared" si="136"/>
        <v>2.3591649851798664</v>
      </c>
      <c r="G309" s="117">
        <f t="shared" si="136"/>
        <v>1.9861945933544334</v>
      </c>
      <c r="H309" s="117">
        <f t="shared" si="136"/>
        <v>2.2821462392127945</v>
      </c>
      <c r="I309" s="117">
        <f t="shared" si="136"/>
        <v>1.6908720699519795</v>
      </c>
      <c r="J309" s="117">
        <f t="shared" si="136"/>
        <v>1.7706125113929867</v>
      </c>
      <c r="K309" s="117">
        <f t="shared" si="136"/>
        <v>1.7882148038359411</v>
      </c>
      <c r="L309" s="117">
        <f t="shared" si="136"/>
        <v>1.7333471127113693</v>
      </c>
      <c r="M309" s="117">
        <f t="shared" si="136"/>
        <v>1.027884673989981</v>
      </c>
      <c r="N309" s="117">
        <f t="shared" si="136"/>
        <v>1.1769872134671457</v>
      </c>
      <c r="O309" s="117">
        <f t="shared" si="136"/>
        <v>1.1605259784750144</v>
      </c>
      <c r="P309" s="117">
        <f t="shared" si="136"/>
        <v>2.5628320089889884</v>
      </c>
      <c r="Q309" s="117">
        <f t="shared" si="136"/>
        <v>3.6930726370537328</v>
      </c>
      <c r="R309" s="117">
        <f t="shared" ref="R309:V309" si="137">R310+R313+R315+R324</f>
        <v>2.6097902884332589</v>
      </c>
      <c r="S309" s="117">
        <f t="shared" si="137"/>
        <v>2.9117692624285634</v>
      </c>
      <c r="T309" s="117">
        <f t="shared" si="137"/>
        <v>2.5346948950039185</v>
      </c>
      <c r="U309" s="117">
        <f t="shared" si="137"/>
        <v>1.654997157200965</v>
      </c>
      <c r="V309" s="117">
        <f t="shared" si="137"/>
        <v>1.8737422538628266</v>
      </c>
      <c r="W309" s="117">
        <f t="shared" ref="W309" si="138">W310+W313+W315+W324</f>
        <v>1.0123149679614576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1.0725966005553953</v>
      </c>
      <c r="D310" s="122">
        <f t="shared" si="139"/>
        <v>1.6153691980188523</v>
      </c>
      <c r="E310" s="122">
        <f t="shared" si="139"/>
        <v>1.8325784672722354</v>
      </c>
      <c r="F310" s="122">
        <f t="shared" si="139"/>
        <v>1.927446028634507</v>
      </c>
      <c r="G310" s="122">
        <f t="shared" si="139"/>
        <v>1.6137565463971224</v>
      </c>
      <c r="H310" s="122">
        <f t="shared" si="139"/>
        <v>1.8374471486775787</v>
      </c>
      <c r="I310" s="122">
        <f t="shared" si="139"/>
        <v>1.3614939676905886</v>
      </c>
      <c r="J310" s="122">
        <f t="shared" si="139"/>
        <v>1.386691441382776</v>
      </c>
      <c r="K310" s="122">
        <f t="shared" si="139"/>
        <v>1.4177661168239839</v>
      </c>
      <c r="L310" s="122">
        <f t="shared" si="139"/>
        <v>1.3636634995598711</v>
      </c>
      <c r="M310" s="122">
        <f t="shared" si="139"/>
        <v>0.79708660925533559</v>
      </c>
      <c r="N310" s="122">
        <f t="shared" si="139"/>
        <v>0.91246704654534083</v>
      </c>
      <c r="O310" s="122">
        <f t="shared" si="139"/>
        <v>0.88813411512358509</v>
      </c>
      <c r="P310" s="122">
        <f t="shared" si="139"/>
        <v>1.9616156908164728</v>
      </c>
      <c r="Q310" s="122">
        <f t="shared" si="139"/>
        <v>2.7542476828060249</v>
      </c>
      <c r="R310" s="122">
        <f t="shared" ref="R310:V310" si="140">SUM(R311:R312)</f>
        <v>1.9221926793493811</v>
      </c>
      <c r="S310" s="122">
        <f t="shared" si="140"/>
        <v>2.193742534111061</v>
      </c>
      <c r="T310" s="122">
        <f t="shared" si="140"/>
        <v>1.8915749125955688</v>
      </c>
      <c r="U310" s="122">
        <f t="shared" si="140"/>
        <v>1.2198959670618632</v>
      </c>
      <c r="V310" s="122">
        <f t="shared" si="140"/>
        <v>1.3187986777799618</v>
      </c>
      <c r="W310" s="122">
        <f t="shared" ref="W310" si="141">SUM(W311:W312)</f>
        <v>0.6798016752900552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1.0488133493226501</v>
      </c>
      <c r="D311" s="98">
        <v>1.5806465243915058</v>
      </c>
      <c r="E311" s="98">
        <v>1.7938862300702472</v>
      </c>
      <c r="F311" s="98">
        <v>1.887805572318995</v>
      </c>
      <c r="G311" s="98">
        <v>1.5810020731538701</v>
      </c>
      <c r="H311" s="98">
        <v>1.8008359421680364</v>
      </c>
      <c r="I311" s="98">
        <v>1.3349244626933818</v>
      </c>
      <c r="J311" s="98">
        <v>1.3598196558502618</v>
      </c>
      <c r="K311" s="98">
        <v>1.3904545717636974</v>
      </c>
      <c r="L311" s="98">
        <v>1.3385862232028103</v>
      </c>
      <c r="M311" s="98">
        <v>0.782313122090743</v>
      </c>
      <c r="N311" s="98">
        <v>0.89569160240814061</v>
      </c>
      <c r="O311" s="98">
        <v>0.87195446479146799</v>
      </c>
      <c r="P311" s="98">
        <v>1.9262641024574034</v>
      </c>
      <c r="Q311" s="98">
        <v>2.7050484220209188</v>
      </c>
      <c r="R311" s="98">
        <v>1.8882051076074171</v>
      </c>
      <c r="S311" s="98">
        <v>2.1554392653278849</v>
      </c>
      <c r="T311" s="98">
        <v>1.8587219292655031</v>
      </c>
      <c r="U311" s="98">
        <v>1.1987462403921185</v>
      </c>
      <c r="V311" s="98">
        <v>1.2959472342086797</v>
      </c>
      <c r="W311" s="98">
        <v>0.66808726426218423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2.3783251232745134E-2</v>
      </c>
      <c r="D312" s="98">
        <v>3.4722673627346441E-2</v>
      </c>
      <c r="E312" s="98">
        <v>3.8692237201988153E-2</v>
      </c>
      <c r="F312" s="98">
        <v>3.9640456315511996E-2</v>
      </c>
      <c r="G312" s="98">
        <v>3.2754473243252355E-2</v>
      </c>
      <c r="H312" s="98">
        <v>3.6611206509542242E-2</v>
      </c>
      <c r="I312" s="98">
        <v>2.6569504997206811E-2</v>
      </c>
      <c r="J312" s="98">
        <v>2.6871785532514202E-2</v>
      </c>
      <c r="K312" s="98">
        <v>2.731154506028657E-2</v>
      </c>
      <c r="L312" s="98">
        <v>2.5077276357060769E-2</v>
      </c>
      <c r="M312" s="98">
        <v>1.4773487164592591E-2</v>
      </c>
      <c r="N312" s="98">
        <v>1.6775444137200262E-2</v>
      </c>
      <c r="O312" s="98">
        <v>1.6179650332117157E-2</v>
      </c>
      <c r="P312" s="98">
        <v>3.5351588359069451E-2</v>
      </c>
      <c r="Q312" s="98">
        <v>4.9199260785106086E-2</v>
      </c>
      <c r="R312" s="98">
        <v>3.3987571741964019E-2</v>
      </c>
      <c r="S312" s="98">
        <v>3.8303268783176088E-2</v>
      </c>
      <c r="T312" s="98">
        <v>3.2852983330065748E-2</v>
      </c>
      <c r="U312" s="98">
        <v>2.114972666974459E-2</v>
      </c>
      <c r="V312" s="98">
        <v>2.2851443571282205E-2</v>
      </c>
      <c r="W312" s="98">
        <v>1.1714411027870995E-2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1.6153879924140644E-5</v>
      </c>
      <c r="E313" s="122">
        <f t="shared" si="142"/>
        <v>4.3839820124073089E-5</v>
      </c>
      <c r="F313" s="122">
        <f t="shared" si="142"/>
        <v>6.5448506286679655E-5</v>
      </c>
      <c r="G313" s="122">
        <f t="shared" si="142"/>
        <v>8.1157690644629888E-5</v>
      </c>
      <c r="H313" s="122">
        <f t="shared" si="142"/>
        <v>3.5320238459918632E-4</v>
      </c>
      <c r="I313" s="122">
        <f t="shared" si="142"/>
        <v>2.9219047914106911E-4</v>
      </c>
      <c r="J313" s="122">
        <f t="shared" si="142"/>
        <v>4.2202468330750266E-4</v>
      </c>
      <c r="K313" s="122">
        <f t="shared" si="142"/>
        <v>4.6841778102698592E-4</v>
      </c>
      <c r="L313" s="122">
        <f t="shared" si="142"/>
        <v>1.3329186446010154E-3</v>
      </c>
      <c r="M313" s="122">
        <f t="shared" si="142"/>
        <v>5.0909401881142798E-4</v>
      </c>
      <c r="N313" s="122">
        <f t="shared" si="142"/>
        <v>5.4218701165406071E-4</v>
      </c>
      <c r="O313" s="122">
        <f t="shared" si="142"/>
        <v>5.7668286739777906E-4</v>
      </c>
      <c r="P313" s="122">
        <f t="shared" si="142"/>
        <v>1.5064897319289391E-3</v>
      </c>
      <c r="Q313" s="122">
        <f t="shared" si="142"/>
        <v>1.5340024255341396E-3</v>
      </c>
      <c r="R313" s="122">
        <f t="shared" si="142"/>
        <v>1.4110106049808971E-3</v>
      </c>
      <c r="S313" s="122">
        <f t="shared" si="142"/>
        <v>1.20314602380504E-3</v>
      </c>
      <c r="T313" s="122">
        <f t="shared" si="142"/>
        <v>1.3553770787048621E-3</v>
      </c>
      <c r="U313" s="122">
        <f t="shared" si="142"/>
        <v>7.923959365592016E-4</v>
      </c>
      <c r="V313" s="122">
        <f t="shared" si="142"/>
        <v>2.0944154146628059E-3</v>
      </c>
      <c r="W313" s="122">
        <f t="shared" si="142"/>
        <v>1.3447749125073045E-3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1.6153879924140644E-5</v>
      </c>
      <c r="E314" s="98">
        <v>4.3839820124073089E-5</v>
      </c>
      <c r="F314" s="98">
        <v>6.5448506286679655E-5</v>
      </c>
      <c r="G314" s="98">
        <v>8.1157690644629888E-5</v>
      </c>
      <c r="H314" s="98">
        <v>3.5320238459918632E-4</v>
      </c>
      <c r="I314" s="98">
        <v>2.9219047914106911E-4</v>
      </c>
      <c r="J314" s="98">
        <v>4.2202468330750266E-4</v>
      </c>
      <c r="K314" s="98">
        <v>4.6841778102698592E-4</v>
      </c>
      <c r="L314" s="98">
        <v>1.3329186446010154E-3</v>
      </c>
      <c r="M314" s="98">
        <v>5.0909401881142798E-4</v>
      </c>
      <c r="N314" s="98">
        <v>5.4218701165406071E-4</v>
      </c>
      <c r="O314" s="98">
        <v>5.7668286739777906E-4</v>
      </c>
      <c r="P314" s="98">
        <v>1.5064897319289391E-3</v>
      </c>
      <c r="Q314" s="98">
        <v>1.5340024255341396E-3</v>
      </c>
      <c r="R314" s="98">
        <v>1.4110106049808971E-3</v>
      </c>
      <c r="S314" s="98">
        <v>1.20314602380504E-3</v>
      </c>
      <c r="T314" s="98">
        <v>1.3553770787048621E-3</v>
      </c>
      <c r="U314" s="98">
        <v>7.923959365592016E-4</v>
      </c>
      <c r="V314" s="98">
        <v>2.0944154146628059E-3</v>
      </c>
      <c r="W314" s="98">
        <v>1.3447749125073045E-3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0.18617030871570514</v>
      </c>
      <c r="D315" s="122">
        <v>0.27984154204277628</v>
      </c>
      <c r="E315" s="122">
        <v>0.30405728733797216</v>
      </c>
      <c r="F315" s="122">
        <v>0.30930097083516761</v>
      </c>
      <c r="G315" s="122">
        <v>0.27009984584137869</v>
      </c>
      <c r="H315" s="122">
        <v>0.32178089343993121</v>
      </c>
      <c r="I315" s="122">
        <v>0.24263703763533381</v>
      </c>
      <c r="J315" s="122">
        <v>0.28664582943347394</v>
      </c>
      <c r="K315" s="122">
        <v>0.27788552955036772</v>
      </c>
      <c r="L315" s="122">
        <v>0.27000305641378175</v>
      </c>
      <c r="M315" s="122">
        <v>0.17347261784432147</v>
      </c>
      <c r="N315" s="122">
        <v>0.20001450299931237</v>
      </c>
      <c r="O315" s="122">
        <v>0.20618701045439305</v>
      </c>
      <c r="P315" s="122">
        <v>0.45055448409133386</v>
      </c>
      <c r="Q315" s="122">
        <v>0.71977850314948177</v>
      </c>
      <c r="R315" s="122">
        <v>0.53270173943552268</v>
      </c>
      <c r="S315" s="122">
        <v>0.55556673246010724</v>
      </c>
      <c r="T315" s="122">
        <v>0.50182235075858672</v>
      </c>
      <c r="U315" s="122">
        <v>0.34186882507741878</v>
      </c>
      <c r="V315" s="122">
        <v>0.43333561095470297</v>
      </c>
      <c r="W315" s="122">
        <v>0.26257272119537783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0.17562488347601563</v>
      </c>
      <c r="D316" s="98">
        <v>0.26712904679780081</v>
      </c>
      <c r="E316" s="98">
        <v>0.29015745878679705</v>
      </c>
      <c r="F316" s="98">
        <v>0.29707653455653926</v>
      </c>
      <c r="G316" s="98">
        <v>0.25841510199470186</v>
      </c>
      <c r="H316" s="98">
        <v>0.3036913447465498</v>
      </c>
      <c r="I316" s="98">
        <v>0.23228797033825779</v>
      </c>
      <c r="J316" s="98">
        <v>0.23391914313868203</v>
      </c>
      <c r="K316" s="98">
        <v>0.21842993594949064</v>
      </c>
      <c r="L316" s="98">
        <v>0.27000305641378175</v>
      </c>
      <c r="M316" s="98">
        <v>0.17347261784432147</v>
      </c>
      <c r="N316" s="98">
        <v>0.18821484259698754</v>
      </c>
      <c r="O316" s="98">
        <v>0.20618701045439305</v>
      </c>
      <c r="P316" s="98">
        <v>0.43669756766797774</v>
      </c>
      <c r="Q316" s="98">
        <v>0.67169937623719167</v>
      </c>
      <c r="R316" s="98">
        <v>0.48180645958158036</v>
      </c>
      <c r="S316" s="98">
        <v>0.5367038567931931</v>
      </c>
      <c r="T316" s="98">
        <v>0.49288401192693204</v>
      </c>
      <c r="U316" s="98">
        <v>0.3291203458772653</v>
      </c>
      <c r="V316" s="98">
        <v>0.39668146545454303</v>
      </c>
      <c r="W316" s="98">
        <v>0.24463967295561828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1.0545425239689505E-2</v>
      </c>
      <c r="D320" s="101">
        <v>1.2712495244975475E-2</v>
      </c>
      <c r="E320" s="101">
        <v>1.3899828551175105E-2</v>
      </c>
      <c r="F320" s="101">
        <v>1.222443627862836E-2</v>
      </c>
      <c r="G320" s="101">
        <v>1.1684743846676844E-2</v>
      </c>
      <c r="H320" s="101">
        <v>1.8089548693381446E-2</v>
      </c>
      <c r="I320" s="101">
        <v>1.0349067297076015E-2</v>
      </c>
      <c r="J320" s="101">
        <v>5.272668629479188E-2</v>
      </c>
      <c r="K320" s="101">
        <v>5.9455593600877044E-2</v>
      </c>
      <c r="L320" s="101">
        <v>0</v>
      </c>
      <c r="M320" s="101">
        <v>0</v>
      </c>
      <c r="N320" s="101">
        <v>1.1799660402324835E-2</v>
      </c>
      <c r="O320" s="101">
        <v>0</v>
      </c>
      <c r="P320" s="101">
        <v>1.3856916423356118E-2</v>
      </c>
      <c r="Q320" s="101">
        <v>4.8079126912290111E-2</v>
      </c>
      <c r="R320" s="101">
        <v>5.0895279853942377E-2</v>
      </c>
      <c r="S320" s="101">
        <v>1.8862875666914154E-2</v>
      </c>
      <c r="T320" s="101">
        <v>8.93833883165473E-3</v>
      </c>
      <c r="U320" s="101">
        <v>1.274847920015346E-2</v>
      </c>
      <c r="V320" s="101">
        <v>3.6654145500159947E-2</v>
      </c>
      <c r="W320" s="101">
        <v>1.7933048239759563E-2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5.9670292832265784E-2</v>
      </c>
      <c r="D324" s="122">
        <v>9.772718103629692E-2</v>
      </c>
      <c r="E324" s="122">
        <v>0.11108238293814655</v>
      </c>
      <c r="F324" s="122">
        <v>0.12235253720390507</v>
      </c>
      <c r="G324" s="122">
        <v>0.10225704342528762</v>
      </c>
      <c r="H324" s="122">
        <v>0.12256499471068562</v>
      </c>
      <c r="I324" s="122">
        <v>8.6448874146915947E-2</v>
      </c>
      <c r="J324" s="122">
        <v>9.6853215893429143E-2</v>
      </c>
      <c r="K324" s="122">
        <v>9.2094739680562393E-2</v>
      </c>
      <c r="L324" s="122">
        <v>9.8347638093115669E-2</v>
      </c>
      <c r="M324" s="122">
        <v>5.6816352871512515E-2</v>
      </c>
      <c r="N324" s="122">
        <v>6.3963476910838327E-2</v>
      </c>
      <c r="O324" s="122">
        <v>6.5628170029638291E-2</v>
      </c>
      <c r="P324" s="122">
        <v>0.14915534434925259</v>
      </c>
      <c r="Q324" s="122">
        <v>0.2175124486726919</v>
      </c>
      <c r="R324" s="122">
        <v>0.15348485904337408</v>
      </c>
      <c r="S324" s="122">
        <v>0.16125684983359059</v>
      </c>
      <c r="T324" s="122">
        <v>0.13994225457105783</v>
      </c>
      <c r="U324" s="122">
        <v>9.2439969125123922E-2</v>
      </c>
      <c r="V324" s="122">
        <v>0.11951354971349887</v>
      </c>
      <c r="W324" s="122">
        <v>6.8595796563517303E-2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5.9016288785015462E-2</v>
      </c>
      <c r="D325" s="98">
        <v>8.5593984914986029E-2</v>
      </c>
      <c r="E325" s="98">
        <v>9.3786140032251289E-2</v>
      </c>
      <c r="F325" s="98">
        <v>0.10600898909116614</v>
      </c>
      <c r="G325" s="98">
        <v>9.5973462798363052E-2</v>
      </c>
      <c r="H325" s="98">
        <v>0.11357740362851926</v>
      </c>
      <c r="I325" s="98">
        <v>8.0739440319965272E-2</v>
      </c>
      <c r="J325" s="98">
        <v>8.6806252459572755E-2</v>
      </c>
      <c r="K325" s="98">
        <v>8.0012109379297022E-2</v>
      </c>
      <c r="L325" s="98">
        <v>9.386073661642122E-2</v>
      </c>
      <c r="M325" s="98">
        <v>5.6067554278291763E-2</v>
      </c>
      <c r="N325" s="98">
        <v>5.2737447102375282E-2</v>
      </c>
      <c r="O325" s="98">
        <v>6.2418105748179839E-2</v>
      </c>
      <c r="P325" s="98">
        <v>0.13892181001300954</v>
      </c>
      <c r="Q325" s="98">
        <v>0.20268473693178712</v>
      </c>
      <c r="R325" s="98">
        <v>0.14149750932287017</v>
      </c>
      <c r="S325" s="98">
        <v>0.15425706062727199</v>
      </c>
      <c r="T325" s="98">
        <v>0.13343638430269864</v>
      </c>
      <c r="U325" s="98">
        <v>9.0734982148803461E-2</v>
      </c>
      <c r="V325" s="98">
        <v>9.6348780357579822E-2</v>
      </c>
      <c r="W325" s="98">
        <v>6.2953555343758849E-2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6.5400404725032325E-4</v>
      </c>
      <c r="D326" s="33">
        <v>1.2133196121310891E-2</v>
      </c>
      <c r="E326" s="33">
        <v>1.7296242905895265E-2</v>
      </c>
      <c r="F326" s="33">
        <v>1.6343548112738936E-2</v>
      </c>
      <c r="G326" s="33">
        <v>6.2835806269245674E-3</v>
      </c>
      <c r="H326" s="33">
        <v>8.9875910821663636E-3</v>
      </c>
      <c r="I326" s="33">
        <v>5.7094338269506693E-3</v>
      </c>
      <c r="J326" s="33">
        <v>1.0046963433856386E-2</v>
      </c>
      <c r="K326" s="33">
        <v>1.2082630301265371E-2</v>
      </c>
      <c r="L326" s="33">
        <v>4.4869014766944545E-3</v>
      </c>
      <c r="M326" s="33">
        <v>7.4879859322075307E-4</v>
      </c>
      <c r="N326" s="33">
        <v>1.122602980846305E-2</v>
      </c>
      <c r="O326" s="33">
        <v>3.2100642814584493E-3</v>
      </c>
      <c r="P326" s="33">
        <v>1.0233534336243036E-2</v>
      </c>
      <c r="Q326" s="33">
        <v>1.4827711740904779E-2</v>
      </c>
      <c r="R326" s="33">
        <v>1.1987349720503918E-2</v>
      </c>
      <c r="S326" s="33">
        <v>6.9997892063186047E-3</v>
      </c>
      <c r="T326" s="33">
        <v>6.5058702683592042E-3</v>
      </c>
      <c r="U326" s="33">
        <v>1.7049869763204591E-3</v>
      </c>
      <c r="V326" s="33">
        <v>2.3164769355919046E-2</v>
      </c>
      <c r="W326" s="33">
        <v>5.6422412197584572E-3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0.58685587792563798</v>
      </c>
      <c r="D328" s="119">
        <f t="shared" si="143"/>
        <v>0.59593610730864277</v>
      </c>
      <c r="E328" s="119">
        <f t="shared" si="143"/>
        <v>0.60479569954146872</v>
      </c>
      <c r="F328" s="119">
        <f t="shared" si="143"/>
        <v>0.61309885212660631</v>
      </c>
      <c r="G328" s="119">
        <f t="shared" si="143"/>
        <v>0.62098182729026596</v>
      </c>
      <c r="H328" s="119">
        <f t="shared" si="143"/>
        <v>0.62947190860680702</v>
      </c>
      <c r="I328" s="119">
        <f t="shared" si="143"/>
        <v>0.63785644147756271</v>
      </c>
      <c r="J328" s="119">
        <f t="shared" si="143"/>
        <v>0.64695811032355077</v>
      </c>
      <c r="K328" s="119">
        <f t="shared" si="143"/>
        <v>0.65641877063356302</v>
      </c>
      <c r="L328" s="119">
        <f t="shared" si="143"/>
        <v>0.66393577289743866</v>
      </c>
      <c r="M328" s="119">
        <f t="shared" si="143"/>
        <v>0.67553556392845404</v>
      </c>
      <c r="N328" s="119">
        <f t="shared" si="143"/>
        <v>0.69317811219083236</v>
      </c>
      <c r="O328" s="119">
        <f t="shared" si="143"/>
        <v>0.71196627523331657</v>
      </c>
      <c r="P328" s="119">
        <f t="shared" si="143"/>
        <v>0.73450531759908544</v>
      </c>
      <c r="Q328" s="119">
        <f t="shared" si="143"/>
        <v>0.75351378571482786</v>
      </c>
      <c r="R328" s="119">
        <f t="shared" ref="R328:V328" si="144">IF(R309=0,"",R309/R290)</f>
        <v>0.76534073748786036</v>
      </c>
      <c r="S328" s="119">
        <f t="shared" si="144"/>
        <v>0.77559300463364134</v>
      </c>
      <c r="T328" s="119">
        <f t="shared" si="144"/>
        <v>0.7844339843743583</v>
      </c>
      <c r="U328" s="119">
        <f t="shared" si="144"/>
        <v>0.79091980119959948</v>
      </c>
      <c r="V328" s="119">
        <f t="shared" si="144"/>
        <v>0.79929147909530895</v>
      </c>
      <c r="W328" s="119">
        <f t="shared" ref="W328" si="145">IF(W309=0,"",W309/W290)</f>
        <v>0.80219130121946192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0.58864153839232658</v>
      </c>
      <c r="D329" s="124">
        <f t="shared" si="146"/>
        <v>0.59781456534503663</v>
      </c>
      <c r="E329" s="124">
        <f t="shared" si="146"/>
        <v>0.60706282745619322</v>
      </c>
      <c r="F329" s="124">
        <f t="shared" si="146"/>
        <v>0.61615394726584127</v>
      </c>
      <c r="G329" s="124">
        <f t="shared" si="146"/>
        <v>0.6253053042161425</v>
      </c>
      <c r="H329" s="124">
        <f t="shared" si="146"/>
        <v>0.63441270744606071</v>
      </c>
      <c r="I329" s="124">
        <f t="shared" si="146"/>
        <v>0.64352046061715895</v>
      </c>
      <c r="J329" s="124">
        <f t="shared" si="146"/>
        <v>0.6528139449907725</v>
      </c>
      <c r="K329" s="124">
        <f t="shared" si="146"/>
        <v>0.66233081104481606</v>
      </c>
      <c r="L329" s="124">
        <f t="shared" si="146"/>
        <v>0.67192367920656182</v>
      </c>
      <c r="M329" s="124">
        <f t="shared" si="146"/>
        <v>0.68448126235762297</v>
      </c>
      <c r="N329" s="124">
        <f t="shared" si="146"/>
        <v>0.7005270000471322</v>
      </c>
      <c r="O329" s="124">
        <f t="shared" si="146"/>
        <v>0.72059748382190891</v>
      </c>
      <c r="P329" s="124">
        <f t="shared" si="146"/>
        <v>0.74289065764986673</v>
      </c>
      <c r="Q329" s="124">
        <f t="shared" si="146"/>
        <v>0.76181805213775666</v>
      </c>
      <c r="R329" s="124">
        <f t="shared" ref="R329:V329" si="147">IF(R310=0,"",R310/R291)</f>
        <v>0.77261527802387586</v>
      </c>
      <c r="S329" s="124">
        <f t="shared" si="147"/>
        <v>0.7809892612628323</v>
      </c>
      <c r="T329" s="124">
        <f t="shared" si="147"/>
        <v>0.78773715771313491</v>
      </c>
      <c r="U329" s="124">
        <f t="shared" si="147"/>
        <v>0.79342456374473203</v>
      </c>
      <c r="V329" s="124">
        <f t="shared" si="147"/>
        <v>0.79842175393859316</v>
      </c>
      <c r="W329" s="124">
        <f t="shared" ref="W329" si="148">IF(W310=0,"",W310/W291)</f>
        <v>0.8019739736542052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0.58320137440694619</v>
      </c>
      <c r="D330" s="111">
        <f t="shared" si="149"/>
        <v>0.59257915046630338</v>
      </c>
      <c r="E330" s="111">
        <f t="shared" si="149"/>
        <v>0.60196106232696256</v>
      </c>
      <c r="F330" s="111">
        <f t="shared" si="149"/>
        <v>0.61122741551726278</v>
      </c>
      <c r="G330" s="111">
        <f t="shared" si="149"/>
        <v>0.62048860490747382</v>
      </c>
      <c r="H330" s="111">
        <f t="shared" si="149"/>
        <v>0.62973226479654909</v>
      </c>
      <c r="I330" s="111">
        <f t="shared" si="149"/>
        <v>0.63898675584184617</v>
      </c>
      <c r="J330" s="111">
        <f t="shared" si="149"/>
        <v>0.64836561031133177</v>
      </c>
      <c r="K330" s="111">
        <f t="shared" si="149"/>
        <v>0.65796680959103915</v>
      </c>
      <c r="L330" s="111">
        <f t="shared" si="149"/>
        <v>0.6678191084892755</v>
      </c>
      <c r="M330" s="111">
        <f t="shared" si="149"/>
        <v>0.68042702552614742</v>
      </c>
      <c r="N330" s="111">
        <f t="shared" si="149"/>
        <v>0.69661976989938434</v>
      </c>
      <c r="O330" s="111">
        <f t="shared" si="149"/>
        <v>0.71688082579379642</v>
      </c>
      <c r="P330" s="111">
        <f t="shared" si="149"/>
        <v>0.73940173434476142</v>
      </c>
      <c r="Q330" s="111">
        <f t="shared" si="149"/>
        <v>0.75853206152257435</v>
      </c>
      <c r="R330" s="111">
        <f t="shared" ref="R330:V330" si="150">IF(R311=0,"",R311/R292)</f>
        <v>0.76946592285249549</v>
      </c>
      <c r="S330" s="111">
        <f t="shared" si="150"/>
        <v>0.77796148656373054</v>
      </c>
      <c r="T330" s="111">
        <f t="shared" si="150"/>
        <v>0.78479280807762675</v>
      </c>
      <c r="U330" s="111">
        <f t="shared" si="150"/>
        <v>0.79054330775122006</v>
      </c>
      <c r="V330" s="111">
        <f t="shared" si="150"/>
        <v>0.79559387110030255</v>
      </c>
      <c r="W330" s="111">
        <f t="shared" ref="W330" si="151">IF(W311=0,"",W311/W292)</f>
        <v>0.79919896430518422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2.7788712590985019</v>
      </c>
      <c r="E332" s="124">
        <f t="shared" si="155"/>
        <v>2.8784327480056104</v>
      </c>
      <c r="F332" s="124">
        <f t="shared" si="155"/>
        <v>2.9781011630921164</v>
      </c>
      <c r="G332" s="124">
        <f t="shared" si="155"/>
        <v>3.0787166747719326</v>
      </c>
      <c r="H332" s="124">
        <f t="shared" si="155"/>
        <v>3.1801709968115937</v>
      </c>
      <c r="I332" s="124">
        <f t="shared" si="155"/>
        <v>3.2826654719828134</v>
      </c>
      <c r="J332" s="124">
        <f t="shared" si="155"/>
        <v>3.3870375951403378</v>
      </c>
      <c r="K332" s="124">
        <f t="shared" si="155"/>
        <v>3.4939915498429359</v>
      </c>
      <c r="L332" s="124">
        <f t="shared" si="155"/>
        <v>3.6037014413520767</v>
      </c>
      <c r="M332" s="124">
        <f t="shared" si="155"/>
        <v>3.7347395689265883</v>
      </c>
      <c r="N332" s="124">
        <f t="shared" si="155"/>
        <v>3.8931839040131195</v>
      </c>
      <c r="O332" s="124">
        <f t="shared" si="155"/>
        <v>4.0823946398225521</v>
      </c>
      <c r="P332" s="124">
        <f t="shared" si="155"/>
        <v>4.2875896085158125</v>
      </c>
      <c r="Q332" s="124">
        <f t="shared" si="155"/>
        <v>4.4639307965741235</v>
      </c>
      <c r="R332" s="124">
        <f t="shared" ref="R332:V332" si="156">IF(R313=0,"",R313/R294)</f>
        <v>4.5745598898059452</v>
      </c>
      <c r="S332" s="124">
        <f t="shared" si="156"/>
        <v>4.6626152161960519</v>
      </c>
      <c r="T332" s="124">
        <f t="shared" si="156"/>
        <v>4.736188793410232</v>
      </c>
      <c r="U332" s="124">
        <f t="shared" si="156"/>
        <v>4.8031680966130921</v>
      </c>
      <c r="V332" s="124">
        <f t="shared" si="156"/>
        <v>4.8714608232658643</v>
      </c>
      <c r="W332" s="124">
        <f t="shared" ref="W332" si="157">IF(W313=0,"",W313/W294)</f>
        <v>4.93832035661024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2.7788712590985019</v>
      </c>
      <c r="E333" s="111">
        <f t="shared" si="158"/>
        <v>2.8784327480056104</v>
      </c>
      <c r="F333" s="111">
        <f t="shared" si="158"/>
        <v>2.9781011630921164</v>
      </c>
      <c r="G333" s="111">
        <f t="shared" si="158"/>
        <v>3.0787166747719326</v>
      </c>
      <c r="H333" s="111">
        <f t="shared" si="158"/>
        <v>3.1801709968115937</v>
      </c>
      <c r="I333" s="111">
        <f t="shared" si="158"/>
        <v>3.2826654719828134</v>
      </c>
      <c r="J333" s="111">
        <f t="shared" si="158"/>
        <v>3.3870375951403378</v>
      </c>
      <c r="K333" s="111">
        <f t="shared" si="158"/>
        <v>3.4939915498429359</v>
      </c>
      <c r="L333" s="111">
        <f t="shared" si="158"/>
        <v>3.6037014413520767</v>
      </c>
      <c r="M333" s="111">
        <f t="shared" si="158"/>
        <v>3.7347395689265883</v>
      </c>
      <c r="N333" s="111">
        <f t="shared" si="158"/>
        <v>3.8931839040131195</v>
      </c>
      <c r="O333" s="111">
        <f t="shared" si="158"/>
        <v>4.0823946398225521</v>
      </c>
      <c r="P333" s="111">
        <f t="shared" si="158"/>
        <v>4.2875896085158125</v>
      </c>
      <c r="Q333" s="111">
        <f t="shared" si="158"/>
        <v>4.4639307965741235</v>
      </c>
      <c r="R333" s="111">
        <f t="shared" ref="R333:V333" si="159">IF(R314=0,"",R314/R295)</f>
        <v>4.5745598898059452</v>
      </c>
      <c r="S333" s="111">
        <f t="shared" si="159"/>
        <v>4.6626152161960519</v>
      </c>
      <c r="T333" s="111">
        <f t="shared" si="159"/>
        <v>4.736188793410232</v>
      </c>
      <c r="U333" s="111">
        <f t="shared" si="159"/>
        <v>4.8031680966130921</v>
      </c>
      <c r="V333" s="111">
        <f t="shared" si="159"/>
        <v>4.8714608232658643</v>
      </c>
      <c r="W333" s="111">
        <f t="shared" ref="W333" si="160">IF(W314=0,"",W314/W295)</f>
        <v>4.93832035661024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0.5756315970922401</v>
      </c>
      <c r="D334" s="124">
        <f t="shared" si="161"/>
        <v>0.58185029717958614</v>
      </c>
      <c r="E334" s="124">
        <f t="shared" si="161"/>
        <v>0.58909670669005232</v>
      </c>
      <c r="F334" s="124">
        <f t="shared" si="161"/>
        <v>0.5960705412405054</v>
      </c>
      <c r="G334" s="124">
        <f t="shared" si="161"/>
        <v>0.60382338650890455</v>
      </c>
      <c r="H334" s="124">
        <f t="shared" si="161"/>
        <v>0.61214833074229502</v>
      </c>
      <c r="I334" s="124">
        <f t="shared" si="161"/>
        <v>0.6197094551320399</v>
      </c>
      <c r="J334" s="124">
        <f t="shared" si="161"/>
        <v>0.63240129428832981</v>
      </c>
      <c r="K334" s="124">
        <f t="shared" si="161"/>
        <v>0.64148572304929219</v>
      </c>
      <c r="L334" s="124">
        <f t="shared" si="161"/>
        <v>0.64695311076234274</v>
      </c>
      <c r="M334" s="124">
        <f t="shared" si="161"/>
        <v>0.66253159802092443</v>
      </c>
      <c r="N334" s="124">
        <f t="shared" si="161"/>
        <v>0.68439545489649511</v>
      </c>
      <c r="O334" s="124">
        <f t="shared" si="161"/>
        <v>0.71473430092291046</v>
      </c>
      <c r="P334" s="124">
        <f t="shared" si="161"/>
        <v>0.74833887902829366</v>
      </c>
      <c r="Q334" s="124">
        <f t="shared" si="161"/>
        <v>0.77689982081494735</v>
      </c>
      <c r="R334" s="124">
        <f t="shared" ref="R334:V334" si="162">IF(R315=0,"",R315/R296)</f>
        <v>0.79490848634392686</v>
      </c>
      <c r="S334" s="124">
        <f t="shared" si="162"/>
        <v>0.81713747747420284</v>
      </c>
      <c r="T334" s="124">
        <f t="shared" si="162"/>
        <v>0.83450048758125439</v>
      </c>
      <c r="U334" s="124">
        <f t="shared" si="162"/>
        <v>0.84649578008814585</v>
      </c>
      <c r="V334" s="124">
        <f t="shared" si="162"/>
        <v>0.85307446118676389</v>
      </c>
      <c r="W334" s="124">
        <f t="shared" ref="W334" si="163">IF(W315=0,"",W315/W296)</f>
        <v>0.85975877277030943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0.57204092805260021</v>
      </c>
      <c r="D335" s="111">
        <f t="shared" si="164"/>
        <v>0.57916925807279607</v>
      </c>
      <c r="E335" s="111">
        <f t="shared" si="164"/>
        <v>0.58660579335835328</v>
      </c>
      <c r="F335" s="111">
        <f t="shared" si="164"/>
        <v>0.59410243776772576</v>
      </c>
      <c r="G335" s="111">
        <f t="shared" si="164"/>
        <v>0.60188040349405336</v>
      </c>
      <c r="H335" s="111">
        <f t="shared" si="164"/>
        <v>0.60990974145498478</v>
      </c>
      <c r="I335" s="111">
        <f t="shared" si="164"/>
        <v>0.61824205607789995</v>
      </c>
      <c r="J335" s="111">
        <f t="shared" si="164"/>
        <v>0.62709540826226251</v>
      </c>
      <c r="K335" s="111">
        <f t="shared" si="164"/>
        <v>0.63665162772183759</v>
      </c>
      <c r="L335" s="111">
        <f t="shared" si="164"/>
        <v>0.64695311076234274</v>
      </c>
      <c r="M335" s="111">
        <f t="shared" si="164"/>
        <v>0.66253159802092443</v>
      </c>
      <c r="N335" s="111">
        <f t="shared" si="164"/>
        <v>0.68478200340396911</v>
      </c>
      <c r="O335" s="111">
        <f t="shared" si="164"/>
        <v>0.71473430092291046</v>
      </c>
      <c r="P335" s="111">
        <f t="shared" si="164"/>
        <v>0.74958858206700729</v>
      </c>
      <c r="Q335" s="111">
        <f t="shared" si="164"/>
        <v>0.78056098426767562</v>
      </c>
      <c r="R335" s="111">
        <f t="shared" ref="R335:V335" si="165">IF(R316=0,"",R316/R297)</f>
        <v>0.80092612207829672</v>
      </c>
      <c r="S335" s="111">
        <f t="shared" si="165"/>
        <v>0.81950799881844871</v>
      </c>
      <c r="T335" s="111">
        <f t="shared" si="165"/>
        <v>0.8358242309602778</v>
      </c>
      <c r="U335" s="111">
        <f t="shared" si="165"/>
        <v>0.8493373591233393</v>
      </c>
      <c r="V335" s="111">
        <f t="shared" si="165"/>
        <v>0.85945760485865841</v>
      </c>
      <c r="W335" s="111">
        <f t="shared" ref="W335" si="166">IF(W316=0,"",W316/W297)</f>
        <v>0.86468081349011461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0.64283128067466611</v>
      </c>
      <c r="D339" s="112">
        <f t="shared" si="176"/>
        <v>0.64454665573283088</v>
      </c>
      <c r="E339" s="112">
        <f t="shared" si="176"/>
        <v>0.64639396739221033</v>
      </c>
      <c r="F339" s="112">
        <f t="shared" si="176"/>
        <v>0.64825902416745551</v>
      </c>
      <c r="G339" s="112">
        <f t="shared" si="176"/>
        <v>0.65024664435766311</v>
      </c>
      <c r="H339" s="112">
        <f t="shared" si="176"/>
        <v>0.65234507924078444</v>
      </c>
      <c r="I339" s="112">
        <f t="shared" si="176"/>
        <v>0.6545816281092095</v>
      </c>
      <c r="J339" s="112">
        <f t="shared" si="176"/>
        <v>0.65706556567339103</v>
      </c>
      <c r="K339" s="112">
        <f t="shared" si="176"/>
        <v>0.65989373121422146</v>
      </c>
      <c r="L339" s="112" t="str">
        <f t="shared" si="176"/>
        <v/>
      </c>
      <c r="M339" s="112" t="str">
        <f t="shared" si="176"/>
        <v/>
      </c>
      <c r="N339" s="112">
        <f t="shared" si="176"/>
        <v>0.67828814092880585</v>
      </c>
      <c r="O339" s="112" t="str">
        <f t="shared" si="176"/>
        <v/>
      </c>
      <c r="P339" s="112">
        <f t="shared" si="176"/>
        <v>0.71098313934266122</v>
      </c>
      <c r="Q339" s="112">
        <f t="shared" si="176"/>
        <v>0.72912153369145982</v>
      </c>
      <c r="R339" s="112">
        <f t="shared" ref="R339:V339" si="177">IF(R320=0,"",R320/R301)</f>
        <v>0.74212414464137688</v>
      </c>
      <c r="S339" s="112">
        <f t="shared" si="177"/>
        <v>0.75499856959348022</v>
      </c>
      <c r="T339" s="112">
        <f t="shared" si="177"/>
        <v>0.7674748557716885</v>
      </c>
      <c r="U339" s="112">
        <f t="shared" si="177"/>
        <v>0.77919472578104454</v>
      </c>
      <c r="V339" s="112">
        <f t="shared" si="177"/>
        <v>0.78960851036323554</v>
      </c>
      <c r="W339" s="112">
        <f t="shared" ref="W339" si="178">IF(W320=0,"",W320/W301)</f>
        <v>0.79780617205734761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0.59058122554867087</v>
      </c>
      <c r="D343" s="124">
        <f t="shared" si="188"/>
        <v>0.6063981855074817</v>
      </c>
      <c r="E343" s="124">
        <f t="shared" si="188"/>
        <v>0.61153606856008202</v>
      </c>
      <c r="F343" s="124">
        <f t="shared" si="188"/>
        <v>0.60925022205316992</v>
      </c>
      <c r="G343" s="124">
        <f t="shared" si="188"/>
        <v>0.60016186673043392</v>
      </c>
      <c r="H343" s="124">
        <f t="shared" si="188"/>
        <v>0.60249906086633509</v>
      </c>
      <c r="I343" s="124">
        <f t="shared" si="188"/>
        <v>0.60223326171962632</v>
      </c>
      <c r="J343" s="124">
        <f t="shared" si="188"/>
        <v>0.60814057144421441</v>
      </c>
      <c r="K343" s="124">
        <f t="shared" si="188"/>
        <v>0.61272888283041915</v>
      </c>
      <c r="L343" s="124">
        <f t="shared" si="188"/>
        <v>0.60148560495993997</v>
      </c>
      <c r="M343" s="124">
        <f t="shared" si="188"/>
        <v>0.59741533668098101</v>
      </c>
      <c r="N343" s="124">
        <f t="shared" si="188"/>
        <v>0.62085419824311849</v>
      </c>
      <c r="O343" s="124">
        <f t="shared" si="188"/>
        <v>0.60258703238147304</v>
      </c>
      <c r="P343" s="124">
        <f t="shared" si="188"/>
        <v>0.60569937831066434</v>
      </c>
      <c r="Q343" s="124">
        <f t="shared" si="188"/>
        <v>0.60596138068170347</v>
      </c>
      <c r="R343" s="124">
        <f t="shared" ref="R343:V343" si="189">IF(R324=0,"",R324/R305)</f>
        <v>0.60999393859600115</v>
      </c>
      <c r="S343" s="124">
        <f t="shared" si="189"/>
        <v>0.60812809710321469</v>
      </c>
      <c r="T343" s="124">
        <f t="shared" si="189"/>
        <v>0.61288655946782933</v>
      </c>
      <c r="U343" s="124">
        <f t="shared" si="189"/>
        <v>0.61234315087827584</v>
      </c>
      <c r="V343" s="124">
        <f t="shared" si="189"/>
        <v>0.64918490340437374</v>
      </c>
      <c r="W343" s="124">
        <f t="shared" ref="W343" si="190">IF(W324=0,"",W324/W305)</f>
        <v>0.63162851203682602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0.58916486630231801</v>
      </c>
      <c r="D344" s="111">
        <f t="shared" si="191"/>
        <v>0.58988598426737826</v>
      </c>
      <c r="E344" s="111">
        <f t="shared" si="191"/>
        <v>0.59059693227148991</v>
      </c>
      <c r="F344" s="111">
        <f t="shared" si="191"/>
        <v>0.591306493462745</v>
      </c>
      <c r="G344" s="111">
        <f t="shared" si="191"/>
        <v>0.59200668871815376</v>
      </c>
      <c r="H344" s="111">
        <f t="shared" si="191"/>
        <v>0.59269849458079082</v>
      </c>
      <c r="I344" s="111">
        <f t="shared" si="191"/>
        <v>0.59337994499451785</v>
      </c>
      <c r="J344" s="111">
        <f t="shared" si="191"/>
        <v>0.59404298572129444</v>
      </c>
      <c r="K344" s="111">
        <f t="shared" si="191"/>
        <v>0.59468076854026841</v>
      </c>
      <c r="L344" s="111">
        <f t="shared" si="191"/>
        <v>0.59529146127159915</v>
      </c>
      <c r="M344" s="111">
        <f t="shared" si="191"/>
        <v>0.5956200948151521</v>
      </c>
      <c r="N344" s="111">
        <f t="shared" si="191"/>
        <v>0.5956200948151521</v>
      </c>
      <c r="O344" s="111">
        <f t="shared" si="191"/>
        <v>0.5956200948151521</v>
      </c>
      <c r="P344" s="111">
        <f t="shared" si="191"/>
        <v>0.5956200948151521</v>
      </c>
      <c r="Q344" s="111">
        <f t="shared" si="191"/>
        <v>0.5956200948151521</v>
      </c>
      <c r="R344" s="111">
        <f t="shared" ref="R344:V344" si="192">IF(R325=0,"",R325/R306)</f>
        <v>0.59769630245306193</v>
      </c>
      <c r="S344" s="111">
        <f t="shared" si="192"/>
        <v>0.60109137235630661</v>
      </c>
      <c r="T344" s="111">
        <f t="shared" si="192"/>
        <v>0.60505228724342253</v>
      </c>
      <c r="U344" s="111">
        <f t="shared" si="192"/>
        <v>0.60915466337650759</v>
      </c>
      <c r="V344" s="111">
        <f t="shared" si="192"/>
        <v>0.6129741170176557</v>
      </c>
      <c r="W344" s="111">
        <f t="shared" ref="W344" si="193">IF(W325=0,"",W325/W306)</f>
        <v>0.6165106481668654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0.75419106769085431</v>
      </c>
      <c r="D345" s="45">
        <f t="shared" si="194"/>
        <v>0.755609746970197</v>
      </c>
      <c r="E345" s="45">
        <f t="shared" si="194"/>
        <v>0.7570808855706711</v>
      </c>
      <c r="F345" s="45">
        <f t="shared" si="194"/>
        <v>0.75855917771493575</v>
      </c>
      <c r="G345" s="45">
        <f t="shared" si="194"/>
        <v>0.7600857818083554</v>
      </c>
      <c r="H345" s="45">
        <f t="shared" si="194"/>
        <v>0.76165566058608913</v>
      </c>
      <c r="I345" s="45">
        <f t="shared" si="194"/>
        <v>0.76327895548042157</v>
      </c>
      <c r="J345" s="45">
        <f t="shared" si="194"/>
        <v>0.76499721235981855</v>
      </c>
      <c r="K345" s="45">
        <f t="shared" si="194"/>
        <v>0.76684575614033845</v>
      </c>
      <c r="L345" s="45">
        <f t="shared" si="194"/>
        <v>0.76883403768527514</v>
      </c>
      <c r="M345" s="45">
        <f t="shared" si="194"/>
        <v>0.77153915888901015</v>
      </c>
      <c r="N345" s="45">
        <f t="shared" si="194"/>
        <v>0.7751247591262449</v>
      </c>
      <c r="O345" s="45">
        <f t="shared" si="194"/>
        <v>0.77998872412861697</v>
      </c>
      <c r="P345" s="45">
        <f t="shared" si="194"/>
        <v>0.78634002707352357</v>
      </c>
      <c r="Q345" s="45">
        <f t="shared" si="194"/>
        <v>0.79452601036692272</v>
      </c>
      <c r="R345" s="45">
        <f t="shared" ref="R345:V345" si="195">IF(R326=0,"",R326/R307)</f>
        <v>0.80566177840146713</v>
      </c>
      <c r="S345" s="45">
        <f t="shared" si="195"/>
        <v>0.81956025845563862</v>
      </c>
      <c r="T345" s="45">
        <f t="shared" si="195"/>
        <v>0.83450337860894708</v>
      </c>
      <c r="U345" s="45">
        <f t="shared" si="195"/>
        <v>0.84877306694094423</v>
      </c>
      <c r="V345" s="45">
        <f t="shared" si="195"/>
        <v>0.86065125153116318</v>
      </c>
      <c r="W345" s="45">
        <f t="shared" ref="W345" si="196">IF(W326=0,"",W326/W307)</f>
        <v>0.86953442912471746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5.1803996358711615</v>
      </c>
      <c r="D347" s="117">
        <f t="shared" si="197"/>
        <v>7.6893248218514607</v>
      </c>
      <c r="E347" s="117">
        <f t="shared" si="197"/>
        <v>8.5343623649688798</v>
      </c>
      <c r="F347" s="117">
        <f t="shared" si="197"/>
        <v>8.8499545412516216</v>
      </c>
      <c r="G347" s="117">
        <f t="shared" si="197"/>
        <v>7.3739405254624826</v>
      </c>
      <c r="H347" s="117">
        <f t="shared" si="197"/>
        <v>8.336438830068488</v>
      </c>
      <c r="I347" s="117">
        <f t="shared" si="197"/>
        <v>6.1090210893899091</v>
      </c>
      <c r="J347" s="117">
        <f t="shared" si="197"/>
        <v>6.1455081846559461</v>
      </c>
      <c r="K347" s="117">
        <f t="shared" si="197"/>
        <v>6.0854866558654539</v>
      </c>
      <c r="L347" s="117">
        <f t="shared" si="197"/>
        <v>6.0585562669768311</v>
      </c>
      <c r="M347" s="117">
        <f t="shared" si="197"/>
        <v>3.5365909364133139</v>
      </c>
      <c r="N347" s="117">
        <f t="shared" si="197"/>
        <v>3.8735479002301312</v>
      </c>
      <c r="O347" s="117">
        <f t="shared" si="197"/>
        <v>3.7806036392675821</v>
      </c>
      <c r="P347" s="117">
        <f t="shared" si="197"/>
        <v>8.0351982380364628</v>
      </c>
      <c r="Q347" s="117">
        <f t="shared" si="197"/>
        <v>11.19667753853107</v>
      </c>
      <c r="R347" s="117">
        <f t="shared" ref="R347:V347" si="198">R348+R351+R353+R362</f>
        <v>7.7327405040582011</v>
      </c>
      <c r="S347" s="117">
        <f t="shared" si="198"/>
        <v>8.648644822181442</v>
      </c>
      <c r="T347" s="117">
        <f t="shared" si="198"/>
        <v>7.4660174083854844</v>
      </c>
      <c r="U347" s="117">
        <f t="shared" si="198"/>
        <v>4.8216347217954585</v>
      </c>
      <c r="V347" s="117">
        <f t="shared" si="198"/>
        <v>5.2792371030776577</v>
      </c>
      <c r="W347" s="117">
        <f t="shared" ref="W347" si="199">W348+W351+W353+W362</f>
        <v>2.8678399796599088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4.2240081199477428</v>
      </c>
      <c r="D348" s="122">
        <f t="shared" si="200"/>
        <v>6.2651788106405171</v>
      </c>
      <c r="E348" s="122">
        <f t="shared" si="200"/>
        <v>6.999573415418026</v>
      </c>
      <c r="F348" s="122">
        <f t="shared" si="200"/>
        <v>7.2543668675618322</v>
      </c>
      <c r="G348" s="122">
        <f t="shared" si="200"/>
        <v>5.9847182024668655</v>
      </c>
      <c r="H348" s="122">
        <f t="shared" si="200"/>
        <v>6.7168133714475102</v>
      </c>
      <c r="I348" s="122">
        <f t="shared" si="200"/>
        <v>4.9069305548221092</v>
      </c>
      <c r="J348" s="122">
        <f t="shared" si="200"/>
        <v>4.9261362506028377</v>
      </c>
      <c r="K348" s="122">
        <f t="shared" si="200"/>
        <v>4.9636127843967133</v>
      </c>
      <c r="L348" s="122">
        <f t="shared" si="200"/>
        <v>4.7079580689489822</v>
      </c>
      <c r="M348" s="122">
        <f t="shared" si="200"/>
        <v>2.7004997217999116</v>
      </c>
      <c r="N348" s="122">
        <f t="shared" si="200"/>
        <v>3.0200058468678952</v>
      </c>
      <c r="O348" s="122">
        <f t="shared" si="200"/>
        <v>2.8568794687334575</v>
      </c>
      <c r="P348" s="122">
        <f t="shared" si="200"/>
        <v>6.1189998577539475</v>
      </c>
      <c r="Q348" s="122">
        <f t="shared" si="200"/>
        <v>8.3761834069842447</v>
      </c>
      <c r="R348" s="122">
        <f t="shared" ref="R348:V348" si="201">SUM(R349:R350)</f>
        <v>5.7637462639549808</v>
      </c>
      <c r="S348" s="122">
        <f t="shared" si="201"/>
        <v>6.5076287522662888</v>
      </c>
      <c r="T348" s="122">
        <f t="shared" si="201"/>
        <v>5.5629413995253492</v>
      </c>
      <c r="U348" s="122">
        <f t="shared" si="201"/>
        <v>3.5616125117317621</v>
      </c>
      <c r="V348" s="122">
        <f t="shared" si="201"/>
        <v>3.8259647734264348</v>
      </c>
      <c r="W348" s="122">
        <f t="shared" ref="W348" si="202">SUM(W349:W350)</f>
        <v>1.9634658731189567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4.2240081199477428</v>
      </c>
      <c r="D349" s="98">
        <v>6.2651788106405171</v>
      </c>
      <c r="E349" s="98">
        <v>6.999573415418026</v>
      </c>
      <c r="F349" s="98">
        <v>7.2543668675618322</v>
      </c>
      <c r="G349" s="98">
        <v>5.9847182024668655</v>
      </c>
      <c r="H349" s="98">
        <v>6.7168133714475102</v>
      </c>
      <c r="I349" s="98">
        <v>4.9069305548221092</v>
      </c>
      <c r="J349" s="98">
        <v>4.9261362506028377</v>
      </c>
      <c r="K349" s="98">
        <v>4.9636127843967133</v>
      </c>
      <c r="L349" s="98">
        <v>4.7079580689489822</v>
      </c>
      <c r="M349" s="98">
        <v>2.7004997217999116</v>
      </c>
      <c r="N349" s="98">
        <v>3.0200058468678952</v>
      </c>
      <c r="O349" s="98">
        <v>2.8568794687334575</v>
      </c>
      <c r="P349" s="98">
        <v>6.1189998577539475</v>
      </c>
      <c r="Q349" s="98">
        <v>8.3761834069842447</v>
      </c>
      <c r="R349" s="98">
        <v>5.7637462639549808</v>
      </c>
      <c r="S349" s="98">
        <v>6.5076287522662888</v>
      </c>
      <c r="T349" s="98">
        <v>5.5629413995253492</v>
      </c>
      <c r="U349" s="98">
        <v>3.5616125117317621</v>
      </c>
      <c r="V349" s="98">
        <v>3.8259647734264348</v>
      </c>
      <c r="W349" s="98">
        <v>1.9634658731189567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0.72111415954688596</v>
      </c>
      <c r="D353" s="122">
        <v>1.0833297991945026</v>
      </c>
      <c r="E353" s="122">
        <v>1.161802931535842</v>
      </c>
      <c r="F353" s="122">
        <v>1.1744974859726554</v>
      </c>
      <c r="G353" s="122">
        <v>1.0084462698620198</v>
      </c>
      <c r="H353" s="122">
        <v>1.1695314943553008</v>
      </c>
      <c r="I353" s="122">
        <v>0.88249702761131432</v>
      </c>
      <c r="J353" s="122">
        <v>0.87614748854102831</v>
      </c>
      <c r="K353" s="122">
        <v>0.80585217312387769</v>
      </c>
      <c r="L353" s="122">
        <v>0.98025925579290252</v>
      </c>
      <c r="M353" s="122">
        <v>0.61499192484138865</v>
      </c>
      <c r="N353" s="122">
        <v>0.64557485649024948</v>
      </c>
      <c r="O353" s="122">
        <v>0.67758183335748223</v>
      </c>
      <c r="P353" s="122">
        <v>1.3683679296218305</v>
      </c>
      <c r="Q353" s="122">
        <v>2.021218116031442</v>
      </c>
      <c r="R353" s="122">
        <v>1.4129449342157894</v>
      </c>
      <c r="S353" s="122">
        <v>1.5382488392954268</v>
      </c>
      <c r="T353" s="122">
        <v>1.3850799741556361</v>
      </c>
      <c r="U353" s="122">
        <v>0.91016384557559915</v>
      </c>
      <c r="V353" s="122">
        <v>1.0840829821608671</v>
      </c>
      <c r="W353" s="122">
        <v>0.66453237165349233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0.72111415954688596</v>
      </c>
      <c r="D354" s="98">
        <v>1.0833297991945026</v>
      </c>
      <c r="E354" s="98">
        <v>1.161802931535842</v>
      </c>
      <c r="F354" s="98">
        <v>1.1744974859726554</v>
      </c>
      <c r="G354" s="98">
        <v>1.0084462698620198</v>
      </c>
      <c r="H354" s="98">
        <v>1.1695314943553008</v>
      </c>
      <c r="I354" s="98">
        <v>0.88249702761131432</v>
      </c>
      <c r="J354" s="98">
        <v>0.87614748854102831</v>
      </c>
      <c r="K354" s="98">
        <v>0.80585217312387769</v>
      </c>
      <c r="L354" s="98">
        <v>0.98025925579290252</v>
      </c>
      <c r="M354" s="98">
        <v>0.61499192484138865</v>
      </c>
      <c r="N354" s="98">
        <v>0.64557485649024948</v>
      </c>
      <c r="O354" s="98">
        <v>0.67758183335748223</v>
      </c>
      <c r="P354" s="98">
        <v>1.3683679296218305</v>
      </c>
      <c r="Q354" s="98">
        <v>2.021218116031442</v>
      </c>
      <c r="R354" s="98">
        <v>1.4129449342157894</v>
      </c>
      <c r="S354" s="98">
        <v>1.5382488392954268</v>
      </c>
      <c r="T354" s="98">
        <v>1.3850799741556361</v>
      </c>
      <c r="U354" s="98">
        <v>0.91016384557559915</v>
      </c>
      <c r="V354" s="98">
        <v>1.0840829821608671</v>
      </c>
      <c r="W354" s="98">
        <v>0.66453237165349233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0.23527735637653258</v>
      </c>
      <c r="D362" s="122">
        <v>0.3408162120164408</v>
      </c>
      <c r="E362" s="122">
        <v>0.37298601801501019</v>
      </c>
      <c r="F362" s="122">
        <v>0.42109018771713441</v>
      </c>
      <c r="G362" s="122">
        <v>0.38077605313359714</v>
      </c>
      <c r="H362" s="122">
        <v>0.45009396426567733</v>
      </c>
      <c r="I362" s="122">
        <v>0.31959350695648614</v>
      </c>
      <c r="J362" s="122">
        <v>0.34322444551207998</v>
      </c>
      <c r="K362" s="122">
        <v>0.31602169834486316</v>
      </c>
      <c r="L362" s="122">
        <v>0.37033894223494673</v>
      </c>
      <c r="M362" s="122">
        <v>0.22109928977201349</v>
      </c>
      <c r="N362" s="122">
        <v>0.20796719687198675</v>
      </c>
      <c r="O362" s="122">
        <v>0.2461423371766425</v>
      </c>
      <c r="P362" s="122">
        <v>0.54783045066068514</v>
      </c>
      <c r="Q362" s="122">
        <v>0.79927601551538341</v>
      </c>
      <c r="R362" s="122">
        <v>0.55604930588743084</v>
      </c>
      <c r="S362" s="122">
        <v>0.6027672306197257</v>
      </c>
      <c r="T362" s="122">
        <v>0.51799603470449873</v>
      </c>
      <c r="U362" s="122">
        <v>0.34985836448809732</v>
      </c>
      <c r="V362" s="122">
        <v>0.36918934749035637</v>
      </c>
      <c r="W362" s="122">
        <v>0.2398417348874593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0.23527735637653258</v>
      </c>
      <c r="D363" s="98">
        <v>0.3408162120164408</v>
      </c>
      <c r="E363" s="98">
        <v>0.37298601801501019</v>
      </c>
      <c r="F363" s="98">
        <v>0.42109018771713441</v>
      </c>
      <c r="G363" s="98">
        <v>0.38077605313359714</v>
      </c>
      <c r="H363" s="98">
        <v>0.45009396426567733</v>
      </c>
      <c r="I363" s="98">
        <v>0.31959350695648614</v>
      </c>
      <c r="J363" s="98">
        <v>0.34322444551207998</v>
      </c>
      <c r="K363" s="98">
        <v>0.31602169834486316</v>
      </c>
      <c r="L363" s="98">
        <v>0.37033894223494673</v>
      </c>
      <c r="M363" s="98">
        <v>0.22109928977201349</v>
      </c>
      <c r="N363" s="98">
        <v>0.20796719687198675</v>
      </c>
      <c r="O363" s="98">
        <v>0.2461423371766425</v>
      </c>
      <c r="P363" s="98">
        <v>0.54783045066068514</v>
      </c>
      <c r="Q363" s="98">
        <v>0.79927601551538341</v>
      </c>
      <c r="R363" s="98">
        <v>0.55604930588743084</v>
      </c>
      <c r="S363" s="98">
        <v>0.6027672306197257</v>
      </c>
      <c r="T363" s="98">
        <v>0.51799603470449873</v>
      </c>
      <c r="U363" s="98">
        <v>0.34985836448809732</v>
      </c>
      <c r="V363" s="98">
        <v>0.36918934749035637</v>
      </c>
      <c r="W363" s="98">
        <v>0.2398417348874593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16610.357594622026</v>
      </c>
      <c r="D366" s="117">
        <f t="shared" si="204"/>
        <v>16991.491920786488</v>
      </c>
      <c r="E366" s="117">
        <f t="shared" si="204"/>
        <v>17577.730923567309</v>
      </c>
      <c r="F366" s="117">
        <f t="shared" si="204"/>
        <v>17618.697895610912</v>
      </c>
      <c r="G366" s="117">
        <f t="shared" si="204"/>
        <v>17513.304822338308</v>
      </c>
      <c r="H366" s="117">
        <f t="shared" si="204"/>
        <v>17077.556921880318</v>
      </c>
      <c r="I366" s="117">
        <f t="shared" si="204"/>
        <v>17378.56465701856</v>
      </c>
      <c r="J366" s="117">
        <f t="shared" si="204"/>
        <v>17242.307463366502</v>
      </c>
      <c r="K366" s="117">
        <f t="shared" si="204"/>
        <v>15342.578470747718</v>
      </c>
      <c r="L366" s="117">
        <f t="shared" si="204"/>
        <v>17955.420460985031</v>
      </c>
      <c r="M366" s="117">
        <f t="shared" si="204"/>
        <v>15163.694693255151</v>
      </c>
      <c r="N366" s="117">
        <f t="shared" si="204"/>
        <v>14692.894148446199</v>
      </c>
      <c r="O366" s="117">
        <f t="shared" si="204"/>
        <v>13599.169452383343</v>
      </c>
      <c r="P366" s="117">
        <f t="shared" si="204"/>
        <v>12586.641914671218</v>
      </c>
      <c r="Q366" s="117">
        <f t="shared" si="204"/>
        <v>11347.839481969941</v>
      </c>
      <c r="R366" s="117">
        <f t="shared" ref="R366:V366" si="205">R367+R370+R372+R381</f>
        <v>11501.731835426443</v>
      </c>
      <c r="S366" s="117">
        <f t="shared" si="205"/>
        <v>11267.591193711978</v>
      </c>
      <c r="T366" s="117">
        <f t="shared" si="205"/>
        <v>11373.888479311645</v>
      </c>
      <c r="U366" s="117">
        <f t="shared" si="205"/>
        <v>10076.910080658567</v>
      </c>
      <c r="V366" s="117">
        <f t="shared" si="205"/>
        <v>9473.1320776046359</v>
      </c>
      <c r="W366" s="117">
        <f t="shared" ref="W366" si="206">W367+W370+W372+W381</f>
        <v>8916.3599793404592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13472.137379083291</v>
      </c>
      <c r="D367" s="122">
        <f t="shared" si="207"/>
        <v>13729.010190951145</v>
      </c>
      <c r="E367" s="122">
        <f t="shared" si="207"/>
        <v>14277.432807446807</v>
      </c>
      <c r="F367" s="122">
        <f t="shared" si="207"/>
        <v>14323.164806208863</v>
      </c>
      <c r="G367" s="122">
        <f t="shared" si="207"/>
        <v>14130.941768077166</v>
      </c>
      <c r="H367" s="122">
        <f t="shared" si="207"/>
        <v>13642.740156027126</v>
      </c>
      <c r="I367" s="122">
        <f t="shared" si="207"/>
        <v>13870.095806301519</v>
      </c>
      <c r="J367" s="122">
        <f t="shared" si="207"/>
        <v>13382.536303296818</v>
      </c>
      <c r="K367" s="122">
        <f t="shared" si="207"/>
        <v>12055.612861785687</v>
      </c>
      <c r="L367" s="122">
        <f t="shared" si="207"/>
        <v>13958.005880791101</v>
      </c>
      <c r="M367" s="122">
        <f t="shared" si="207"/>
        <v>11605.204775674707</v>
      </c>
      <c r="N367" s="122">
        <f t="shared" si="207"/>
        <v>11271.267482042949</v>
      </c>
      <c r="O367" s="122">
        <f t="shared" si="207"/>
        <v>10282.595511261346</v>
      </c>
      <c r="P367" s="122">
        <f t="shared" si="207"/>
        <v>9525.1914068792539</v>
      </c>
      <c r="Q367" s="122">
        <f t="shared" si="207"/>
        <v>8370.8251361228395</v>
      </c>
      <c r="R367" s="122">
        <f t="shared" ref="R367:V367" si="208">SUM(R368:R369)</f>
        <v>8391.6253197308088</v>
      </c>
      <c r="S367" s="122">
        <f t="shared" si="208"/>
        <v>8430.4081559519473</v>
      </c>
      <c r="T367" s="122">
        <f t="shared" si="208"/>
        <v>8452.4359760058051</v>
      </c>
      <c r="U367" s="122">
        <f t="shared" si="208"/>
        <v>7404.2271449014543</v>
      </c>
      <c r="V367" s="122">
        <f t="shared" si="208"/>
        <v>6674.7509660008009</v>
      </c>
      <c r="W367" s="122">
        <f t="shared" ref="W367" si="209">SUM(W368:W369)</f>
        <v>5989.2417035599201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13296.295540661915</v>
      </c>
      <c r="D368" s="98">
        <v>13552.590490520372</v>
      </c>
      <c r="E368" s="98">
        <v>14094.435361875792</v>
      </c>
      <c r="F368" s="98">
        <v>14141.661457016184</v>
      </c>
      <c r="G368" s="98">
        <v>13951.59406383092</v>
      </c>
      <c r="H368" s="98">
        <v>13470.286396729445</v>
      </c>
      <c r="I368" s="98">
        <v>13695.911283687361</v>
      </c>
      <c r="J368" s="98">
        <v>13213.241143089266</v>
      </c>
      <c r="K368" s="98">
        <v>11901.795298080537</v>
      </c>
      <c r="L368" s="98">
        <v>13785.53472524254</v>
      </c>
      <c r="M368" s="98">
        <v>11457.976278910173</v>
      </c>
      <c r="N368" s="98">
        <v>11126.104970647384</v>
      </c>
      <c r="O368" s="98">
        <v>10147.610336682779</v>
      </c>
      <c r="P368" s="98">
        <v>9397.6669116509729</v>
      </c>
      <c r="Q368" s="98">
        <v>8256.9116575381722</v>
      </c>
      <c r="R368" s="98">
        <v>8276.9862653923392</v>
      </c>
      <c r="S368" s="98">
        <v>8315.448926029796</v>
      </c>
      <c r="T368" s="98">
        <v>8336.7942701557258</v>
      </c>
      <c r="U368" s="98">
        <v>7302.375666156473</v>
      </c>
      <c r="V368" s="98">
        <v>6582.408266649164</v>
      </c>
      <c r="W368" s="98">
        <v>5906.4722015829211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175.84183842137691</v>
      </c>
      <c r="D369" s="98">
        <v>176.41970043077288</v>
      </c>
      <c r="E369" s="98">
        <v>182.99744557101351</v>
      </c>
      <c r="F369" s="98">
        <v>181.50334919267894</v>
      </c>
      <c r="G369" s="98">
        <v>179.34770424624526</v>
      </c>
      <c r="H369" s="98">
        <v>172.45375929768176</v>
      </c>
      <c r="I369" s="98">
        <v>174.1845226141574</v>
      </c>
      <c r="J369" s="98">
        <v>169.29516020755156</v>
      </c>
      <c r="K369" s="98">
        <v>153.81756370514907</v>
      </c>
      <c r="L369" s="98">
        <v>172.47115554856106</v>
      </c>
      <c r="M369" s="98">
        <v>147.22849676453455</v>
      </c>
      <c r="N369" s="98">
        <v>145.16251139556476</v>
      </c>
      <c r="O369" s="98">
        <v>134.9851745785671</v>
      </c>
      <c r="P369" s="98">
        <v>127.52449522828093</v>
      </c>
      <c r="Q369" s="98">
        <v>113.91347858466729</v>
      </c>
      <c r="R369" s="98">
        <v>114.63905433846912</v>
      </c>
      <c r="S369" s="98">
        <v>114.95922992215172</v>
      </c>
      <c r="T369" s="98">
        <v>115.6417058500801</v>
      </c>
      <c r="U369" s="98">
        <v>101.85147874498119</v>
      </c>
      <c r="V369" s="98">
        <v>92.342699351637265</v>
      </c>
      <c r="W369" s="98">
        <v>82.769501976998583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2.9535365209928877E-2</v>
      </c>
      <c r="E370" s="122">
        <f t="shared" si="210"/>
        <v>7.2033391447581946E-2</v>
      </c>
      <c r="F370" s="122">
        <f t="shared" si="210"/>
        <v>0.10062509215461925</v>
      </c>
      <c r="G370" s="122">
        <f t="shared" si="210"/>
        <v>0.14433948753382442</v>
      </c>
      <c r="H370" s="122">
        <f t="shared" si="210"/>
        <v>0.52315668513181202</v>
      </c>
      <c r="I370" s="122">
        <f t="shared" si="210"/>
        <v>0.58353314961246217</v>
      </c>
      <c r="J370" s="122">
        <f t="shared" si="210"/>
        <v>0.78499312549793443</v>
      </c>
      <c r="K370" s="122">
        <f t="shared" si="210"/>
        <v>0.75504212250506109</v>
      </c>
      <c r="L370" s="122">
        <f t="shared" si="210"/>
        <v>2.5438467623508498</v>
      </c>
      <c r="M370" s="122">
        <f t="shared" si="210"/>
        <v>1.3584589843617711</v>
      </c>
      <c r="N370" s="122">
        <f t="shared" si="210"/>
        <v>1.2051043011283993</v>
      </c>
      <c r="O370" s="122">
        <f t="shared" si="210"/>
        <v>1.1785255574972802</v>
      </c>
      <c r="P370" s="122">
        <f t="shared" si="210"/>
        <v>1.2674698806331375</v>
      </c>
      <c r="Q370" s="122">
        <f t="shared" si="210"/>
        <v>0.79565561079699298</v>
      </c>
      <c r="R370" s="122">
        <f t="shared" si="210"/>
        <v>1.0403834086250976</v>
      </c>
      <c r="S370" s="122">
        <f t="shared" si="210"/>
        <v>0.77445604032567783</v>
      </c>
      <c r="T370" s="122">
        <f t="shared" si="210"/>
        <v>1.0073277707662811</v>
      </c>
      <c r="U370" s="122">
        <f t="shared" si="210"/>
        <v>0.79446914215512554</v>
      </c>
      <c r="V370" s="122">
        <f t="shared" si="210"/>
        <v>1.7373708735779734</v>
      </c>
      <c r="W370" s="122">
        <f t="shared" si="210"/>
        <v>1.9240671395075886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2.9535365209928877E-2</v>
      </c>
      <c r="E371" s="98">
        <f>RES_hhdet_in_fech!E67</f>
        <v>7.2033391447581946E-2</v>
      </c>
      <c r="F371" s="98">
        <f>RES_hhdet_in_fech!F67</f>
        <v>0.10062509215461925</v>
      </c>
      <c r="G371" s="98">
        <f>RES_hhdet_in_fech!G67</f>
        <v>0.14433948753382442</v>
      </c>
      <c r="H371" s="98">
        <f>RES_hhdet_in_fech!H67</f>
        <v>0.52315668513181202</v>
      </c>
      <c r="I371" s="98">
        <f>RES_hhdet_in_fech!I67</f>
        <v>0.58353314961246217</v>
      </c>
      <c r="J371" s="98">
        <f>RES_hhdet_in_fech!J67</f>
        <v>0.78499312549793443</v>
      </c>
      <c r="K371" s="98">
        <f>RES_hhdet_in_fech!K67</f>
        <v>0.75504212250506109</v>
      </c>
      <c r="L371" s="98">
        <f>RES_hhdet_in_fech!L67</f>
        <v>2.5438467623508498</v>
      </c>
      <c r="M371" s="98">
        <f>RES_hhdet_in_fech!M67</f>
        <v>1.3584589843617711</v>
      </c>
      <c r="N371" s="98">
        <f>RES_hhdet_in_fech!N67</f>
        <v>1.2051043011283993</v>
      </c>
      <c r="O371" s="98">
        <f>RES_hhdet_in_fech!O67</f>
        <v>1.1785255574972802</v>
      </c>
      <c r="P371" s="98">
        <f>RES_hhdet_in_fech!P67</f>
        <v>1.2674698806331375</v>
      </c>
      <c r="Q371" s="98">
        <f>RES_hhdet_in_fech!Q67</f>
        <v>0.79565561079699298</v>
      </c>
      <c r="R371" s="98">
        <f>RES_hhdet_in_fech!R67</f>
        <v>1.0403834086250976</v>
      </c>
      <c r="S371" s="98">
        <f>RES_hhdet_in_fech!S67</f>
        <v>0.77445604032567783</v>
      </c>
      <c r="T371" s="98">
        <f>RES_hhdet_in_fech!T67</f>
        <v>1.0073277707662811</v>
      </c>
      <c r="U371" s="98">
        <f>RES_hhdet_in_fech!U67</f>
        <v>0.79446914215512554</v>
      </c>
      <c r="V371" s="98">
        <f>RES_hhdet_in_fech!V67</f>
        <v>1.7373708735779734</v>
      </c>
      <c r="W371" s="98">
        <f>RES_hhdet_in_fech!W67</f>
        <v>1.9240671395075886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2391.2048680220287</v>
      </c>
      <c r="D372" s="122">
        <v>2443.6266162339616</v>
      </c>
      <c r="E372" s="122">
        <v>2441.1249399875246</v>
      </c>
      <c r="F372" s="122">
        <v>2375.9080141140726</v>
      </c>
      <c r="G372" s="122">
        <v>2449.2866146671731</v>
      </c>
      <c r="H372" s="122">
        <v>2476.0659528031551</v>
      </c>
      <c r="I372" s="122">
        <v>2566.8179746422707</v>
      </c>
      <c r="J372" s="122">
        <v>2855.6231583133094</v>
      </c>
      <c r="K372" s="122">
        <v>2439.7121878990215</v>
      </c>
      <c r="L372" s="122">
        <v>2870.3310039229464</v>
      </c>
      <c r="M372" s="122">
        <v>2609.3551610726813</v>
      </c>
      <c r="N372" s="122">
        <v>2528.918402286331</v>
      </c>
      <c r="O372" s="122">
        <v>2406.7646155107573</v>
      </c>
      <c r="P372" s="122">
        <v>2171.8693119122954</v>
      </c>
      <c r="Q372" s="122">
        <v>2145.1140488931524</v>
      </c>
      <c r="R372" s="122">
        <v>2260.3695021677618</v>
      </c>
      <c r="S372" s="122">
        <v>2040.5587843483911</v>
      </c>
      <c r="T372" s="122">
        <v>2116.7183845845107</v>
      </c>
      <c r="U372" s="122">
        <v>1944.9000237470216</v>
      </c>
      <c r="V372" s="122">
        <v>2052.7041714137235</v>
      </c>
      <c r="W372" s="122">
        <v>2157.8580538192687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2409.2976533978012</v>
      </c>
      <c r="D373" s="98">
        <v>2457.2061393272688</v>
      </c>
      <c r="E373" s="98">
        <v>2445.849828853768</v>
      </c>
      <c r="F373" s="98">
        <v>2389.2750917195854</v>
      </c>
      <c r="G373" s="98">
        <v>2464.6086072726657</v>
      </c>
      <c r="H373" s="98">
        <v>2480.045647632433</v>
      </c>
      <c r="I373" s="98">
        <v>2573.4172238427204</v>
      </c>
      <c r="J373" s="98">
        <v>2773.7997817710861</v>
      </c>
      <c r="K373" s="98">
        <v>2344.3932572536428</v>
      </c>
      <c r="L373" s="98">
        <v>2870.3310039229464</v>
      </c>
      <c r="M373" s="98">
        <v>2609.3551610726813</v>
      </c>
      <c r="N373" s="98">
        <v>2540.9762408297311</v>
      </c>
      <c r="O373" s="98">
        <v>2406.7646155107573</v>
      </c>
      <c r="P373" s="98">
        <v>2171.6154912971951</v>
      </c>
      <c r="Q373" s="98">
        <v>2116.3062089131099</v>
      </c>
      <c r="R373" s="98">
        <v>2209.7796212027206</v>
      </c>
      <c r="S373" s="98">
        <v>2040.3432900508672</v>
      </c>
      <c r="T373" s="98">
        <v>2116.0720803995509</v>
      </c>
      <c r="U373" s="98">
        <v>1942.5232838347961</v>
      </c>
      <c r="V373" s="98">
        <v>2030.1854648964861</v>
      </c>
      <c r="W373" s="98">
        <v>2144.9907324565165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2096.550934759453</v>
      </c>
      <c r="D377" s="101">
        <v>2163.9653057368714</v>
      </c>
      <c r="E377" s="101">
        <v>2337.2657006099139</v>
      </c>
      <c r="F377" s="101">
        <v>2068.9696472101346</v>
      </c>
      <c r="G377" s="101">
        <v>2132.527869578113</v>
      </c>
      <c r="H377" s="101">
        <v>2406.7182854422376</v>
      </c>
      <c r="I377" s="101">
        <v>2419.3768543480269</v>
      </c>
      <c r="J377" s="101">
        <v>3309.4237289233697</v>
      </c>
      <c r="K377" s="101">
        <v>2886.6345569305226</v>
      </c>
      <c r="L377" s="101">
        <v>0</v>
      </c>
      <c r="M377" s="101">
        <v>0</v>
      </c>
      <c r="N377" s="101">
        <v>2352.5374617328707</v>
      </c>
      <c r="O377" s="101">
        <v>0</v>
      </c>
      <c r="P377" s="101">
        <v>2179.4839303652911</v>
      </c>
      <c r="Q377" s="101">
        <v>2608.4891348306296</v>
      </c>
      <c r="R377" s="101">
        <v>2828.3395842079035</v>
      </c>
      <c r="S377" s="101">
        <v>2046.2238562685175</v>
      </c>
      <c r="T377" s="101">
        <v>2149.9671443218667</v>
      </c>
      <c r="U377" s="101">
        <v>2002.9425142350506</v>
      </c>
      <c r="V377" s="101">
        <v>2307.1463083008052</v>
      </c>
      <c r="W377" s="101">
        <v>2334.0944017698157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747.01534751670738</v>
      </c>
      <c r="D381" s="122">
        <v>818.82557823617253</v>
      </c>
      <c r="E381" s="122">
        <v>859.10114274153295</v>
      </c>
      <c r="F381" s="122">
        <v>919.52445019582342</v>
      </c>
      <c r="G381" s="122">
        <v>932.93210010643952</v>
      </c>
      <c r="H381" s="122">
        <v>958.22765636490396</v>
      </c>
      <c r="I381" s="122">
        <v>941.06734292515705</v>
      </c>
      <c r="J381" s="122">
        <v>1003.3630086308767</v>
      </c>
      <c r="K381" s="122">
        <v>846.49837894050438</v>
      </c>
      <c r="L381" s="122">
        <v>1124.5397295086345</v>
      </c>
      <c r="M381" s="122">
        <v>947.77629752340169</v>
      </c>
      <c r="N381" s="122">
        <v>891.50315981578876</v>
      </c>
      <c r="O381" s="122">
        <v>908.6308000537407</v>
      </c>
      <c r="P381" s="122">
        <v>888.31372599903705</v>
      </c>
      <c r="Q381" s="122">
        <v>831.10464134315259</v>
      </c>
      <c r="R381" s="122">
        <v>848.69663011924865</v>
      </c>
      <c r="S381" s="122">
        <v>795.84979737131334</v>
      </c>
      <c r="T381" s="122">
        <v>803.7267909505623</v>
      </c>
      <c r="U381" s="122">
        <v>726.98844286793565</v>
      </c>
      <c r="V381" s="122">
        <v>743.93956931653383</v>
      </c>
      <c r="W381" s="122">
        <v>767.33615482176367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748.69542104513482</v>
      </c>
      <c r="D382" s="98">
        <v>839.57370016731738</v>
      </c>
      <c r="E382" s="98">
        <v>881.12172941577626</v>
      </c>
      <c r="F382" s="98">
        <v>956.86909797780368</v>
      </c>
      <c r="G382" s="98">
        <v>949.34708620273852</v>
      </c>
      <c r="H382" s="98">
        <v>973.20054787466518</v>
      </c>
      <c r="I382" s="98">
        <v>960.23023807369236</v>
      </c>
      <c r="J382" s="98">
        <v>1015.2135284252555</v>
      </c>
      <c r="K382" s="98">
        <v>853.20267686612078</v>
      </c>
      <c r="L382" s="98">
        <v>1132.627679974504</v>
      </c>
      <c r="M382" s="98">
        <v>951.14485243576223</v>
      </c>
      <c r="N382" s="98">
        <v>932.73957280241814</v>
      </c>
      <c r="O382" s="98">
        <v>917.05625418916588</v>
      </c>
      <c r="P382" s="98">
        <v>909.95272605003197</v>
      </c>
      <c r="Q382" s="98">
        <v>839.71899857881544</v>
      </c>
      <c r="R382" s="98">
        <v>856.91395486299427</v>
      </c>
      <c r="S382" s="98">
        <v>812.35361963876176</v>
      </c>
      <c r="T382" s="98">
        <v>819.96313794965772</v>
      </c>
      <c r="U382" s="98">
        <v>732.47997214632187</v>
      </c>
      <c r="V382" s="98">
        <v>785.91230594166063</v>
      </c>
      <c r="W382" s="98">
        <v>785.4302140853606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593.23920573829457</v>
      </c>
      <c r="D383" s="33">
        <v>669.34986109781732</v>
      </c>
      <c r="E383" s="33">
        <v>731.95197009907031</v>
      </c>
      <c r="F383" s="33">
        <v>694.11174239268007</v>
      </c>
      <c r="G383" s="33">
        <v>696.69903932926604</v>
      </c>
      <c r="H383" s="33">
        <v>766.67502196628539</v>
      </c>
      <c r="I383" s="33">
        <v>690.42884129987044</v>
      </c>
      <c r="J383" s="33">
        <v>888.02713574837674</v>
      </c>
      <c r="K383" s="33">
        <v>793.27031662197408</v>
      </c>
      <c r="L383" s="33">
        <v>942.67317667193004</v>
      </c>
      <c r="M383" s="33">
        <v>705.45087851546464</v>
      </c>
      <c r="N383" s="33">
        <v>701.81566007729339</v>
      </c>
      <c r="O383" s="33">
        <v>736.3626685771203</v>
      </c>
      <c r="P383" s="33">
        <v>622.85751549691565</v>
      </c>
      <c r="Q383" s="33">
        <v>700.13862311192906</v>
      </c>
      <c r="R383" s="33">
        <v>736.34656883561183</v>
      </c>
      <c r="S383" s="33">
        <v>494.18291672153623</v>
      </c>
      <c r="T383" s="33">
        <v>515.1626238302789</v>
      </c>
      <c r="U383" s="33">
        <v>467.23910800026829</v>
      </c>
      <c r="V383" s="33">
        <v>567.07618998674218</v>
      </c>
      <c r="W383" s="33">
        <v>563.17035178774461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9747.8859888506995</v>
      </c>
      <c r="D385" s="117">
        <f t="shared" si="211"/>
        <v>10125.843552639752</v>
      </c>
      <c r="E385" s="117">
        <f t="shared" si="211"/>
        <v>10630.936070270598</v>
      </c>
      <c r="F385" s="117">
        <f t="shared" si="211"/>
        <v>10802.003455764505</v>
      </c>
      <c r="G385" s="117">
        <f t="shared" si="211"/>
        <v>10875.444030467072</v>
      </c>
      <c r="H385" s="117">
        <f t="shared" si="211"/>
        <v>10749.842349957391</v>
      </c>
      <c r="I385" s="117">
        <f t="shared" si="211"/>
        <v>11085.029410113597</v>
      </c>
      <c r="J385" s="117">
        <f t="shared" si="211"/>
        <v>11155.050654117244</v>
      </c>
      <c r="K385" s="117">
        <f t="shared" si="211"/>
        <v>10071.156498117189</v>
      </c>
      <c r="L385" s="117">
        <f t="shared" si="211"/>
        <v>11921.245961462584</v>
      </c>
      <c r="M385" s="117">
        <f t="shared" si="211"/>
        <v>10243.615045847026</v>
      </c>
      <c r="N385" s="117">
        <f t="shared" si="211"/>
        <v>10184.79262843966</v>
      </c>
      <c r="O385" s="117">
        <f t="shared" si="211"/>
        <v>9682.1500212800674</v>
      </c>
      <c r="P385" s="117">
        <f t="shared" si="211"/>
        <v>9244.9554170415413</v>
      </c>
      <c r="Q385" s="117">
        <f t="shared" si="211"/>
        <v>8550.7534877433627</v>
      </c>
      <c r="R385" s="117">
        <f t="shared" ref="R385:V385" si="212">R386+R389+R391+R400</f>
        <v>8802.7439253128759</v>
      </c>
      <c r="S385" s="117">
        <f t="shared" si="212"/>
        <v>8739.06490891463</v>
      </c>
      <c r="T385" s="117">
        <f t="shared" si="212"/>
        <v>8922.0646576560448</v>
      </c>
      <c r="U385" s="117">
        <f t="shared" si="212"/>
        <v>7970.0277177007138</v>
      </c>
      <c r="V385" s="117">
        <f t="shared" si="212"/>
        <v>7571.7937499738246</v>
      </c>
      <c r="W385" s="117">
        <f t="shared" ref="W385" si="213">W386+W389+W391+W400</f>
        <v>7152.6264139682589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7930.2596722563558</v>
      </c>
      <c r="D386" s="122">
        <f t="shared" si="214"/>
        <v>8207.4022599210366</v>
      </c>
      <c r="E386" s="122">
        <f t="shared" si="214"/>
        <v>8667.2987289044722</v>
      </c>
      <c r="F386" s="122">
        <f t="shared" si="214"/>
        <v>8825.2745326847689</v>
      </c>
      <c r="G386" s="122">
        <f t="shared" si="214"/>
        <v>8836.1528411480867</v>
      </c>
      <c r="H386" s="122">
        <f t="shared" si="214"/>
        <v>8655.1277193682618</v>
      </c>
      <c r="I386" s="122">
        <f t="shared" si="214"/>
        <v>8925.6904420752799</v>
      </c>
      <c r="J386" s="122">
        <f t="shared" si="214"/>
        <v>8736.3063181374237</v>
      </c>
      <c r="K386" s="122">
        <f t="shared" si="214"/>
        <v>7984.8038443888299</v>
      </c>
      <c r="L386" s="122">
        <f t="shared" si="214"/>
        <v>9378.7146658079837</v>
      </c>
      <c r="M386" s="122">
        <f t="shared" si="214"/>
        <v>7943.5452147725382</v>
      </c>
      <c r="N386" s="122">
        <f t="shared" si="214"/>
        <v>7895.8271959243411</v>
      </c>
      <c r="O386" s="122">
        <f t="shared" si="214"/>
        <v>7409.6124525733831</v>
      </c>
      <c r="P386" s="122">
        <f t="shared" si="214"/>
        <v>7076.1757084973888</v>
      </c>
      <c r="Q386" s="122">
        <f t="shared" si="214"/>
        <v>6377.0456999868738</v>
      </c>
      <c r="R386" s="122">
        <f t="shared" ref="R386:V386" si="215">SUM(R387:R388)</f>
        <v>6483.497929476016</v>
      </c>
      <c r="S386" s="122">
        <f t="shared" si="215"/>
        <v>6584.0582378610679</v>
      </c>
      <c r="T386" s="122">
        <f t="shared" si="215"/>
        <v>6658.2978914910609</v>
      </c>
      <c r="U386" s="122">
        <f t="shared" si="215"/>
        <v>5874.6956923103389</v>
      </c>
      <c r="V386" s="122">
        <f t="shared" si="215"/>
        <v>5329.2663733776772</v>
      </c>
      <c r="W386" s="122">
        <f t="shared" ref="W386" si="216">SUM(W387:W388)</f>
        <v>4803.215968179431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7754.4178338349793</v>
      </c>
      <c r="D387" s="98">
        <v>8030.9825594902641</v>
      </c>
      <c r="E387" s="98">
        <v>8484.3012833334578</v>
      </c>
      <c r="F387" s="98">
        <v>8643.7711834920901</v>
      </c>
      <c r="G387" s="98">
        <v>8656.8051369018413</v>
      </c>
      <c r="H387" s="98">
        <v>8482.6739600705805</v>
      </c>
      <c r="I387" s="98">
        <v>8751.5059194611222</v>
      </c>
      <c r="J387" s="98">
        <v>8567.0111579298718</v>
      </c>
      <c r="K387" s="98">
        <v>7830.9862806836809</v>
      </c>
      <c r="L387" s="98">
        <v>9206.2435102594227</v>
      </c>
      <c r="M387" s="98">
        <v>7796.3167180080036</v>
      </c>
      <c r="N387" s="98">
        <v>7750.664684528776</v>
      </c>
      <c r="O387" s="98">
        <v>7274.6272779948158</v>
      </c>
      <c r="P387" s="98">
        <v>6948.6512132691078</v>
      </c>
      <c r="Q387" s="98">
        <v>6263.1322214022066</v>
      </c>
      <c r="R387" s="98">
        <v>6368.8588751375464</v>
      </c>
      <c r="S387" s="98">
        <v>6469.0990079389167</v>
      </c>
      <c r="T387" s="98">
        <v>6542.6561856409808</v>
      </c>
      <c r="U387" s="98">
        <v>5772.8442135653577</v>
      </c>
      <c r="V387" s="98">
        <v>5236.9236740260403</v>
      </c>
      <c r="W387" s="98">
        <v>4720.446466202432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175.84183842137691</v>
      </c>
      <c r="D388" s="98">
        <v>176.41970043077288</v>
      </c>
      <c r="E388" s="98">
        <v>182.99744557101351</v>
      </c>
      <c r="F388" s="98">
        <v>181.50334919267894</v>
      </c>
      <c r="G388" s="98">
        <v>179.34770424624526</v>
      </c>
      <c r="H388" s="98">
        <v>172.45375929768176</v>
      </c>
      <c r="I388" s="98">
        <v>174.1845226141574</v>
      </c>
      <c r="J388" s="98">
        <v>169.29516020755156</v>
      </c>
      <c r="K388" s="98">
        <v>153.81756370514907</v>
      </c>
      <c r="L388" s="98">
        <v>172.47115554856106</v>
      </c>
      <c r="M388" s="98">
        <v>147.22849676453455</v>
      </c>
      <c r="N388" s="98">
        <v>145.16251139556476</v>
      </c>
      <c r="O388" s="98">
        <v>134.9851745785671</v>
      </c>
      <c r="P388" s="98">
        <v>127.52449522828093</v>
      </c>
      <c r="Q388" s="98">
        <v>113.91347858466729</v>
      </c>
      <c r="R388" s="98">
        <v>114.63905433846912</v>
      </c>
      <c r="S388" s="98">
        <v>114.95922992215172</v>
      </c>
      <c r="T388" s="98">
        <v>115.6417058500801</v>
      </c>
      <c r="U388" s="98">
        <v>101.85147874498119</v>
      </c>
      <c r="V388" s="98">
        <v>92.342699351637265</v>
      </c>
      <c r="W388" s="98">
        <v>82.769501976998583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8.2074977508849151E-2</v>
      </c>
      <c r="E389" s="122">
        <f t="shared" si="217"/>
        <v>0.20734327289262711</v>
      </c>
      <c r="F389" s="122">
        <f t="shared" si="217"/>
        <v>0.299671703981923</v>
      </c>
      <c r="G389" s="122">
        <f t="shared" si="217"/>
        <v>0.44438038709842065</v>
      </c>
      <c r="H389" s="122">
        <f t="shared" si="217"/>
        <v>1.6637277168442837</v>
      </c>
      <c r="I389" s="122">
        <f t="shared" si="217"/>
        <v>1.9155441219902105</v>
      </c>
      <c r="J389" s="122">
        <f t="shared" si="217"/>
        <v>2.6588012279882212</v>
      </c>
      <c r="K389" s="122">
        <f t="shared" si="217"/>
        <v>2.6381107958081582</v>
      </c>
      <c r="L389" s="122">
        <f t="shared" si="217"/>
        <v>9.1672642440625705</v>
      </c>
      <c r="M389" s="122">
        <f t="shared" si="217"/>
        <v>5.0734905216597319</v>
      </c>
      <c r="N389" s="122">
        <f t="shared" si="217"/>
        <v>4.6916926678100639</v>
      </c>
      <c r="O389" s="122">
        <f t="shared" si="217"/>
        <v>4.8112064188207819</v>
      </c>
      <c r="P389" s="122">
        <f t="shared" si="217"/>
        <v>5.4343906893094172</v>
      </c>
      <c r="Q389" s="122">
        <f t="shared" si="217"/>
        <v>3.5517515845036916</v>
      </c>
      <c r="R389" s="122">
        <f t="shared" si="217"/>
        <v>4.7592962111159611</v>
      </c>
      <c r="S389" s="122">
        <f t="shared" si="217"/>
        <v>3.6109905178974491</v>
      </c>
      <c r="T389" s="122">
        <f t="shared" si="217"/>
        <v>4.7708944991941733</v>
      </c>
      <c r="U389" s="122">
        <f t="shared" si="217"/>
        <v>3.8159688373430702</v>
      </c>
      <c r="V389" s="122">
        <f t="shared" si="217"/>
        <v>8.4635341461182882</v>
      </c>
      <c r="W389" s="122">
        <f t="shared" si="217"/>
        <v>9.5016599225151595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8.2074977508849151E-2</v>
      </c>
      <c r="E390" s="98">
        <f>RES_hhdet_in_tesh!E67</f>
        <v>0.20734327289262711</v>
      </c>
      <c r="F390" s="98">
        <f>RES_hhdet_in_tesh!F67</f>
        <v>0.299671703981923</v>
      </c>
      <c r="G390" s="98">
        <f>RES_hhdet_in_tesh!G67</f>
        <v>0.44438038709842065</v>
      </c>
      <c r="H390" s="98">
        <f>RES_hhdet_in_tesh!H67</f>
        <v>1.6637277168442837</v>
      </c>
      <c r="I390" s="98">
        <f>RES_hhdet_in_tesh!I67</f>
        <v>1.9155441219902105</v>
      </c>
      <c r="J390" s="98">
        <f>RES_hhdet_in_tesh!J67</f>
        <v>2.6588012279882212</v>
      </c>
      <c r="K390" s="98">
        <f>RES_hhdet_in_tesh!K67</f>
        <v>2.6381107958081582</v>
      </c>
      <c r="L390" s="98">
        <f>RES_hhdet_in_tesh!L67</f>
        <v>9.1672642440625705</v>
      </c>
      <c r="M390" s="98">
        <f>RES_hhdet_in_tesh!M67</f>
        <v>5.0734905216597319</v>
      </c>
      <c r="N390" s="98">
        <f>RES_hhdet_in_tesh!N67</f>
        <v>4.6916926678100639</v>
      </c>
      <c r="O390" s="98">
        <f>RES_hhdet_in_tesh!O67</f>
        <v>4.8112064188207819</v>
      </c>
      <c r="P390" s="98">
        <f>RES_hhdet_in_tesh!P67</f>
        <v>5.4343906893094172</v>
      </c>
      <c r="Q390" s="98">
        <f>RES_hhdet_in_tesh!Q67</f>
        <v>3.5517515845036916</v>
      </c>
      <c r="R390" s="98">
        <f>RES_hhdet_in_tesh!R67</f>
        <v>4.7592962111159611</v>
      </c>
      <c r="S390" s="98">
        <f>RES_hhdet_in_tesh!S67</f>
        <v>3.6109905178974491</v>
      </c>
      <c r="T390" s="98">
        <f>RES_hhdet_in_tesh!T67</f>
        <v>4.7708944991941733</v>
      </c>
      <c r="U390" s="98">
        <f>RES_hhdet_in_tesh!U67</f>
        <v>3.8159688373430702</v>
      </c>
      <c r="V390" s="98">
        <f>RES_hhdet_in_tesh!V67</f>
        <v>8.4635341461182882</v>
      </c>
      <c r="W390" s="98">
        <f>RES_hhdet_in_tesh!W67</f>
        <v>9.5016599225151595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1376.4530771542597</v>
      </c>
      <c r="D391" s="122">
        <v>1421.8248728516767</v>
      </c>
      <c r="E391" s="122">
        <v>1438.0586627656023</v>
      </c>
      <c r="F391" s="122">
        <v>1416.2087759106296</v>
      </c>
      <c r="G391" s="122">
        <v>1478.9365381992627</v>
      </c>
      <c r="H391" s="122">
        <v>1515.7196398162821</v>
      </c>
      <c r="I391" s="122">
        <v>1590.6813684886877</v>
      </c>
      <c r="J391" s="122">
        <v>1805.8997813170652</v>
      </c>
      <c r="K391" s="122">
        <v>1565.0405368865745</v>
      </c>
      <c r="L391" s="122">
        <v>1856.9695719055483</v>
      </c>
      <c r="M391" s="122">
        <v>1728.7802446696303</v>
      </c>
      <c r="N391" s="122">
        <v>1730.780260328871</v>
      </c>
      <c r="O391" s="122">
        <v>1720.1972249530781</v>
      </c>
      <c r="P391" s="122">
        <v>1625.2942462723984</v>
      </c>
      <c r="Q391" s="122">
        <v>1666.5387202127163</v>
      </c>
      <c r="R391" s="122">
        <v>1796.7868995461511</v>
      </c>
      <c r="S391" s="122">
        <v>1667.4170576802703</v>
      </c>
      <c r="T391" s="122">
        <v>1766.4025240079793</v>
      </c>
      <c r="U391" s="122">
        <v>1646.3496627951886</v>
      </c>
      <c r="V391" s="122">
        <v>1751.1095050045847</v>
      </c>
      <c r="W391" s="122">
        <v>1855.2373921641822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1378.2168656046301</v>
      </c>
      <c r="D392" s="98">
        <v>1423.1382566460941</v>
      </c>
      <c r="E392" s="98">
        <v>1434.7496792901572</v>
      </c>
      <c r="F392" s="98">
        <v>1419.474156488312</v>
      </c>
      <c r="G392" s="98">
        <v>1483.3996230001887</v>
      </c>
      <c r="H392" s="98">
        <v>1512.6039997440573</v>
      </c>
      <c r="I392" s="98">
        <v>1590.9947556148045</v>
      </c>
      <c r="J392" s="98">
        <v>1739.4371065875141</v>
      </c>
      <c r="K392" s="98">
        <v>1492.5617832506323</v>
      </c>
      <c r="L392" s="98">
        <v>1856.9695719055483</v>
      </c>
      <c r="M392" s="98">
        <v>1728.7802446696303</v>
      </c>
      <c r="N392" s="98">
        <v>1740.0148007972691</v>
      </c>
      <c r="O392" s="98">
        <v>1720.1972249530781</v>
      </c>
      <c r="P392" s="98">
        <v>1627.8181769162118</v>
      </c>
      <c r="Q392" s="98">
        <v>1651.9060574410105</v>
      </c>
      <c r="R392" s="98">
        <v>1769.8702226575426</v>
      </c>
      <c r="S392" s="98">
        <v>1672.0776465322356</v>
      </c>
      <c r="T392" s="98">
        <v>1768.66431925647</v>
      </c>
      <c r="U392" s="98">
        <v>1649.8575959278428</v>
      </c>
      <c r="V392" s="98">
        <v>1744.8583370787956</v>
      </c>
      <c r="W392" s="98">
        <v>1854.7323314692571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1347.7285223910874</v>
      </c>
      <c r="D396" s="101">
        <v>1394.7766009345733</v>
      </c>
      <c r="E396" s="101">
        <v>1510.7944490669763</v>
      </c>
      <c r="F396" s="101">
        <v>1341.2282445325266</v>
      </c>
      <c r="G396" s="101">
        <v>1386.6690911923642</v>
      </c>
      <c r="H396" s="101">
        <v>1570.0108306270615</v>
      </c>
      <c r="I396" s="101">
        <v>1583.6796403288693</v>
      </c>
      <c r="J396" s="101">
        <v>2174.5083744979775</v>
      </c>
      <c r="K396" s="101">
        <v>1904.8720484247935</v>
      </c>
      <c r="L396" s="101">
        <v>0</v>
      </c>
      <c r="M396" s="101">
        <v>0</v>
      </c>
      <c r="N396" s="101">
        <v>1595.6982613841608</v>
      </c>
      <c r="O396" s="101">
        <v>0</v>
      </c>
      <c r="P396" s="101">
        <v>1549.5763269579968</v>
      </c>
      <c r="Q396" s="101">
        <v>1901.9055986052176</v>
      </c>
      <c r="R396" s="101">
        <v>2098.9790946856374</v>
      </c>
      <c r="S396" s="101">
        <v>1544.8960845507859</v>
      </c>
      <c r="T396" s="101">
        <v>1650.0457240022938</v>
      </c>
      <c r="U396" s="101">
        <v>1560.6822431345761</v>
      </c>
      <c r="V396" s="101">
        <v>1821.7423596874366</v>
      </c>
      <c r="W396" s="101">
        <v>1862.1549198964619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441.17323944008336</v>
      </c>
      <c r="D400" s="122">
        <v>496.53434488952962</v>
      </c>
      <c r="E400" s="122">
        <v>525.37133532763096</v>
      </c>
      <c r="F400" s="122">
        <v>560.22047546512442</v>
      </c>
      <c r="G400" s="122">
        <v>559.91027073262467</v>
      </c>
      <c r="H400" s="122">
        <v>577.33126305600399</v>
      </c>
      <c r="I400" s="122">
        <v>566.74205542763946</v>
      </c>
      <c r="J400" s="122">
        <v>610.18575343476755</v>
      </c>
      <c r="K400" s="122">
        <v>518.67400604597617</v>
      </c>
      <c r="L400" s="122">
        <v>676.39445950498828</v>
      </c>
      <c r="M400" s="122">
        <v>566.21609588319666</v>
      </c>
      <c r="N400" s="122">
        <v>553.4934795186382</v>
      </c>
      <c r="O400" s="122">
        <v>547.52913733478715</v>
      </c>
      <c r="P400" s="122">
        <v>538.05107158244653</v>
      </c>
      <c r="Q400" s="122">
        <v>503.61731595926869</v>
      </c>
      <c r="R400" s="122">
        <v>517.69980007959418</v>
      </c>
      <c r="S400" s="122">
        <v>483.97862285539571</v>
      </c>
      <c r="T400" s="122">
        <v>492.59334765780949</v>
      </c>
      <c r="U400" s="122">
        <v>445.16639375784308</v>
      </c>
      <c r="V400" s="122">
        <v>482.95433744544539</v>
      </c>
      <c r="W400" s="122">
        <v>484.67139370213016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441.10503764121455</v>
      </c>
      <c r="D401" s="98">
        <v>495.25275848820274</v>
      </c>
      <c r="E401" s="98">
        <v>520.38779035070729</v>
      </c>
      <c r="F401" s="98">
        <v>565.80291102811486</v>
      </c>
      <c r="G401" s="98">
        <v>562.01982494711092</v>
      </c>
      <c r="H401" s="98">
        <v>576.81449965051479</v>
      </c>
      <c r="I401" s="98">
        <v>569.78136585024038</v>
      </c>
      <c r="J401" s="98">
        <v>603.0804755703889</v>
      </c>
      <c r="K401" s="98">
        <v>507.38322359935898</v>
      </c>
      <c r="L401" s="98">
        <v>674.24358668868365</v>
      </c>
      <c r="M401" s="98">
        <v>566.52098719073263</v>
      </c>
      <c r="N401" s="98">
        <v>555.55843279042085</v>
      </c>
      <c r="O401" s="98">
        <v>546.21713307097934</v>
      </c>
      <c r="P401" s="98">
        <v>541.98612896722614</v>
      </c>
      <c r="Q401" s="98">
        <v>500.15350955159857</v>
      </c>
      <c r="R401" s="98">
        <v>512.17430234204176</v>
      </c>
      <c r="S401" s="98">
        <v>488.29875206727627</v>
      </c>
      <c r="T401" s="98">
        <v>496.12057207173433</v>
      </c>
      <c r="U401" s="98">
        <v>446.19359086282634</v>
      </c>
      <c r="V401" s="98">
        <v>481.74390178789912</v>
      </c>
      <c r="W401" s="98">
        <v>484.22609037560545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447.41570997183879</v>
      </c>
      <c r="D402" s="33">
        <v>505.76727917865821</v>
      </c>
      <c r="E402" s="33">
        <v>554.1468457178014</v>
      </c>
      <c r="F402" s="33">
        <v>526.5248325516726</v>
      </c>
      <c r="G402" s="33">
        <v>529.55103399371535</v>
      </c>
      <c r="H402" s="33">
        <v>583.94237031058549</v>
      </c>
      <c r="I402" s="33">
        <v>526.98980482092281</v>
      </c>
      <c r="J402" s="33">
        <v>679.33828334738234</v>
      </c>
      <c r="K402" s="33">
        <v>608.31597577366358</v>
      </c>
      <c r="L402" s="33">
        <v>724.75922463828476</v>
      </c>
      <c r="M402" s="33">
        <v>544.28297744733493</v>
      </c>
      <c r="N402" s="33">
        <v>543.99469446843864</v>
      </c>
      <c r="O402" s="33">
        <v>574.35457835941179</v>
      </c>
      <c r="P402" s="33">
        <v>489.77779559879218</v>
      </c>
      <c r="Q402" s="33">
        <v>556.27834692491149</v>
      </c>
      <c r="R402" s="33">
        <v>593.24628616791722</v>
      </c>
      <c r="S402" s="33">
        <v>405.01267895266358</v>
      </c>
      <c r="T402" s="33">
        <v>429.90495011941783</v>
      </c>
      <c r="U402" s="33">
        <v>396.57997069213872</v>
      </c>
      <c r="V402" s="33">
        <v>488.05483262561324</v>
      </c>
      <c r="W402" s="33">
        <v>489.69601034172285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3293.3246254743558</v>
      </c>
      <c r="D404" s="117">
        <f t="shared" si="218"/>
        <v>3359.2506866978852</v>
      </c>
      <c r="E404" s="117">
        <f t="shared" si="218"/>
        <v>3470.6638328462295</v>
      </c>
      <c r="F404" s="117">
        <f t="shared" si="218"/>
        <v>3484.234071358906</v>
      </c>
      <c r="G404" s="117">
        <f t="shared" si="218"/>
        <v>3471.72341123469</v>
      </c>
      <c r="H404" s="117">
        <f t="shared" si="218"/>
        <v>3376.443430566419</v>
      </c>
      <c r="I404" s="117">
        <f t="shared" si="218"/>
        <v>3443.6421022491031</v>
      </c>
      <c r="J404" s="117">
        <f t="shared" si="218"/>
        <v>3329.0943578851279</v>
      </c>
      <c r="K404" s="117">
        <f t="shared" si="218"/>
        <v>2946.9669035668062</v>
      </c>
      <c r="L404" s="117">
        <f t="shared" si="218"/>
        <v>3582.8245221625261</v>
      </c>
      <c r="M404" s="117">
        <f t="shared" si="218"/>
        <v>3030.4978032676208</v>
      </c>
      <c r="N404" s="117">
        <f t="shared" si="218"/>
        <v>2882.1040924331332</v>
      </c>
      <c r="O404" s="117">
        <f t="shared" si="218"/>
        <v>2712.0542605936744</v>
      </c>
      <c r="P404" s="117">
        <f t="shared" si="218"/>
        <v>2492.3071457929473</v>
      </c>
      <c r="Q404" s="117">
        <f t="shared" si="218"/>
        <v>2229.0817317402093</v>
      </c>
      <c r="R404" s="117">
        <f t="shared" ref="R404:V404" si="219">R405+R408+R410+R419</f>
        <v>2242.6741601096874</v>
      </c>
      <c r="S404" s="117">
        <f t="shared" si="219"/>
        <v>2231.9083412081141</v>
      </c>
      <c r="T404" s="117">
        <f t="shared" si="219"/>
        <v>2259.6904989060181</v>
      </c>
      <c r="U404" s="117">
        <f t="shared" si="219"/>
        <v>1996.5361166854902</v>
      </c>
      <c r="V404" s="117">
        <f t="shared" si="219"/>
        <v>1834.3422873793115</v>
      </c>
      <c r="W404" s="117">
        <f t="shared" ref="W404" si="220">W405+W408+W410+W419</f>
        <v>1742.3086146171986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2685.3198473920806</v>
      </c>
      <c r="D405" s="122">
        <f t="shared" si="221"/>
        <v>2737.0811754654942</v>
      </c>
      <c r="E405" s="122">
        <f t="shared" si="221"/>
        <v>2846.5121656844353</v>
      </c>
      <c r="F405" s="122">
        <f t="shared" si="221"/>
        <v>2856.0499478589891</v>
      </c>
      <c r="G405" s="122">
        <f t="shared" si="221"/>
        <v>2817.6639371312922</v>
      </c>
      <c r="H405" s="122">
        <f t="shared" si="221"/>
        <v>2720.4590406834791</v>
      </c>
      <c r="I405" s="122">
        <f t="shared" si="221"/>
        <v>2766.0262428534998</v>
      </c>
      <c r="J405" s="122">
        <f t="shared" si="221"/>
        <v>2668.5461812583085</v>
      </c>
      <c r="K405" s="122">
        <f t="shared" si="221"/>
        <v>2403.6865784003458</v>
      </c>
      <c r="L405" s="122">
        <f t="shared" si="221"/>
        <v>2784.1265931099838</v>
      </c>
      <c r="M405" s="122">
        <f t="shared" si="221"/>
        <v>2314.0528892886987</v>
      </c>
      <c r="N405" s="122">
        <f t="shared" si="221"/>
        <v>2247.0281598719457</v>
      </c>
      <c r="O405" s="122">
        <f t="shared" si="221"/>
        <v>2049.4113835964545</v>
      </c>
      <c r="P405" s="122">
        <f t="shared" si="221"/>
        <v>1897.9528094770308</v>
      </c>
      <c r="Q405" s="122">
        <f t="shared" si="221"/>
        <v>1667.5658783564095</v>
      </c>
      <c r="R405" s="122">
        <f t="shared" ref="R405:V405" si="222">SUM(R406:R407)</f>
        <v>1671.6201461586372</v>
      </c>
      <c r="S405" s="122">
        <f t="shared" si="222"/>
        <v>1679.3880651009777</v>
      </c>
      <c r="T405" s="122">
        <f t="shared" si="222"/>
        <v>1683.6989708006504</v>
      </c>
      <c r="U405" s="122">
        <f t="shared" si="222"/>
        <v>1474.7877895369616</v>
      </c>
      <c r="V405" s="122">
        <f t="shared" si="222"/>
        <v>1329.3831735324652</v>
      </c>
      <c r="W405" s="122">
        <f t="shared" ref="W405" si="223">SUM(W406:W407)</f>
        <v>1192.8711258316871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2685.3198473920806</v>
      </c>
      <c r="D406" s="98">
        <v>2737.0811754654942</v>
      </c>
      <c r="E406" s="98">
        <v>2846.5121656844353</v>
      </c>
      <c r="F406" s="98">
        <v>2856.0499478589891</v>
      </c>
      <c r="G406" s="98">
        <v>2817.6639371312922</v>
      </c>
      <c r="H406" s="98">
        <v>2720.4590406834791</v>
      </c>
      <c r="I406" s="98">
        <v>2766.0262428534998</v>
      </c>
      <c r="J406" s="98">
        <v>2668.5461812583085</v>
      </c>
      <c r="K406" s="98">
        <v>2403.6865784003458</v>
      </c>
      <c r="L406" s="98">
        <v>2784.1265931099838</v>
      </c>
      <c r="M406" s="98">
        <v>2314.0528892886987</v>
      </c>
      <c r="N406" s="98">
        <v>2247.0281598719457</v>
      </c>
      <c r="O406" s="98">
        <v>2049.4113835964545</v>
      </c>
      <c r="P406" s="98">
        <v>1897.9528094770308</v>
      </c>
      <c r="Q406" s="98">
        <v>1667.5658783564095</v>
      </c>
      <c r="R406" s="98">
        <v>1671.6201461586372</v>
      </c>
      <c r="S406" s="98">
        <v>1679.3880651009777</v>
      </c>
      <c r="T406" s="98">
        <v>1683.6989708006504</v>
      </c>
      <c r="U406" s="98">
        <v>1474.7877895369616</v>
      </c>
      <c r="V406" s="98">
        <v>1329.3831735324652</v>
      </c>
      <c r="W406" s="98">
        <v>1192.8711258316871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458.43239640615764</v>
      </c>
      <c r="D410" s="122">
        <v>473.27645224748915</v>
      </c>
      <c r="E410" s="122">
        <v>472.46967528907771</v>
      </c>
      <c r="F410" s="122">
        <v>462.40058502860444</v>
      </c>
      <c r="G410" s="122">
        <v>474.78637940773058</v>
      </c>
      <c r="H410" s="122">
        <v>473.68630796083471</v>
      </c>
      <c r="I410" s="122">
        <v>497.46168411009825</v>
      </c>
      <c r="J410" s="122">
        <v>474.6194412464942</v>
      </c>
      <c r="K410" s="122">
        <v>390.2431831108367</v>
      </c>
      <c r="L410" s="122">
        <v>579.69204955227826</v>
      </c>
      <c r="M410" s="122">
        <v>526.98536833023877</v>
      </c>
      <c r="N410" s="122">
        <v>480.33843488857849</v>
      </c>
      <c r="O410" s="122">
        <v>486.0701817485525</v>
      </c>
      <c r="P410" s="122">
        <v>424.43173995714346</v>
      </c>
      <c r="Q410" s="122">
        <v>402.39261716731875</v>
      </c>
      <c r="R410" s="122">
        <v>409.78681386768835</v>
      </c>
      <c r="S410" s="122">
        <v>396.96744239881986</v>
      </c>
      <c r="T410" s="122">
        <v>419.21306723838865</v>
      </c>
      <c r="U410" s="122">
        <v>376.87943916173879</v>
      </c>
      <c r="V410" s="122">
        <v>376.67928497597882</v>
      </c>
      <c r="W410" s="122">
        <v>403.72562068863448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486.58175408021998</v>
      </c>
      <c r="D411" s="98">
        <v>496.25735189853532</v>
      </c>
      <c r="E411" s="98">
        <v>493.96383143530704</v>
      </c>
      <c r="F411" s="98">
        <v>482.53799752368747</v>
      </c>
      <c r="G411" s="98">
        <v>497.75235432478769</v>
      </c>
      <c r="H411" s="98">
        <v>500.87001899584624</v>
      </c>
      <c r="I411" s="98">
        <v>519.72734252727582</v>
      </c>
      <c r="J411" s="98">
        <v>560.19660392648871</v>
      </c>
      <c r="K411" s="98">
        <v>473.47366223494578</v>
      </c>
      <c r="L411" s="98">
        <v>579.69204955227826</v>
      </c>
      <c r="M411" s="98">
        <v>526.98536833023877</v>
      </c>
      <c r="N411" s="98">
        <v>513.17556159797255</v>
      </c>
      <c r="O411" s="98">
        <v>486.0701817485525</v>
      </c>
      <c r="P411" s="98">
        <v>438.57946462238158</v>
      </c>
      <c r="Q411" s="98">
        <v>427.40920195209179</v>
      </c>
      <c r="R411" s="98">
        <v>446.28709229810153</v>
      </c>
      <c r="S411" s="98">
        <v>412.06773085867314</v>
      </c>
      <c r="T411" s="98">
        <v>427.36191735749338</v>
      </c>
      <c r="U411" s="98">
        <v>392.31200240327547</v>
      </c>
      <c r="V411" s="98">
        <v>410.0162564904943</v>
      </c>
      <c r="W411" s="98">
        <v>433.20232832691806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149.57238167611735</v>
      </c>
      <c r="D419" s="122">
        <v>148.89305898490207</v>
      </c>
      <c r="E419" s="122">
        <v>151.68199187271662</v>
      </c>
      <c r="F419" s="122">
        <v>165.78353847131277</v>
      </c>
      <c r="G419" s="122">
        <v>179.2730946956672</v>
      </c>
      <c r="H419" s="122">
        <v>182.29808192210504</v>
      </c>
      <c r="I419" s="122">
        <v>180.15417528550515</v>
      </c>
      <c r="J419" s="122">
        <v>185.92873538032501</v>
      </c>
      <c r="K419" s="122">
        <v>153.0371420556238</v>
      </c>
      <c r="L419" s="122">
        <v>219.00587950026417</v>
      </c>
      <c r="M419" s="122">
        <v>189.45954564868336</v>
      </c>
      <c r="N419" s="122">
        <v>154.73749767260921</v>
      </c>
      <c r="O419" s="122">
        <v>176.57269524866751</v>
      </c>
      <c r="P419" s="122">
        <v>169.92259635877332</v>
      </c>
      <c r="Q419" s="122">
        <v>159.12323621648088</v>
      </c>
      <c r="R419" s="122">
        <v>161.26720008336159</v>
      </c>
      <c r="S419" s="122">
        <v>155.55283370831629</v>
      </c>
      <c r="T419" s="122">
        <v>156.77846086697903</v>
      </c>
      <c r="U419" s="122">
        <v>144.86888798678979</v>
      </c>
      <c r="V419" s="122">
        <v>128.27982887086739</v>
      </c>
      <c r="W419" s="122">
        <v>145.71186809687686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151.20652723427543</v>
      </c>
      <c r="D420" s="98">
        <v>169.56030448579145</v>
      </c>
      <c r="E420" s="98">
        <v>177.95134447281021</v>
      </c>
      <c r="F420" s="98">
        <v>193.24928302759724</v>
      </c>
      <c r="G420" s="98">
        <v>191.7301375295051</v>
      </c>
      <c r="H420" s="98">
        <v>196.54758264876739</v>
      </c>
      <c r="I420" s="98">
        <v>193.92809888136296</v>
      </c>
      <c r="J420" s="98">
        <v>205.03252420076461</v>
      </c>
      <c r="K420" s="98">
        <v>172.31281261988175</v>
      </c>
      <c r="L420" s="98">
        <v>228.74548624765083</v>
      </c>
      <c r="M420" s="98">
        <v>192.09321439792657</v>
      </c>
      <c r="N420" s="98">
        <v>188.37608412317641</v>
      </c>
      <c r="O420" s="98">
        <v>185.20868109604402</v>
      </c>
      <c r="P420" s="98">
        <v>183.77405255306448</v>
      </c>
      <c r="Q420" s="98">
        <v>169.5896489529776</v>
      </c>
      <c r="R420" s="98">
        <v>173.06234232413036</v>
      </c>
      <c r="S420" s="98">
        <v>164.06293702224431</v>
      </c>
      <c r="T420" s="98">
        <v>165.5997553403129</v>
      </c>
      <c r="U420" s="98">
        <v>147.93165517467116</v>
      </c>
      <c r="V420" s="98">
        <v>158.72284930797781</v>
      </c>
      <c r="W420" s="98">
        <v>158.62548603667943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264.81326040954514</v>
      </c>
      <c r="D423" s="118">
        <f t="shared" si="225"/>
        <v>260.07345536685949</v>
      </c>
      <c r="E423" s="118">
        <f t="shared" si="225"/>
        <v>262.55453394098544</v>
      </c>
      <c r="F423" s="118">
        <f t="shared" si="225"/>
        <v>256.29559573651812</v>
      </c>
      <c r="G423" s="118">
        <f t="shared" si="225"/>
        <v>252.25087834535881</v>
      </c>
      <c r="H423" s="118">
        <f t="shared" si="225"/>
        <v>243.72331800895742</v>
      </c>
      <c r="I423" s="118">
        <f t="shared" si="225"/>
        <v>244.78902780008488</v>
      </c>
      <c r="J423" s="118">
        <f t="shared" si="225"/>
        <v>238.35827562535886</v>
      </c>
      <c r="K423" s="118">
        <f t="shared" si="225"/>
        <v>208.78167241008649</v>
      </c>
      <c r="L423" s="118">
        <f t="shared" si="225"/>
        <v>240.70439731593103</v>
      </c>
      <c r="M423" s="118">
        <f t="shared" si="225"/>
        <v>200.14670495154834</v>
      </c>
      <c r="N423" s="118">
        <f t="shared" si="225"/>
        <v>192.14191198765326</v>
      </c>
      <c r="O423" s="118">
        <f t="shared" si="225"/>
        <v>175.07051836314827</v>
      </c>
      <c r="P423" s="118">
        <f t="shared" si="225"/>
        <v>160.15356775569512</v>
      </c>
      <c r="Q423" s="118">
        <f t="shared" si="225"/>
        <v>142.2553242826489</v>
      </c>
      <c r="R423" s="118">
        <f t="shared" ref="R423:V423" si="226">R424+R427+R429+R438</f>
        <v>142.18011585144157</v>
      </c>
      <c r="S423" s="118">
        <f t="shared" si="226"/>
        <v>137.57357881593762</v>
      </c>
      <c r="T423" s="118">
        <f t="shared" si="226"/>
        <v>137.09505060813115</v>
      </c>
      <c r="U423" s="118">
        <f t="shared" si="226"/>
        <v>120.17680032912537</v>
      </c>
      <c r="V423" s="118">
        <f t="shared" si="226"/>
        <v>111.94917598042792</v>
      </c>
      <c r="W423" s="118">
        <f t="shared" ref="W423" si="227">W424+W427+W429+W438</f>
        <v>103.55525181273629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214.78168689128287</v>
      </c>
      <c r="D424" s="123">
        <f t="shared" si="228"/>
        <v>210.13758743335947</v>
      </c>
      <c r="E424" s="123">
        <f t="shared" si="228"/>
        <v>213.2587381689292</v>
      </c>
      <c r="F424" s="123">
        <f t="shared" si="228"/>
        <v>208.35614973306988</v>
      </c>
      <c r="G424" s="123">
        <f t="shared" si="228"/>
        <v>203.53339983542054</v>
      </c>
      <c r="H424" s="123">
        <f t="shared" si="228"/>
        <v>194.70313656520779</v>
      </c>
      <c r="I424" s="123">
        <f t="shared" si="228"/>
        <v>195.36983260279601</v>
      </c>
      <c r="J424" s="123">
        <f t="shared" si="228"/>
        <v>185.00066093385792</v>
      </c>
      <c r="K424" s="123">
        <f t="shared" si="228"/>
        <v>164.05267341542881</v>
      </c>
      <c r="L424" s="123">
        <f t="shared" si="228"/>
        <v>187.11638641759365</v>
      </c>
      <c r="M424" s="123">
        <f t="shared" si="228"/>
        <v>153.17793869672326</v>
      </c>
      <c r="N424" s="123">
        <f t="shared" si="228"/>
        <v>147.39661653065264</v>
      </c>
      <c r="O424" s="123">
        <f t="shared" si="228"/>
        <v>132.37421098239295</v>
      </c>
      <c r="P424" s="123">
        <f t="shared" si="228"/>
        <v>121.19939517699783</v>
      </c>
      <c r="Q424" s="123">
        <f t="shared" si="228"/>
        <v>104.93578501392282</v>
      </c>
      <c r="R424" s="123">
        <f t="shared" ref="R424:V424" si="229">SUM(R425:R426)</f>
        <v>103.73413997240704</v>
      </c>
      <c r="S424" s="123">
        <f t="shared" si="229"/>
        <v>102.93250801827284</v>
      </c>
      <c r="T424" s="123">
        <f t="shared" si="229"/>
        <v>101.88135218665647</v>
      </c>
      <c r="U424" s="123">
        <f t="shared" si="229"/>
        <v>88.302497497939285</v>
      </c>
      <c r="V424" s="123">
        <f t="shared" si="229"/>
        <v>78.879177910427615</v>
      </c>
      <c r="W424" s="123">
        <f t="shared" ref="W424" si="230">SUM(W425:W426)</f>
        <v>69.559487752463582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211.97830049315681</v>
      </c>
      <c r="D425" s="99">
        <v>207.43729005513526</v>
      </c>
      <c r="E425" s="99">
        <v>210.52534730959653</v>
      </c>
      <c r="F425" s="99">
        <v>205.71585762492836</v>
      </c>
      <c r="G425" s="99">
        <v>200.9501857370949</v>
      </c>
      <c r="H425" s="99">
        <v>192.2419530006373</v>
      </c>
      <c r="I425" s="99">
        <v>192.916323881561</v>
      </c>
      <c r="J425" s="99">
        <v>182.66031857860611</v>
      </c>
      <c r="K425" s="99">
        <v>161.95952536618563</v>
      </c>
      <c r="L425" s="99">
        <v>184.80429544534908</v>
      </c>
      <c r="M425" s="99">
        <v>151.23465910039252</v>
      </c>
      <c r="N425" s="99">
        <v>145.49829736992942</v>
      </c>
      <c r="O425" s="99">
        <v>130.63646335246926</v>
      </c>
      <c r="P425" s="99">
        <v>119.57676198972591</v>
      </c>
      <c r="Q425" s="99">
        <v>103.5077776067002</v>
      </c>
      <c r="R425" s="99">
        <v>102.31701477246632</v>
      </c>
      <c r="S425" s="99">
        <v>101.52889366925913</v>
      </c>
      <c r="T425" s="99">
        <v>100.4874660460666</v>
      </c>
      <c r="U425" s="99">
        <v>87.087821101465792</v>
      </c>
      <c r="V425" s="99">
        <v>77.787913794659246</v>
      </c>
      <c r="W425" s="99">
        <v>68.598196750361524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2.8033863981260572</v>
      </c>
      <c r="D426" s="99">
        <v>2.7002973782241941</v>
      </c>
      <c r="E426" s="99">
        <v>2.7333908593326814</v>
      </c>
      <c r="F426" s="99">
        <v>2.6402921081415101</v>
      </c>
      <c r="G426" s="99">
        <v>2.5832140983256546</v>
      </c>
      <c r="H426" s="99">
        <v>2.4611835645705042</v>
      </c>
      <c r="I426" s="99">
        <v>2.4535087212350066</v>
      </c>
      <c r="J426" s="99">
        <v>2.3403423552518006</v>
      </c>
      <c r="K426" s="99">
        <v>2.0931480492431831</v>
      </c>
      <c r="L426" s="99">
        <v>2.3120909722445502</v>
      </c>
      <c r="M426" s="99">
        <v>1.9432795963307288</v>
      </c>
      <c r="N426" s="99">
        <v>1.8983191607232075</v>
      </c>
      <c r="O426" s="99">
        <v>1.7377476299236907</v>
      </c>
      <c r="P426" s="99">
        <v>1.6226331872719206</v>
      </c>
      <c r="Q426" s="99">
        <v>1.4280074072226245</v>
      </c>
      <c r="R426" s="99">
        <v>1.4171251999407204</v>
      </c>
      <c r="S426" s="99">
        <v>1.4036143490137087</v>
      </c>
      <c r="T426" s="99">
        <v>1.3938861405898746</v>
      </c>
      <c r="U426" s="99">
        <v>1.214676396473493</v>
      </c>
      <c r="V426" s="99">
        <v>1.091264115768368</v>
      </c>
      <c r="W426" s="99">
        <v>0.96129100210205654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4.5207122020117372E-4</v>
      </c>
      <c r="E427" s="123">
        <f t="shared" si="231"/>
        <v>1.0759462414088546E-3</v>
      </c>
      <c r="F427" s="123">
        <f t="shared" si="231"/>
        <v>1.4637726404421066E-3</v>
      </c>
      <c r="G427" s="123">
        <f t="shared" si="231"/>
        <v>2.0789772621261828E-3</v>
      </c>
      <c r="H427" s="123">
        <f t="shared" si="231"/>
        <v>7.4662601753959605E-3</v>
      </c>
      <c r="I427" s="123">
        <f t="shared" si="231"/>
        <v>8.2194654853194275E-3</v>
      </c>
      <c r="J427" s="123">
        <f t="shared" si="231"/>
        <v>1.0851773068598096E-2</v>
      </c>
      <c r="K427" s="123">
        <f t="shared" si="231"/>
        <v>1.0274606538739479E-2</v>
      </c>
      <c r="L427" s="123">
        <f t="shared" si="231"/>
        <v>3.4101963979413945E-2</v>
      </c>
      <c r="M427" s="123">
        <f t="shared" si="231"/>
        <v>1.7930398562612398E-2</v>
      </c>
      <c r="N427" s="123">
        <f t="shared" si="231"/>
        <v>1.5759389690277067E-2</v>
      </c>
      <c r="O427" s="123">
        <f t="shared" si="231"/>
        <v>1.5171888325805615E-2</v>
      </c>
      <c r="P427" s="123">
        <f t="shared" si="231"/>
        <v>1.6127401159293599E-2</v>
      </c>
      <c r="Q427" s="123">
        <f t="shared" si="231"/>
        <v>9.9742551973062126E-3</v>
      </c>
      <c r="R427" s="123">
        <f t="shared" si="231"/>
        <v>1.2860831367379002E-2</v>
      </c>
      <c r="S427" s="123">
        <f t="shared" si="231"/>
        <v>9.4558532761360933E-3</v>
      </c>
      <c r="T427" s="123">
        <f t="shared" si="231"/>
        <v>1.2141815172829716E-2</v>
      </c>
      <c r="U427" s="123">
        <f t="shared" si="231"/>
        <v>9.4748051436604926E-3</v>
      </c>
      <c r="V427" s="123">
        <f t="shared" si="231"/>
        <v>2.0531460564057778E-2</v>
      </c>
      <c r="W427" s="123">
        <f t="shared" si="231"/>
        <v>2.2346255377528823E-2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4.5207122020117372E-4</v>
      </c>
      <c r="E428" s="99">
        <f>RES_hhdet_in_fecs!E67</f>
        <v>1.0759462414088546E-3</v>
      </c>
      <c r="F428" s="99">
        <f>RES_hhdet_in_fecs!F67</f>
        <v>1.4637726404421066E-3</v>
      </c>
      <c r="G428" s="99">
        <f>RES_hhdet_in_fecs!G67</f>
        <v>2.0789772621261828E-3</v>
      </c>
      <c r="H428" s="99">
        <f>RES_hhdet_in_fecs!H67</f>
        <v>7.4662601753959605E-3</v>
      </c>
      <c r="I428" s="99">
        <f>RES_hhdet_in_fecs!I67</f>
        <v>8.2194654853194275E-3</v>
      </c>
      <c r="J428" s="99">
        <f>RES_hhdet_in_fecs!J67</f>
        <v>1.0851773068598096E-2</v>
      </c>
      <c r="K428" s="99">
        <f>RES_hhdet_in_fecs!K67</f>
        <v>1.0274606538739479E-2</v>
      </c>
      <c r="L428" s="99">
        <f>RES_hhdet_in_fecs!L67</f>
        <v>3.4101963979413945E-2</v>
      </c>
      <c r="M428" s="99">
        <f>RES_hhdet_in_fecs!M67</f>
        <v>1.7930398562612398E-2</v>
      </c>
      <c r="N428" s="99">
        <f>RES_hhdet_in_fecs!N67</f>
        <v>1.5759389690277067E-2</v>
      </c>
      <c r="O428" s="99">
        <f>RES_hhdet_in_fecs!O67</f>
        <v>1.5171888325805615E-2</v>
      </c>
      <c r="P428" s="99">
        <f>RES_hhdet_in_fecs!P67</f>
        <v>1.6127401159293599E-2</v>
      </c>
      <c r="Q428" s="99">
        <f>RES_hhdet_in_fecs!Q67</f>
        <v>9.9742551973062126E-3</v>
      </c>
      <c r="R428" s="99">
        <f>RES_hhdet_in_fecs!R67</f>
        <v>1.2860831367379002E-2</v>
      </c>
      <c r="S428" s="99">
        <f>RES_hhdet_in_fecs!S67</f>
        <v>9.4558532761360933E-3</v>
      </c>
      <c r="T428" s="99">
        <f>RES_hhdet_in_fecs!T67</f>
        <v>1.2141815172829716E-2</v>
      </c>
      <c r="U428" s="99">
        <f>RES_hhdet_in_fecs!U67</f>
        <v>9.4748051436604926E-3</v>
      </c>
      <c r="V428" s="99">
        <f>RES_hhdet_in_fecs!V67</f>
        <v>2.0531460564057778E-2</v>
      </c>
      <c r="W428" s="99">
        <f>RES_hhdet_in_fecs!W67</f>
        <v>2.2346255377528823E-2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38.122162861388937</v>
      </c>
      <c r="D429" s="123">
        <v>37.402390600729341</v>
      </c>
      <c r="E429" s="123">
        <v>36.462523160530175</v>
      </c>
      <c r="F429" s="123">
        <v>34.561848071884405</v>
      </c>
      <c r="G429" s="123">
        <v>35.278018976822317</v>
      </c>
      <c r="H429" s="123">
        <v>35.33731507303623</v>
      </c>
      <c r="I429" s="123">
        <v>36.155395393871359</v>
      </c>
      <c r="J429" s="123">
        <v>39.476236768051734</v>
      </c>
      <c r="K429" s="123">
        <v>33.199581919036127</v>
      </c>
      <c r="L429" s="123">
        <v>38.478703180343189</v>
      </c>
      <c r="M429" s="123">
        <v>34.441067833508519</v>
      </c>
      <c r="N429" s="123">
        <v>33.071171150269457</v>
      </c>
      <c r="O429" s="123">
        <v>30.98376928759474</v>
      </c>
      <c r="P429" s="123">
        <v>27.635061151332248</v>
      </c>
      <c r="Q429" s="123">
        <v>26.890924491257241</v>
      </c>
      <c r="R429" s="123">
        <v>27.94184408780924</v>
      </c>
      <c r="S429" s="123">
        <v>24.914550938249384</v>
      </c>
      <c r="T429" s="123">
        <v>25.513843799824006</v>
      </c>
      <c r="U429" s="123">
        <v>23.194794827293101</v>
      </c>
      <c r="V429" s="123">
        <v>24.257926379451469</v>
      </c>
      <c r="W429" s="123">
        <v>25.061520021304087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38.410609961817393</v>
      </c>
      <c r="D430" s="99">
        <v>37.610240123865687</v>
      </c>
      <c r="E430" s="99">
        <v>36.533097741492512</v>
      </c>
      <c r="F430" s="99">
        <v>34.756296216603126</v>
      </c>
      <c r="G430" s="99">
        <v>35.498707540856607</v>
      </c>
      <c r="H430" s="99">
        <v>35.394111512532326</v>
      </c>
      <c r="I430" s="99">
        <v>36.248350354644607</v>
      </c>
      <c r="J430" s="99">
        <v>38.345107481563481</v>
      </c>
      <c r="K430" s="99">
        <v>31.902482752137534</v>
      </c>
      <c r="L430" s="99">
        <v>38.478703180343189</v>
      </c>
      <c r="M430" s="99">
        <v>34.441067833508519</v>
      </c>
      <c r="N430" s="99">
        <v>33.228853913703254</v>
      </c>
      <c r="O430" s="99">
        <v>30.98376928759474</v>
      </c>
      <c r="P430" s="99">
        <v>27.631831514916609</v>
      </c>
      <c r="Q430" s="99">
        <v>26.529792433938766</v>
      </c>
      <c r="R430" s="99">
        <v>27.316470862329801</v>
      </c>
      <c r="S430" s="99">
        <v>24.91191982382438</v>
      </c>
      <c r="T430" s="99">
        <v>25.506053578818545</v>
      </c>
      <c r="U430" s="99">
        <v>23.166449928352897</v>
      </c>
      <c r="V430" s="99">
        <v>23.991810524832534</v>
      </c>
      <c r="W430" s="99">
        <v>24.91207801728422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33.424595797268502</v>
      </c>
      <c r="D434" s="102">
        <v>33.121866930855163</v>
      </c>
      <c r="E434" s="102">
        <v>34.911201530404789</v>
      </c>
      <c r="F434" s="102">
        <v>30.096878409192371</v>
      </c>
      <c r="G434" s="102">
        <v>30.715620704031867</v>
      </c>
      <c r="H434" s="102">
        <v>34.347615922115565</v>
      </c>
      <c r="I434" s="102">
        <v>34.078585875542863</v>
      </c>
      <c r="J434" s="102">
        <v>45.749592101624856</v>
      </c>
      <c r="K434" s="102">
        <v>39.281297572097884</v>
      </c>
      <c r="L434" s="102">
        <v>0</v>
      </c>
      <c r="M434" s="102">
        <v>0</v>
      </c>
      <c r="N434" s="102">
        <v>30.764602354923824</v>
      </c>
      <c r="O434" s="102">
        <v>0</v>
      </c>
      <c r="P434" s="102">
        <v>27.731950243801318</v>
      </c>
      <c r="Q434" s="102">
        <v>32.699745916628082</v>
      </c>
      <c r="R434" s="102">
        <v>34.962878243369175</v>
      </c>
      <c r="S434" s="102">
        <v>24.983719601267296</v>
      </c>
      <c r="T434" s="102">
        <v>25.914607391549172</v>
      </c>
      <c r="U434" s="102">
        <v>23.887007096148551</v>
      </c>
      <c r="V434" s="102">
        <v>27.264808087197132</v>
      </c>
      <c r="W434" s="102">
        <v>27.108341754933317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11.909410656873346</v>
      </c>
      <c r="D438" s="123">
        <v>12.533025261550492</v>
      </c>
      <c r="E438" s="123">
        <v>12.832196665284643</v>
      </c>
      <c r="F438" s="123">
        <v>13.376134158923394</v>
      </c>
      <c r="G438" s="123">
        <v>13.437380555853808</v>
      </c>
      <c r="H438" s="123">
        <v>13.675400110538023</v>
      </c>
      <c r="I438" s="123">
        <v>13.255580337932178</v>
      </c>
      <c r="J438" s="123">
        <v>13.870526150380609</v>
      </c>
      <c r="K438" s="123">
        <v>11.519142469082812</v>
      </c>
      <c r="L438" s="123">
        <v>15.07520575401476</v>
      </c>
      <c r="M438" s="123">
        <v>12.509768022753956</v>
      </c>
      <c r="N438" s="123">
        <v>11.658364917040856</v>
      </c>
      <c r="O438" s="123">
        <v>11.69736620483479</v>
      </c>
      <c r="P438" s="123">
        <v>11.302984026205769</v>
      </c>
      <c r="Q438" s="123">
        <v>10.418640522271529</v>
      </c>
      <c r="R438" s="123">
        <v>10.491270959857925</v>
      </c>
      <c r="S438" s="123">
        <v>9.7170640061392604</v>
      </c>
      <c r="T438" s="123">
        <v>9.6877128064778386</v>
      </c>
      <c r="U438" s="123">
        <v>8.6700331987493424</v>
      </c>
      <c r="V438" s="123">
        <v>8.7915402299847738</v>
      </c>
      <c r="W438" s="123">
        <v>8.9118977835910904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11.936195495565482</v>
      </c>
      <c r="D439" s="99">
        <v>12.85059806729126</v>
      </c>
      <c r="E439" s="99">
        <v>13.161113116247682</v>
      </c>
      <c r="F439" s="99">
        <v>13.919379114229507</v>
      </c>
      <c r="G439" s="99">
        <v>13.673811926336027</v>
      </c>
      <c r="H439" s="99">
        <v>13.88908657726393</v>
      </c>
      <c r="I439" s="99">
        <v>13.525502887108324</v>
      </c>
      <c r="J439" s="99">
        <v>14.034348160251021</v>
      </c>
      <c r="K439" s="99">
        <v>11.610374496079734</v>
      </c>
      <c r="L439" s="99">
        <v>15.183630129074002</v>
      </c>
      <c r="M439" s="99">
        <v>12.554229823113021</v>
      </c>
      <c r="N439" s="99">
        <v>12.197621727490372</v>
      </c>
      <c r="O439" s="99">
        <v>11.805832286392093</v>
      </c>
      <c r="P439" s="99">
        <v>11.578320615927367</v>
      </c>
      <c r="Q439" s="99">
        <v>10.526629200115698</v>
      </c>
      <c r="R439" s="99">
        <v>10.592850461168856</v>
      </c>
      <c r="S439" s="99">
        <v>9.918570242427112</v>
      </c>
      <c r="T439" s="99">
        <v>9.8834174520421918</v>
      </c>
      <c r="U439" s="99">
        <v>8.7355249429752693</v>
      </c>
      <c r="V439" s="99">
        <v>9.287554984168862</v>
      </c>
      <c r="W439" s="99">
        <v>9.1220435008678571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9.4578101271697239</v>
      </c>
      <c r="D440" s="110">
        <v>10.245135155676143</v>
      </c>
      <c r="E440" s="110">
        <v>10.932998645398886</v>
      </c>
      <c r="F440" s="110">
        <v>10.097101589361015</v>
      </c>
      <c r="G440" s="110">
        <v>10.03482474587058</v>
      </c>
      <c r="H440" s="110">
        <v>10.941645871418922</v>
      </c>
      <c r="I440" s="110">
        <v>9.7251647741045026</v>
      </c>
      <c r="J440" s="110">
        <v>12.276118914781373</v>
      </c>
      <c r="K440" s="110">
        <v>10.794815466864815</v>
      </c>
      <c r="L440" s="110">
        <v>12.637163209279871</v>
      </c>
      <c r="M440" s="110">
        <v>9.3112972594237569</v>
      </c>
      <c r="N440" s="110">
        <v>9.1777835889730763</v>
      </c>
      <c r="O440" s="110">
        <v>9.4796520142246159</v>
      </c>
      <c r="P440" s="110">
        <v>7.9252952444770415</v>
      </c>
      <c r="Q440" s="110">
        <v>8.7768642684664471</v>
      </c>
      <c r="R440" s="110">
        <v>9.1024414376791221</v>
      </c>
      <c r="S440" s="110">
        <v>6.03381071200213</v>
      </c>
      <c r="T440" s="110">
        <v>6.2095075148568766</v>
      </c>
      <c r="U440" s="110">
        <v>5.5722736968629549</v>
      </c>
      <c r="V440" s="110">
        <v>6.7014490737670345</v>
      </c>
      <c r="W440" s="110">
        <v>6.5407013319308618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155.40721842399424</v>
      </c>
      <c r="D442" s="118">
        <f t="shared" si="232"/>
        <v>154.98716260563427</v>
      </c>
      <c r="E442" s="118">
        <f t="shared" si="232"/>
        <v>158.79185302262255</v>
      </c>
      <c r="F442" s="118">
        <f t="shared" si="232"/>
        <v>157.13453555116402</v>
      </c>
      <c r="G442" s="118">
        <f t="shared" si="232"/>
        <v>156.64321137047551</v>
      </c>
      <c r="H442" s="118">
        <f t="shared" si="232"/>
        <v>153.41698215908224</v>
      </c>
      <c r="I442" s="118">
        <f t="shared" si="232"/>
        <v>156.14025818531431</v>
      </c>
      <c r="J442" s="118">
        <f t="shared" si="232"/>
        <v>154.20781957856218</v>
      </c>
      <c r="K442" s="118">
        <f t="shared" si="232"/>
        <v>137.04820873424828</v>
      </c>
      <c r="L442" s="118">
        <f t="shared" si="232"/>
        <v>159.8122600717648</v>
      </c>
      <c r="M442" s="118">
        <f t="shared" si="232"/>
        <v>135.2062171978661</v>
      </c>
      <c r="N442" s="118">
        <f t="shared" si="232"/>
        <v>133.18856782433849</v>
      </c>
      <c r="O442" s="118">
        <f t="shared" si="232"/>
        <v>124.64430486217663</v>
      </c>
      <c r="P442" s="118">
        <f t="shared" si="232"/>
        <v>117.63364714902347</v>
      </c>
      <c r="Q442" s="118">
        <f t="shared" si="232"/>
        <v>107.19134793830926</v>
      </c>
      <c r="R442" s="118">
        <f t="shared" ref="R442:V442" si="233">R443+R446+R448+R457</f>
        <v>108.81623472185174</v>
      </c>
      <c r="S442" s="118">
        <f t="shared" si="233"/>
        <v>106.70110535205615</v>
      </c>
      <c r="T442" s="118">
        <f t="shared" si="233"/>
        <v>107.5420167865406</v>
      </c>
      <c r="U442" s="118">
        <f t="shared" si="233"/>
        <v>95.050211025115814</v>
      </c>
      <c r="V442" s="118">
        <f t="shared" si="233"/>
        <v>89.480022452897259</v>
      </c>
      <c r="W442" s="118">
        <f t="shared" ref="W442" si="234">W443+W446+W448+W457</f>
        <v>83.071122199767984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126.42942259018376</v>
      </c>
      <c r="D443" s="123">
        <f t="shared" si="235"/>
        <v>125.62331049412842</v>
      </c>
      <c r="E443" s="123">
        <f t="shared" si="235"/>
        <v>129.46145257257012</v>
      </c>
      <c r="F443" s="123">
        <f t="shared" si="235"/>
        <v>128.37946409514367</v>
      </c>
      <c r="G443" s="123">
        <f t="shared" si="235"/>
        <v>127.27051450223342</v>
      </c>
      <c r="H443" s="123">
        <f t="shared" si="235"/>
        <v>123.52214401657358</v>
      </c>
      <c r="I443" s="123">
        <f t="shared" si="235"/>
        <v>125.72448466724856</v>
      </c>
      <c r="J443" s="123">
        <f t="shared" si="235"/>
        <v>120.77101129013205</v>
      </c>
      <c r="K443" s="123">
        <f t="shared" si="235"/>
        <v>108.65714023731131</v>
      </c>
      <c r="L443" s="123">
        <f t="shared" si="235"/>
        <v>125.72793080154625</v>
      </c>
      <c r="M443" s="123">
        <f t="shared" si="235"/>
        <v>104.84742884447171</v>
      </c>
      <c r="N443" s="123">
        <f t="shared" si="235"/>
        <v>103.25530959531562</v>
      </c>
      <c r="O443" s="123">
        <f t="shared" si="235"/>
        <v>95.388523356822873</v>
      </c>
      <c r="P443" s="123">
        <f t="shared" si="235"/>
        <v>90.037898389806003</v>
      </c>
      <c r="Q443" s="123">
        <f t="shared" si="235"/>
        <v>79.941975338853098</v>
      </c>
      <c r="R443" s="123">
        <f t="shared" ref="R443:V443" si="236">SUM(R444:R445)</f>
        <v>80.146581395348932</v>
      </c>
      <c r="S443" s="123">
        <f t="shared" si="236"/>
        <v>80.389183397121471</v>
      </c>
      <c r="T443" s="123">
        <f t="shared" si="236"/>
        <v>80.255726795487647</v>
      </c>
      <c r="U443" s="123">
        <f t="shared" si="236"/>
        <v>70.061370554872767</v>
      </c>
      <c r="V443" s="123">
        <f t="shared" si="236"/>
        <v>62.978851576477943</v>
      </c>
      <c r="W443" s="123">
        <f t="shared" ref="W443" si="237">SUM(W444:W445)</f>
        <v>55.784898798194249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123.62603619205771</v>
      </c>
      <c r="D444" s="99">
        <v>122.92301311590423</v>
      </c>
      <c r="E444" s="99">
        <v>126.72806171323745</v>
      </c>
      <c r="F444" s="99">
        <v>125.73917198700215</v>
      </c>
      <c r="G444" s="99">
        <v>124.68730040390777</v>
      </c>
      <c r="H444" s="99">
        <v>121.06096045200307</v>
      </c>
      <c r="I444" s="99">
        <v>123.27097594601355</v>
      </c>
      <c r="J444" s="99">
        <v>118.43066893488025</v>
      </c>
      <c r="K444" s="99">
        <v>106.56399218806813</v>
      </c>
      <c r="L444" s="99">
        <v>123.4158398293017</v>
      </c>
      <c r="M444" s="99">
        <v>102.90414924814098</v>
      </c>
      <c r="N444" s="99">
        <v>101.35699043459242</v>
      </c>
      <c r="O444" s="99">
        <v>93.650775726899184</v>
      </c>
      <c r="P444" s="99">
        <v>88.415265202534087</v>
      </c>
      <c r="Q444" s="99">
        <v>78.513967931630475</v>
      </c>
      <c r="R444" s="99">
        <v>78.729456195408218</v>
      </c>
      <c r="S444" s="99">
        <v>78.985569048107763</v>
      </c>
      <c r="T444" s="99">
        <v>78.861840654897776</v>
      </c>
      <c r="U444" s="99">
        <v>68.846694158399274</v>
      </c>
      <c r="V444" s="99">
        <v>61.887587460709575</v>
      </c>
      <c r="W444" s="99">
        <v>54.82360779609219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2.8033863981260572</v>
      </c>
      <c r="D445" s="99">
        <v>2.7002973782241941</v>
      </c>
      <c r="E445" s="99">
        <v>2.7333908593326814</v>
      </c>
      <c r="F445" s="99">
        <v>2.6402921081415101</v>
      </c>
      <c r="G445" s="99">
        <v>2.5832140983256546</v>
      </c>
      <c r="H445" s="99">
        <v>2.4611835645705042</v>
      </c>
      <c r="I445" s="99">
        <v>2.4535087212350066</v>
      </c>
      <c r="J445" s="99">
        <v>2.3403423552518006</v>
      </c>
      <c r="K445" s="99">
        <v>2.0931480492431831</v>
      </c>
      <c r="L445" s="99">
        <v>2.3120909722445502</v>
      </c>
      <c r="M445" s="99">
        <v>1.9432795963307288</v>
      </c>
      <c r="N445" s="99">
        <v>1.8983191607232075</v>
      </c>
      <c r="O445" s="99">
        <v>1.7377476299236907</v>
      </c>
      <c r="P445" s="99">
        <v>1.6226331872719206</v>
      </c>
      <c r="Q445" s="99">
        <v>1.4280074072226245</v>
      </c>
      <c r="R445" s="99">
        <v>1.4171251999407204</v>
      </c>
      <c r="S445" s="99">
        <v>1.4036143490137087</v>
      </c>
      <c r="T445" s="99">
        <v>1.3938861405898746</v>
      </c>
      <c r="U445" s="99">
        <v>1.214676396473493</v>
      </c>
      <c r="V445" s="99">
        <v>1.091264115768368</v>
      </c>
      <c r="W445" s="99">
        <v>0.96129100210205654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1.2562477208826318E-3</v>
      </c>
      <c r="E446" s="123">
        <f t="shared" si="238"/>
        <v>3.0970388963647969E-3</v>
      </c>
      <c r="F446" s="123">
        <f t="shared" si="238"/>
        <v>4.3592630030030565E-3</v>
      </c>
      <c r="G446" s="123">
        <f t="shared" si="238"/>
        <v>6.4005819633795764E-3</v>
      </c>
      <c r="H446" s="123">
        <f t="shared" si="238"/>
        <v>2.3743984064443675E-2</v>
      </c>
      <c r="I446" s="123">
        <f t="shared" si="238"/>
        <v>2.6981755546812536E-2</v>
      </c>
      <c r="J446" s="123">
        <f t="shared" si="238"/>
        <v>3.6755363357273176E-2</v>
      </c>
      <c r="K446" s="123">
        <f t="shared" si="238"/>
        <v>3.5899388424316718E-2</v>
      </c>
      <c r="L446" s="123">
        <f t="shared" si="238"/>
        <v>0.12289329674555061</v>
      </c>
      <c r="M446" s="123">
        <f t="shared" si="238"/>
        <v>6.6965368998412947E-2</v>
      </c>
      <c r="N446" s="123">
        <f t="shared" si="238"/>
        <v>6.1354202279256982E-2</v>
      </c>
      <c r="O446" s="123">
        <f t="shared" si="238"/>
        <v>6.19376355772552E-2</v>
      </c>
      <c r="P446" s="123">
        <f t="shared" si="238"/>
        <v>6.9147677622953096E-2</v>
      </c>
      <c r="Q446" s="123">
        <f t="shared" si="238"/>
        <v>4.4524384948144709E-2</v>
      </c>
      <c r="R446" s="123">
        <f t="shared" si="238"/>
        <v>5.8832643322770141E-2</v>
      </c>
      <c r="S446" s="123">
        <f t="shared" si="238"/>
        <v>4.4089005367429442E-2</v>
      </c>
      <c r="T446" s="123">
        <f t="shared" si="238"/>
        <v>5.7505928953214436E-2</v>
      </c>
      <c r="U446" s="123">
        <f t="shared" si="238"/>
        <v>4.5509081787655697E-2</v>
      </c>
      <c r="V446" s="123">
        <f t="shared" si="238"/>
        <v>0.10001820578223554</v>
      </c>
      <c r="W446" s="123">
        <f t="shared" si="238"/>
        <v>0.11035296782486165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1.2562477208826318E-3</v>
      </c>
      <c r="E447" s="99">
        <f>RES_hhdet_in_tess!E67</f>
        <v>3.0970388963647969E-3</v>
      </c>
      <c r="F447" s="99">
        <f>RES_hhdet_in_tess!F67</f>
        <v>4.3592630030030565E-3</v>
      </c>
      <c r="G447" s="99">
        <f>RES_hhdet_in_tess!G67</f>
        <v>6.4005819633795764E-3</v>
      </c>
      <c r="H447" s="99">
        <f>RES_hhdet_in_tess!H67</f>
        <v>2.3743984064443675E-2</v>
      </c>
      <c r="I447" s="99">
        <f>RES_hhdet_in_tess!I67</f>
        <v>2.6981755546812536E-2</v>
      </c>
      <c r="J447" s="99">
        <f>RES_hhdet_in_tess!J67</f>
        <v>3.6755363357273176E-2</v>
      </c>
      <c r="K447" s="99">
        <f>RES_hhdet_in_tess!K67</f>
        <v>3.5899388424316718E-2</v>
      </c>
      <c r="L447" s="99">
        <f>RES_hhdet_in_tess!L67</f>
        <v>0.12289329674555061</v>
      </c>
      <c r="M447" s="99">
        <f>RES_hhdet_in_tess!M67</f>
        <v>6.6965368998412947E-2</v>
      </c>
      <c r="N447" s="99">
        <f>RES_hhdet_in_tess!N67</f>
        <v>6.1354202279256982E-2</v>
      </c>
      <c r="O447" s="99">
        <f>RES_hhdet_in_tess!O67</f>
        <v>6.19376355772552E-2</v>
      </c>
      <c r="P447" s="99">
        <f>RES_hhdet_in_tess!P67</f>
        <v>6.9147677622953096E-2</v>
      </c>
      <c r="Q447" s="99">
        <f>RES_hhdet_in_tess!Q67</f>
        <v>4.4524384948144709E-2</v>
      </c>
      <c r="R447" s="99">
        <f>RES_hhdet_in_tess!R67</f>
        <v>5.8832643322770141E-2</v>
      </c>
      <c r="S447" s="99">
        <f>RES_hhdet_in_tess!S67</f>
        <v>4.4089005367429442E-2</v>
      </c>
      <c r="T447" s="99">
        <f>RES_hhdet_in_tess!T67</f>
        <v>5.7505928953214436E-2</v>
      </c>
      <c r="U447" s="99">
        <f>RES_hhdet_in_tess!U67</f>
        <v>4.5509081787655697E-2</v>
      </c>
      <c r="V447" s="99">
        <f>RES_hhdet_in_tess!V67</f>
        <v>0.10001820578223554</v>
      </c>
      <c r="W447" s="99">
        <f>RES_hhdet_in_tess!W67</f>
        <v>0.11035296782486165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21.944321492511797</v>
      </c>
      <c r="D448" s="123">
        <v>21.762592086261321</v>
      </c>
      <c r="E448" s="123">
        <v>21.479952311478083</v>
      </c>
      <c r="F448" s="123">
        <v>20.601299486480258</v>
      </c>
      <c r="G448" s="123">
        <v>21.301692887910249</v>
      </c>
      <c r="H448" s="123">
        <v>21.631678434873677</v>
      </c>
      <c r="I448" s="123">
        <v>22.405840379619484</v>
      </c>
      <c r="J448" s="123">
        <v>24.964823225748471</v>
      </c>
      <c r="K448" s="123">
        <v>21.297057812267099</v>
      </c>
      <c r="L448" s="123">
        <v>24.893916720623878</v>
      </c>
      <c r="M448" s="123">
        <v>22.818295709281458</v>
      </c>
      <c r="N448" s="123">
        <v>22.633759223348509</v>
      </c>
      <c r="O448" s="123">
        <v>22.145162681725765</v>
      </c>
      <c r="P448" s="123">
        <v>20.680390683866317</v>
      </c>
      <c r="Q448" s="123">
        <v>20.891554418806027</v>
      </c>
      <c r="R448" s="123">
        <v>22.211208989498445</v>
      </c>
      <c r="S448" s="123">
        <v>20.358613306083637</v>
      </c>
      <c r="T448" s="123">
        <v>21.291315091025094</v>
      </c>
      <c r="U448" s="123">
        <v>19.634295941313965</v>
      </c>
      <c r="V448" s="123">
        <v>20.693817475658747</v>
      </c>
      <c r="W448" s="123">
        <v>21.546861697274934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21.972440969624472</v>
      </c>
      <c r="D449" s="99">
        <v>21.782694868478998</v>
      </c>
      <c r="E449" s="99">
        <v>21.430526784486482</v>
      </c>
      <c r="F449" s="99">
        <v>20.648800310061098</v>
      </c>
      <c r="G449" s="99">
        <v>21.365976418208167</v>
      </c>
      <c r="H449" s="99">
        <v>21.587213401637488</v>
      </c>
      <c r="I449" s="99">
        <v>22.410254652687552</v>
      </c>
      <c r="J449" s="99">
        <v>24.046040831011393</v>
      </c>
      <c r="K449" s="99">
        <v>20.310767572516205</v>
      </c>
      <c r="L449" s="99">
        <v>24.893916720623878</v>
      </c>
      <c r="M449" s="99">
        <v>22.818295709281458</v>
      </c>
      <c r="N449" s="99">
        <v>22.75452115384353</v>
      </c>
      <c r="O449" s="99">
        <v>22.145162681725765</v>
      </c>
      <c r="P449" s="99">
        <v>20.712505405180785</v>
      </c>
      <c r="Q449" s="99">
        <v>20.708120894652382</v>
      </c>
      <c r="R449" s="99">
        <v>21.878475076630597</v>
      </c>
      <c r="S449" s="99">
        <v>20.415517561547958</v>
      </c>
      <c r="T449" s="99">
        <v>21.318577617347653</v>
      </c>
      <c r="U449" s="99">
        <v>19.676131402410327</v>
      </c>
      <c r="V449" s="99">
        <v>20.619944009895317</v>
      </c>
      <c r="W449" s="99">
        <v>21.540995885714516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21.48637572239117</v>
      </c>
      <c r="D453" s="102">
        <v>21.348588561910539</v>
      </c>
      <c r="E453" s="102">
        <v>22.56639006366736</v>
      </c>
      <c r="F453" s="102">
        <v>19.510573028029608</v>
      </c>
      <c r="G453" s="102">
        <v>19.972729292159482</v>
      </c>
      <c r="H453" s="102">
        <v>22.406498230444509</v>
      </c>
      <c r="I453" s="102">
        <v>22.307216226072359</v>
      </c>
      <c r="J453" s="102">
        <v>30.060481613581043</v>
      </c>
      <c r="K453" s="102">
        <v>25.92148202178781</v>
      </c>
      <c r="L453" s="102">
        <v>0</v>
      </c>
      <c r="M453" s="102">
        <v>0</v>
      </c>
      <c r="N453" s="102">
        <v>20.867264937735246</v>
      </c>
      <c r="O453" s="102">
        <v>0</v>
      </c>
      <c r="P453" s="102">
        <v>19.71694904443234</v>
      </c>
      <c r="Q453" s="102">
        <v>23.842088894052914</v>
      </c>
      <c r="R453" s="102">
        <v>25.94679611056095</v>
      </c>
      <c r="S453" s="102">
        <v>18.862672562081404</v>
      </c>
      <c r="T453" s="102">
        <v>19.888809570209133</v>
      </c>
      <c r="U453" s="102">
        <v>18.612629944013335</v>
      </c>
      <c r="V453" s="102">
        <v>21.528524499071221</v>
      </c>
      <c r="W453" s="102">
        <v>21.627202366325715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7.0334743412986631</v>
      </c>
      <c r="D457" s="123">
        <v>7.6000037775236509</v>
      </c>
      <c r="E457" s="123">
        <v>7.8473510996779661</v>
      </c>
      <c r="F457" s="123">
        <v>8.1494127065370687</v>
      </c>
      <c r="G457" s="123">
        <v>8.0646033983684564</v>
      </c>
      <c r="H457" s="123">
        <v>8.2394157235705361</v>
      </c>
      <c r="I457" s="123">
        <v>7.9829513828994427</v>
      </c>
      <c r="J457" s="123">
        <v>8.4352296993243829</v>
      </c>
      <c r="K457" s="123">
        <v>7.0581112962455483</v>
      </c>
      <c r="L457" s="123">
        <v>9.0675192528491362</v>
      </c>
      <c r="M457" s="123">
        <v>7.4735272751145247</v>
      </c>
      <c r="N457" s="123">
        <v>7.2381448033950999</v>
      </c>
      <c r="O457" s="123">
        <v>7.048681188050729</v>
      </c>
      <c r="P457" s="123">
        <v>6.8462103977282034</v>
      </c>
      <c r="Q457" s="123">
        <v>6.3132937957019992</v>
      </c>
      <c r="R457" s="123">
        <v>6.399611693681587</v>
      </c>
      <c r="S457" s="123">
        <v>5.909219643483608</v>
      </c>
      <c r="T457" s="123">
        <v>5.9374689710746322</v>
      </c>
      <c r="U457" s="123">
        <v>5.3090354471414276</v>
      </c>
      <c r="V457" s="123">
        <v>5.7073351949783309</v>
      </c>
      <c r="W457" s="123">
        <v>5.6290087364739279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7.0323870233031673</v>
      </c>
      <c r="D458" s="99">
        <v>7.5803876893485738</v>
      </c>
      <c r="E458" s="99">
        <v>7.7729130317339497</v>
      </c>
      <c r="F458" s="99">
        <v>8.2306192552136199</v>
      </c>
      <c r="G458" s="99">
        <v>8.0949881206649916</v>
      </c>
      <c r="H458" s="99">
        <v>8.2320407054465985</v>
      </c>
      <c r="I458" s="99">
        <v>8.0257621591755299</v>
      </c>
      <c r="J458" s="99">
        <v>8.3370060837676707</v>
      </c>
      <c r="K458" s="99">
        <v>6.9044664283690276</v>
      </c>
      <c r="L458" s="99">
        <v>9.0386853669439429</v>
      </c>
      <c r="M458" s="99">
        <v>7.477551557573789</v>
      </c>
      <c r="N458" s="99">
        <v>7.2651486098471763</v>
      </c>
      <c r="O458" s="99">
        <v>7.0317909457926442</v>
      </c>
      <c r="P458" s="99">
        <v>6.8962804230588883</v>
      </c>
      <c r="Q458" s="99">
        <v>6.2698718822568607</v>
      </c>
      <c r="R458" s="99">
        <v>6.3313075530788376</v>
      </c>
      <c r="S458" s="99">
        <v>5.9619669988329358</v>
      </c>
      <c r="T458" s="99">
        <v>5.9799843351396866</v>
      </c>
      <c r="U458" s="99">
        <v>5.3212857560551861</v>
      </c>
      <c r="V458" s="99">
        <v>5.6930308156738363</v>
      </c>
      <c r="W458" s="99">
        <v>5.6238369513263828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7.1329959178275084</v>
      </c>
      <c r="D459" s="110">
        <v>7.7413239826559197</v>
      </c>
      <c r="E459" s="110">
        <v>8.2771642964015335</v>
      </c>
      <c r="F459" s="110">
        <v>7.6592490789298617</v>
      </c>
      <c r="G459" s="110">
        <v>7.627327612274871</v>
      </c>
      <c r="H459" s="110">
        <v>8.3337665140946342</v>
      </c>
      <c r="I459" s="110">
        <v>7.4230136106534736</v>
      </c>
      <c r="J459" s="110">
        <v>9.39119674840539</v>
      </c>
      <c r="K459" s="110">
        <v>8.2779584290833714</v>
      </c>
      <c r="L459" s="110">
        <v>9.7158812150784541</v>
      </c>
      <c r="M459" s="110">
        <v>7.1840304557013521</v>
      </c>
      <c r="N459" s="110">
        <v>7.1139272937155598</v>
      </c>
      <c r="O459" s="110">
        <v>7.3940216797583336</v>
      </c>
      <c r="P459" s="110">
        <v>6.2319768771077433</v>
      </c>
      <c r="Q459" s="110">
        <v>6.973446950756645</v>
      </c>
      <c r="R459" s="110">
        <v>7.3334891564757667</v>
      </c>
      <c r="S459" s="110">
        <v>4.9450714666008668</v>
      </c>
      <c r="T459" s="110">
        <v>5.1818550006457107</v>
      </c>
      <c r="U459" s="110">
        <v>4.7295958355207235</v>
      </c>
      <c r="V459" s="110">
        <v>5.767610532409952</v>
      </c>
      <c r="W459" s="110">
        <v>5.6873649987357817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52.504350173729861</v>
      </c>
      <c r="D461" s="118">
        <f t="shared" si="239"/>
        <v>51.417023155231895</v>
      </c>
      <c r="E461" s="118">
        <f t="shared" si="239"/>
        <v>51.840509395728347</v>
      </c>
      <c r="F461" s="118">
        <f t="shared" si="239"/>
        <v>50.684440603687477</v>
      </c>
      <c r="G461" s="118">
        <f t="shared" si="239"/>
        <v>50.004570167652091</v>
      </c>
      <c r="H461" s="118">
        <f t="shared" si="239"/>
        <v>48.187103092764126</v>
      </c>
      <c r="I461" s="118">
        <f t="shared" si="239"/>
        <v>48.506065888505688</v>
      </c>
      <c r="J461" s="118">
        <f t="shared" si="239"/>
        <v>46.021519580574676</v>
      </c>
      <c r="K461" s="118">
        <f t="shared" si="239"/>
        <v>40.102299612606565</v>
      </c>
      <c r="L461" s="118">
        <f t="shared" si="239"/>
        <v>48.030154413246088</v>
      </c>
      <c r="M461" s="118">
        <f t="shared" si="239"/>
        <v>39.999760082001131</v>
      </c>
      <c r="N461" s="118">
        <f t="shared" si="239"/>
        <v>37.68985097643985</v>
      </c>
      <c r="O461" s="118">
        <f t="shared" si="239"/>
        <v>34.913951686064742</v>
      </c>
      <c r="P461" s="118">
        <f t="shared" si="239"/>
        <v>31.712341071409625</v>
      </c>
      <c r="Q461" s="118">
        <f t="shared" si="239"/>
        <v>27.943534547263877</v>
      </c>
      <c r="R461" s="118">
        <f t="shared" ref="R461:V461" si="240">R462+R465+R467+R476</f>
        <v>27.723100874191736</v>
      </c>
      <c r="S461" s="118">
        <f t="shared" si="240"/>
        <v>27.2508660289785</v>
      </c>
      <c r="T461" s="118">
        <f t="shared" si="240"/>
        <v>27.237156744566786</v>
      </c>
      <c r="U461" s="118">
        <f t="shared" si="240"/>
        <v>23.810604671895483</v>
      </c>
      <c r="V461" s="118">
        <f t="shared" si="240"/>
        <v>21.677424726679469</v>
      </c>
      <c r="W461" s="118">
        <f t="shared" ref="W461" si="241">W462+W465+W467+W476</f>
        <v>20.235298680205336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42.811137567597953</v>
      </c>
      <c r="D462" s="123">
        <f t="shared" si="242"/>
        <v>41.894035099535117</v>
      </c>
      <c r="E462" s="123">
        <f t="shared" si="242"/>
        <v>42.517699142646116</v>
      </c>
      <c r="F462" s="123">
        <f t="shared" si="242"/>
        <v>41.546374605930538</v>
      </c>
      <c r="G462" s="123">
        <f t="shared" si="242"/>
        <v>40.583899511463677</v>
      </c>
      <c r="H462" s="123">
        <f t="shared" si="242"/>
        <v>38.825184828008709</v>
      </c>
      <c r="I462" s="123">
        <f t="shared" si="242"/>
        <v>38.961380771120069</v>
      </c>
      <c r="J462" s="123">
        <f t="shared" si="242"/>
        <v>36.890077940135292</v>
      </c>
      <c r="K462" s="123">
        <f t="shared" si="242"/>
        <v>32.709345742954859</v>
      </c>
      <c r="L462" s="123">
        <f t="shared" si="242"/>
        <v>37.323075508142708</v>
      </c>
      <c r="M462" s="123">
        <f t="shared" si="242"/>
        <v>30.543351751915274</v>
      </c>
      <c r="N462" s="123">
        <f t="shared" si="242"/>
        <v>29.384836136830945</v>
      </c>
      <c r="O462" s="123">
        <f t="shared" si="242"/>
        <v>26.383340138664696</v>
      </c>
      <c r="P462" s="123">
        <f t="shared" si="242"/>
        <v>24.149722851445048</v>
      </c>
      <c r="Q462" s="123">
        <f t="shared" si="242"/>
        <v>20.904430765449177</v>
      </c>
      <c r="R462" s="123">
        <f t="shared" ref="R462:V462" si="243">SUM(R463:R464)</f>
        <v>20.663944303447302</v>
      </c>
      <c r="S462" s="123">
        <f t="shared" si="243"/>
        <v>20.504775365443574</v>
      </c>
      <c r="T462" s="123">
        <f t="shared" si="243"/>
        <v>20.29444864266361</v>
      </c>
      <c r="U462" s="123">
        <f t="shared" si="243"/>
        <v>17.588256349652035</v>
      </c>
      <c r="V462" s="123">
        <f t="shared" si="243"/>
        <v>15.710047069969383</v>
      </c>
      <c r="W462" s="123">
        <f t="shared" ref="W462" si="244">SUM(W463:W464)</f>
        <v>13.854091815703018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42.811137567597953</v>
      </c>
      <c r="D463" s="99">
        <v>41.894035099535117</v>
      </c>
      <c r="E463" s="99">
        <v>42.517699142646116</v>
      </c>
      <c r="F463" s="99">
        <v>41.546374605930538</v>
      </c>
      <c r="G463" s="99">
        <v>40.583899511463677</v>
      </c>
      <c r="H463" s="99">
        <v>38.825184828008709</v>
      </c>
      <c r="I463" s="99">
        <v>38.961380771120069</v>
      </c>
      <c r="J463" s="99">
        <v>36.890077940135292</v>
      </c>
      <c r="K463" s="99">
        <v>32.709345742954859</v>
      </c>
      <c r="L463" s="99">
        <v>37.323075508142708</v>
      </c>
      <c r="M463" s="99">
        <v>30.543351751915274</v>
      </c>
      <c r="N463" s="99">
        <v>29.384836136830945</v>
      </c>
      <c r="O463" s="99">
        <v>26.383340138664696</v>
      </c>
      <c r="P463" s="99">
        <v>24.149722851445048</v>
      </c>
      <c r="Q463" s="99">
        <v>20.904430765449177</v>
      </c>
      <c r="R463" s="99">
        <v>20.663944303447302</v>
      </c>
      <c r="S463" s="99">
        <v>20.504775365443574</v>
      </c>
      <c r="T463" s="99">
        <v>20.29444864266361</v>
      </c>
      <c r="U463" s="99">
        <v>17.588256349652035</v>
      </c>
      <c r="V463" s="99">
        <v>15.710047069969383</v>
      </c>
      <c r="W463" s="99">
        <v>13.854091815703018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7.3086311885892972</v>
      </c>
      <c r="D467" s="123">
        <v>7.2440161731292898</v>
      </c>
      <c r="E467" s="123">
        <v>7.0571711409266129</v>
      </c>
      <c r="F467" s="123">
        <v>6.7264467618996768</v>
      </c>
      <c r="G467" s="123">
        <v>6.838531187971534</v>
      </c>
      <c r="H467" s="123">
        <v>6.7602408939250118</v>
      </c>
      <c r="I467" s="123">
        <v>7.0070897352229951</v>
      </c>
      <c r="J467" s="123">
        <v>6.5611561465391901</v>
      </c>
      <c r="K467" s="123">
        <v>5.3104257913269395</v>
      </c>
      <c r="L467" s="123">
        <v>7.7711588943021113</v>
      </c>
      <c r="M467" s="123">
        <v>6.9557180596553811</v>
      </c>
      <c r="N467" s="123">
        <v>6.2814816705399412</v>
      </c>
      <c r="O467" s="123">
        <v>6.2574820453226332</v>
      </c>
      <c r="P467" s="123">
        <v>5.4005077671798958</v>
      </c>
      <c r="Q467" s="123">
        <v>5.0443515997058892</v>
      </c>
      <c r="R467" s="123">
        <v>5.0656316373716646</v>
      </c>
      <c r="S467" s="123">
        <v>4.846841777033255</v>
      </c>
      <c r="T467" s="123">
        <v>5.0529804976701351</v>
      </c>
      <c r="U467" s="123">
        <v>4.4946481357639554</v>
      </c>
      <c r="V467" s="123">
        <v>4.4514248525731936</v>
      </c>
      <c r="W467" s="123">
        <v>4.6888986548922755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7.757406787888641</v>
      </c>
      <c r="D468" s="99">
        <v>7.5957640954159151</v>
      </c>
      <c r="E468" s="99">
        <v>7.3782244198718292</v>
      </c>
      <c r="F468" s="99">
        <v>7.0193815839051679</v>
      </c>
      <c r="G468" s="99">
        <v>7.1693189749514019</v>
      </c>
      <c r="H468" s="99">
        <v>7.1481947610710295</v>
      </c>
      <c r="I468" s="99">
        <v>7.3207168376240253</v>
      </c>
      <c r="J468" s="99">
        <v>7.7441779069765637</v>
      </c>
      <c r="K468" s="99">
        <v>6.4430254166216967</v>
      </c>
      <c r="L468" s="99">
        <v>7.7711588943021113</v>
      </c>
      <c r="M468" s="99">
        <v>6.9557180596553811</v>
      </c>
      <c r="N468" s="99">
        <v>6.7108993364115106</v>
      </c>
      <c r="O468" s="99">
        <v>6.2574820453226332</v>
      </c>
      <c r="P468" s="99">
        <v>5.5805246927525589</v>
      </c>
      <c r="Q468" s="99">
        <v>5.3579568799582749</v>
      </c>
      <c r="R468" s="99">
        <v>5.5168344553561273</v>
      </c>
      <c r="S468" s="99">
        <v>5.0312113276195722</v>
      </c>
      <c r="T468" s="99">
        <v>5.151202580778194</v>
      </c>
      <c r="U468" s="99">
        <v>4.6786962275301516</v>
      </c>
      <c r="V468" s="99">
        <v>4.8453860535951776</v>
      </c>
      <c r="W468" s="99">
        <v>5.0312432763707209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2.3845814175426154</v>
      </c>
      <c r="D476" s="123">
        <v>2.2789718825674914</v>
      </c>
      <c r="E476" s="123">
        <v>2.2656391121556214</v>
      </c>
      <c r="F476" s="123">
        <v>2.4116192358572581</v>
      </c>
      <c r="G476" s="123">
        <v>2.5821394682168783</v>
      </c>
      <c r="H476" s="123">
        <v>2.601677370830406</v>
      </c>
      <c r="I476" s="123">
        <v>2.5375953821626243</v>
      </c>
      <c r="J476" s="123">
        <v>2.5702854939001907</v>
      </c>
      <c r="K476" s="123">
        <v>2.0825280783247626</v>
      </c>
      <c r="L476" s="123">
        <v>2.9359200108012686</v>
      </c>
      <c r="M476" s="123">
        <v>2.5006902704304781</v>
      </c>
      <c r="N476" s="123">
        <v>2.0235331690689642</v>
      </c>
      <c r="O476" s="123">
        <v>2.2731295020774072</v>
      </c>
      <c r="P476" s="123">
        <v>2.1621104527846815</v>
      </c>
      <c r="Q476" s="123">
        <v>1.9947521821088083</v>
      </c>
      <c r="R476" s="123">
        <v>1.9935249333727694</v>
      </c>
      <c r="S476" s="123">
        <v>1.8992488865016692</v>
      </c>
      <c r="T476" s="123">
        <v>1.8897276042330424</v>
      </c>
      <c r="U476" s="123">
        <v>1.727700186479491</v>
      </c>
      <c r="V476" s="123">
        <v>1.5159528041368944</v>
      </c>
      <c r="W476" s="123">
        <v>1.6923082096100437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2.4106340422844048</v>
      </c>
      <c r="D477" s="99">
        <v>2.5953067856701431</v>
      </c>
      <c r="E477" s="99">
        <v>2.6580184049573821</v>
      </c>
      <c r="F477" s="99">
        <v>2.8111578059097915</v>
      </c>
      <c r="G477" s="99">
        <v>2.7615630566428244</v>
      </c>
      <c r="H477" s="99">
        <v>2.8050399251442233</v>
      </c>
      <c r="I477" s="99">
        <v>2.7316105630803977</v>
      </c>
      <c r="J477" s="99">
        <v>2.8343769544442963</v>
      </c>
      <c r="K477" s="99">
        <v>2.344831233228263</v>
      </c>
      <c r="L477" s="99">
        <v>3.0664859408677856</v>
      </c>
      <c r="M477" s="99">
        <v>2.535452255075906</v>
      </c>
      <c r="N477" s="99">
        <v>2.4634316840839561</v>
      </c>
      <c r="O477" s="99">
        <v>2.3843058885597483</v>
      </c>
      <c r="P477" s="99">
        <v>2.3383576315926913</v>
      </c>
      <c r="Q477" s="99">
        <v>2.1259580332553667</v>
      </c>
      <c r="R477" s="99">
        <v>2.1393320791376627</v>
      </c>
      <c r="S477" s="99">
        <v>2.0031544461605795</v>
      </c>
      <c r="T477" s="99">
        <v>1.9960549886144414</v>
      </c>
      <c r="U477" s="99">
        <v>1.7642266174832855</v>
      </c>
      <c r="V477" s="99">
        <v>1.8757146046027438</v>
      </c>
      <c r="W477" s="99">
        <v>1.8422879054352723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378642</v>
      </c>
      <c r="C5" s="120">
        <v>382272</v>
      </c>
      <c r="D5" s="120">
        <v>390085</v>
      </c>
      <c r="E5" s="120">
        <v>400845</v>
      </c>
      <c r="F5" s="120">
        <v>415341</v>
      </c>
      <c r="G5" s="120">
        <v>424906</v>
      </c>
      <c r="H5" s="120">
        <v>419285</v>
      </c>
      <c r="I5" s="120">
        <v>422668</v>
      </c>
      <c r="J5" s="120">
        <v>424409</v>
      </c>
      <c r="K5" s="120">
        <v>425194</v>
      </c>
      <c r="L5" s="120">
        <v>419830</v>
      </c>
      <c r="M5" s="120">
        <v>413257</v>
      </c>
      <c r="N5" s="120">
        <v>412727</v>
      </c>
      <c r="O5" s="120">
        <v>408858</v>
      </c>
      <c r="P5" s="120">
        <v>404059</v>
      </c>
      <c r="Q5" s="120">
        <v>392691</v>
      </c>
      <c r="R5" s="120">
        <v>385970</v>
      </c>
      <c r="S5" s="120">
        <v>385719</v>
      </c>
      <c r="T5" s="120">
        <v>385513</v>
      </c>
      <c r="U5" s="120">
        <v>378062</v>
      </c>
      <c r="V5" s="120">
        <v>363705</v>
      </c>
      <c r="W5" s="120">
        <v>353226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378642</v>
      </c>
      <c r="C7" s="52">
        <v>382272</v>
      </c>
      <c r="D7" s="52">
        <v>390085</v>
      </c>
      <c r="E7" s="52">
        <v>400845</v>
      </c>
      <c r="F7" s="52">
        <v>415341</v>
      </c>
      <c r="G7" s="52">
        <v>424906</v>
      </c>
      <c r="H7" s="52">
        <v>419285</v>
      </c>
      <c r="I7" s="52">
        <v>422668</v>
      </c>
      <c r="J7" s="52">
        <v>424409</v>
      </c>
      <c r="K7" s="52">
        <v>425194</v>
      </c>
      <c r="L7" s="52">
        <v>419830</v>
      </c>
      <c r="M7" s="52">
        <v>413257</v>
      </c>
      <c r="N7" s="52">
        <v>412727</v>
      </c>
      <c r="O7" s="52">
        <v>408858</v>
      </c>
      <c r="P7" s="52">
        <v>404059</v>
      </c>
      <c r="Q7" s="52">
        <v>392691</v>
      </c>
      <c r="R7" s="52">
        <v>385970</v>
      </c>
      <c r="S7" s="52">
        <v>385719</v>
      </c>
      <c r="T7" s="52">
        <v>385513</v>
      </c>
      <c r="U7" s="52">
        <v>378062</v>
      </c>
      <c r="V7" s="52">
        <v>363705</v>
      </c>
      <c r="W7" s="52">
        <v>353226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43</v>
      </c>
      <c r="C9" s="52">
        <v>44</v>
      </c>
      <c r="D9" s="52">
        <v>51</v>
      </c>
      <c r="E9" s="52">
        <v>86</v>
      </c>
      <c r="F9" s="52">
        <v>160</v>
      </c>
      <c r="G9" s="52">
        <v>258</v>
      </c>
      <c r="H9" s="52">
        <v>615</v>
      </c>
      <c r="I9" s="52">
        <v>964</v>
      </c>
      <c r="J9" s="52">
        <v>1329</v>
      </c>
      <c r="K9" s="52">
        <v>1597</v>
      </c>
      <c r="L9" s="52">
        <v>1859</v>
      </c>
      <c r="M9" s="52">
        <v>2109</v>
      </c>
      <c r="N9" s="52">
        <v>2383</v>
      </c>
      <c r="O9" s="52">
        <v>2679</v>
      </c>
      <c r="P9" s="52">
        <v>2924</v>
      </c>
      <c r="Q9" s="52">
        <v>3135</v>
      </c>
      <c r="R9" s="52">
        <v>3427</v>
      </c>
      <c r="S9" s="52">
        <v>3864</v>
      </c>
      <c r="T9" s="52">
        <v>4197</v>
      </c>
      <c r="U9" s="52">
        <v>4504</v>
      </c>
      <c r="V9" s="52">
        <v>5056</v>
      </c>
      <c r="W9" s="52">
        <v>5303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355847</v>
      </c>
      <c r="C11" s="52">
        <v>351567</v>
      </c>
      <c r="D11" s="52">
        <v>344713</v>
      </c>
      <c r="E11" s="52">
        <v>340725</v>
      </c>
      <c r="F11" s="52">
        <v>337405</v>
      </c>
      <c r="G11" s="52">
        <v>326505</v>
      </c>
      <c r="H11" s="52">
        <v>305155</v>
      </c>
      <c r="I11" s="52">
        <v>300741</v>
      </c>
      <c r="J11" s="52">
        <v>299204</v>
      </c>
      <c r="K11" s="52">
        <v>300330</v>
      </c>
      <c r="L11" s="52">
        <v>302700</v>
      </c>
      <c r="M11" s="52">
        <v>315790</v>
      </c>
      <c r="N11" s="52">
        <v>319501</v>
      </c>
      <c r="O11" s="52">
        <v>318216</v>
      </c>
      <c r="P11" s="52">
        <v>306354</v>
      </c>
      <c r="Q11" s="52">
        <v>293148</v>
      </c>
      <c r="R11" s="52">
        <v>285172</v>
      </c>
      <c r="S11" s="52">
        <v>287357</v>
      </c>
      <c r="T11" s="52">
        <v>296194</v>
      </c>
      <c r="U11" s="52">
        <v>293342</v>
      </c>
      <c r="V11" s="52">
        <v>273147</v>
      </c>
      <c r="W11" s="52">
        <v>254938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2765</v>
      </c>
      <c r="C13" s="52">
        <v>3096</v>
      </c>
      <c r="D13" s="52">
        <v>3139</v>
      </c>
      <c r="E13" s="52">
        <v>3331</v>
      </c>
      <c r="F13" s="52">
        <v>3757</v>
      </c>
      <c r="G13" s="52">
        <v>4087</v>
      </c>
      <c r="H13" s="52">
        <v>4231</v>
      </c>
      <c r="I13" s="52">
        <v>4009</v>
      </c>
      <c r="J13" s="52">
        <v>3629</v>
      </c>
      <c r="K13" s="52">
        <v>3227</v>
      </c>
      <c r="L13" s="52">
        <v>3399</v>
      </c>
      <c r="M13" s="52">
        <v>2693</v>
      </c>
      <c r="N13" s="52">
        <v>2619</v>
      </c>
      <c r="O13" s="52">
        <v>2706</v>
      </c>
      <c r="P13" s="52">
        <v>2806</v>
      </c>
      <c r="Q13" s="52">
        <v>2661</v>
      </c>
      <c r="R13" s="52">
        <v>2560</v>
      </c>
      <c r="S13" s="52">
        <v>2516</v>
      </c>
      <c r="T13" s="52">
        <v>2389</v>
      </c>
      <c r="U13" s="52">
        <v>2349</v>
      </c>
      <c r="V13" s="52">
        <v>2391</v>
      </c>
      <c r="W13" s="52">
        <v>2423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20030</v>
      </c>
      <c r="C15" s="52">
        <v>27609</v>
      </c>
      <c r="D15" s="52">
        <v>42233</v>
      </c>
      <c r="E15" s="52">
        <v>56789</v>
      </c>
      <c r="F15" s="52">
        <v>74179</v>
      </c>
      <c r="G15" s="52">
        <v>94314</v>
      </c>
      <c r="H15" s="52">
        <v>109899</v>
      </c>
      <c r="I15" s="52">
        <v>117918</v>
      </c>
      <c r="J15" s="52">
        <v>121576</v>
      </c>
      <c r="K15" s="52">
        <v>121637</v>
      </c>
      <c r="L15" s="52">
        <v>113731</v>
      </c>
      <c r="M15" s="52">
        <v>94774</v>
      </c>
      <c r="N15" s="52">
        <v>90607</v>
      </c>
      <c r="O15" s="52">
        <v>87936</v>
      </c>
      <c r="P15" s="52">
        <v>94899</v>
      </c>
      <c r="Q15" s="52">
        <v>96882</v>
      </c>
      <c r="R15" s="52">
        <v>98238</v>
      </c>
      <c r="S15" s="52">
        <v>95846</v>
      </c>
      <c r="T15" s="52">
        <v>86930</v>
      </c>
      <c r="U15" s="52">
        <v>82371</v>
      </c>
      <c r="V15" s="52">
        <v>88167</v>
      </c>
      <c r="W15" s="52">
        <v>95865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372971</v>
      </c>
      <c r="C18" s="52">
        <v>374283</v>
      </c>
      <c r="D18" s="52">
        <v>379478</v>
      </c>
      <c r="E18" s="52">
        <v>386721</v>
      </c>
      <c r="F18" s="52">
        <v>387999</v>
      </c>
      <c r="G18" s="52">
        <v>378343</v>
      </c>
      <c r="H18" s="52">
        <v>350024</v>
      </c>
      <c r="I18" s="52">
        <v>339865</v>
      </c>
      <c r="J18" s="52">
        <v>345826</v>
      </c>
      <c r="K18" s="52">
        <v>352731</v>
      </c>
      <c r="L18" s="52">
        <v>354416</v>
      </c>
      <c r="M18" s="52">
        <v>363181</v>
      </c>
      <c r="N18" s="52">
        <v>363873</v>
      </c>
      <c r="O18" s="52">
        <v>351368</v>
      </c>
      <c r="P18" s="52">
        <v>342033</v>
      </c>
      <c r="Q18" s="52">
        <v>323521</v>
      </c>
      <c r="R18" s="52">
        <v>321244</v>
      </c>
      <c r="S18" s="52">
        <v>340766</v>
      </c>
      <c r="T18" s="52">
        <v>348012</v>
      </c>
      <c r="U18" s="52">
        <v>342706</v>
      </c>
      <c r="V18" s="52">
        <v>328535</v>
      </c>
      <c r="W18" s="52">
        <v>318240</v>
      </c>
      <c r="DA18" s="63" t="s">
        <v>1100</v>
      </c>
    </row>
    <row r="19" spans="1:105" ht="12" customHeight="1" x14ac:dyDescent="0.25">
      <c r="A19" s="97" t="s">
        <v>50</v>
      </c>
      <c r="B19" s="52">
        <v>4583</v>
      </c>
      <c r="C19" s="52">
        <v>5903</v>
      </c>
      <c r="D19" s="52">
        <v>7196</v>
      </c>
      <c r="E19" s="52">
        <v>9306</v>
      </c>
      <c r="F19" s="52">
        <v>18601</v>
      </c>
      <c r="G19" s="52">
        <v>31285</v>
      </c>
      <c r="H19" s="52">
        <v>43874</v>
      </c>
      <c r="I19" s="52">
        <v>47568</v>
      </c>
      <c r="J19" s="52">
        <v>44679</v>
      </c>
      <c r="K19" s="52">
        <v>40697</v>
      </c>
      <c r="L19" s="52">
        <v>37048</v>
      </c>
      <c r="M19" s="52">
        <v>27026</v>
      </c>
      <c r="N19" s="52">
        <v>26919</v>
      </c>
      <c r="O19" s="52">
        <v>31758</v>
      </c>
      <c r="P19" s="52">
        <v>33877</v>
      </c>
      <c r="Q19" s="52">
        <v>35906</v>
      </c>
      <c r="R19" s="52">
        <v>32694</v>
      </c>
      <c r="S19" s="52">
        <v>18327</v>
      </c>
      <c r="T19" s="52">
        <v>16136</v>
      </c>
      <c r="U19" s="52">
        <v>16115</v>
      </c>
      <c r="V19" s="52">
        <v>16157</v>
      </c>
      <c r="W19" s="52">
        <v>16084</v>
      </c>
      <c r="DA19" s="63" t="s">
        <v>1101</v>
      </c>
    </row>
    <row r="20" spans="1:105" ht="12" customHeight="1" x14ac:dyDescent="0.25">
      <c r="A20" s="109" t="s">
        <v>120</v>
      </c>
      <c r="B20" s="36">
        <v>1088</v>
      </c>
      <c r="C20" s="36">
        <v>2086</v>
      </c>
      <c r="D20" s="36">
        <v>3411</v>
      </c>
      <c r="E20" s="36">
        <v>4818</v>
      </c>
      <c r="F20" s="36">
        <v>8741</v>
      </c>
      <c r="G20" s="36">
        <v>15278</v>
      </c>
      <c r="H20" s="36">
        <v>25387</v>
      </c>
      <c r="I20" s="36">
        <v>35235</v>
      </c>
      <c r="J20" s="36">
        <v>33904</v>
      </c>
      <c r="K20" s="36">
        <v>31766</v>
      </c>
      <c r="L20" s="36">
        <v>28366</v>
      </c>
      <c r="M20" s="36">
        <v>23050</v>
      </c>
      <c r="N20" s="36">
        <v>21935</v>
      </c>
      <c r="O20" s="36">
        <v>25732</v>
      </c>
      <c r="P20" s="36">
        <v>28149</v>
      </c>
      <c r="Q20" s="36">
        <v>33264</v>
      </c>
      <c r="R20" s="36">
        <v>32032</v>
      </c>
      <c r="S20" s="36">
        <v>26626</v>
      </c>
      <c r="T20" s="36">
        <v>21365</v>
      </c>
      <c r="U20" s="36">
        <v>19241</v>
      </c>
      <c r="V20" s="36">
        <v>19013</v>
      </c>
      <c r="W20" s="36">
        <v>18902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29581</v>
      </c>
      <c r="D24" s="52">
        <v>29590</v>
      </c>
      <c r="E24" s="52">
        <v>29647</v>
      </c>
      <c r="F24" s="52">
        <v>29810</v>
      </c>
      <c r="G24" s="52">
        <v>30134</v>
      </c>
      <c r="H24" s="52">
        <v>30686</v>
      </c>
      <c r="I24" s="52">
        <v>31519</v>
      </c>
      <c r="J24" s="52">
        <v>32680</v>
      </c>
      <c r="K24" s="52">
        <v>34214</v>
      </c>
      <c r="L24" s="52">
        <v>36165</v>
      </c>
      <c r="M24" s="52">
        <v>38601</v>
      </c>
      <c r="N24" s="52">
        <v>41554</v>
      </c>
      <c r="O24" s="52">
        <v>39147</v>
      </c>
      <c r="P24" s="52">
        <v>19634</v>
      </c>
      <c r="Q24" s="52">
        <v>28108</v>
      </c>
      <c r="R24" s="52">
        <v>26746</v>
      </c>
      <c r="S24" s="52">
        <v>35855</v>
      </c>
      <c r="T24" s="52">
        <v>36556</v>
      </c>
      <c r="U24" s="52">
        <v>36136</v>
      </c>
      <c r="V24" s="52">
        <v>34932</v>
      </c>
      <c r="W24" s="52">
        <v>32762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7</v>
      </c>
      <c r="D26" s="52">
        <v>6</v>
      </c>
      <c r="E26" s="52">
        <v>7</v>
      </c>
      <c r="F26" s="52">
        <v>7</v>
      </c>
      <c r="G26" s="52">
        <v>8</v>
      </c>
      <c r="H26" s="52">
        <v>12</v>
      </c>
      <c r="I26" s="52">
        <v>13</v>
      </c>
      <c r="J26" s="52">
        <v>24</v>
      </c>
      <c r="K26" s="52">
        <v>49</v>
      </c>
      <c r="L26" s="52">
        <v>84</v>
      </c>
      <c r="M26" s="52">
        <v>149</v>
      </c>
      <c r="N26" s="52">
        <v>205</v>
      </c>
      <c r="O26" s="52">
        <v>304</v>
      </c>
      <c r="P26" s="52">
        <v>344</v>
      </c>
      <c r="Q26" s="52">
        <v>368</v>
      </c>
      <c r="R26" s="52">
        <v>381</v>
      </c>
      <c r="S26" s="52">
        <v>393</v>
      </c>
      <c r="T26" s="52">
        <v>443</v>
      </c>
      <c r="U26" s="52">
        <v>508</v>
      </c>
      <c r="V26" s="52">
        <v>575</v>
      </c>
      <c r="W26" s="52">
        <v>632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27801</v>
      </c>
      <c r="D28" s="52">
        <v>27806</v>
      </c>
      <c r="E28" s="52">
        <v>27845</v>
      </c>
      <c r="F28" s="52">
        <v>27951</v>
      </c>
      <c r="G28" s="52">
        <v>28158</v>
      </c>
      <c r="H28" s="52">
        <v>28493</v>
      </c>
      <c r="I28" s="52">
        <v>29260</v>
      </c>
      <c r="J28" s="52">
        <v>31298</v>
      </c>
      <c r="K28" s="52">
        <v>32119</v>
      </c>
      <c r="L28" s="52">
        <v>33669</v>
      </c>
      <c r="M28" s="52">
        <v>35854</v>
      </c>
      <c r="N28" s="52">
        <v>38633</v>
      </c>
      <c r="O28" s="52">
        <v>36198</v>
      </c>
      <c r="P28" s="52">
        <v>22601</v>
      </c>
      <c r="Q28" s="52">
        <v>29554</v>
      </c>
      <c r="R28" s="52">
        <v>25440</v>
      </c>
      <c r="S28" s="52">
        <v>30087</v>
      </c>
      <c r="T28" s="52">
        <v>30782</v>
      </c>
      <c r="U28" s="52">
        <v>29874</v>
      </c>
      <c r="V28" s="52">
        <v>42891</v>
      </c>
      <c r="W28" s="52">
        <v>38692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432</v>
      </c>
      <c r="D30" s="52">
        <v>433</v>
      </c>
      <c r="E30" s="52">
        <v>444</v>
      </c>
      <c r="F30" s="52">
        <v>467</v>
      </c>
      <c r="G30" s="52">
        <v>517</v>
      </c>
      <c r="H30" s="52">
        <v>594</v>
      </c>
      <c r="I30" s="52">
        <v>456</v>
      </c>
      <c r="J30" s="52">
        <v>456</v>
      </c>
      <c r="K30" s="52">
        <v>680</v>
      </c>
      <c r="L30" s="52">
        <v>637</v>
      </c>
      <c r="M30" s="52">
        <v>709</v>
      </c>
      <c r="N30" s="52">
        <v>681</v>
      </c>
      <c r="O30" s="52">
        <v>568</v>
      </c>
      <c r="P30" s="52">
        <v>416</v>
      </c>
      <c r="Q30" s="52">
        <v>282</v>
      </c>
      <c r="R30" s="52">
        <v>331</v>
      </c>
      <c r="S30" s="52">
        <v>453</v>
      </c>
      <c r="T30" s="52">
        <v>496</v>
      </c>
      <c r="U30" s="52">
        <v>362</v>
      </c>
      <c r="V30" s="52">
        <v>479</v>
      </c>
      <c r="W30" s="52">
        <v>437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3130</v>
      </c>
      <c r="D32" s="52">
        <v>3150</v>
      </c>
      <c r="E32" s="52">
        <v>3311</v>
      </c>
      <c r="F32" s="52">
        <v>3805</v>
      </c>
      <c r="G32" s="52">
        <v>4847</v>
      </c>
      <c r="H32" s="52">
        <v>6693</v>
      </c>
      <c r="I32" s="52">
        <v>7735</v>
      </c>
      <c r="J32" s="52">
        <v>10737</v>
      </c>
      <c r="K32" s="52">
        <v>16520</v>
      </c>
      <c r="L32" s="52">
        <v>19488</v>
      </c>
      <c r="M32" s="52">
        <v>20244</v>
      </c>
      <c r="N32" s="52">
        <v>20930</v>
      </c>
      <c r="O32" s="52">
        <v>20049</v>
      </c>
      <c r="P32" s="52">
        <v>16930</v>
      </c>
      <c r="Q32" s="52">
        <v>14396</v>
      </c>
      <c r="R32" s="52">
        <v>13869</v>
      </c>
      <c r="S32" s="52">
        <v>13774</v>
      </c>
      <c r="T32" s="52">
        <v>12244</v>
      </c>
      <c r="U32" s="52">
        <v>12701</v>
      </c>
      <c r="V32" s="52">
        <v>16444</v>
      </c>
      <c r="W32" s="52">
        <v>16952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58277</v>
      </c>
      <c r="D35" s="52">
        <v>58393</v>
      </c>
      <c r="E35" s="52">
        <v>59215</v>
      </c>
      <c r="F35" s="52">
        <v>61488</v>
      </c>
      <c r="G35" s="52">
        <v>65972</v>
      </c>
      <c r="H35" s="52">
        <v>73405</v>
      </c>
      <c r="I35" s="52">
        <v>49468</v>
      </c>
      <c r="J35" s="52">
        <v>50020</v>
      </c>
      <c r="K35" s="52">
        <v>60452</v>
      </c>
      <c r="L35" s="52">
        <v>61434</v>
      </c>
      <c r="M35" s="52">
        <v>60573</v>
      </c>
      <c r="N35" s="52">
        <v>58279</v>
      </c>
      <c r="O35" s="52">
        <v>53138</v>
      </c>
      <c r="P35" s="52">
        <v>39911</v>
      </c>
      <c r="Q35" s="52">
        <v>52027</v>
      </c>
      <c r="R35" s="52">
        <v>59921</v>
      </c>
      <c r="S35" s="52">
        <v>64653</v>
      </c>
      <c r="T35" s="52">
        <v>61143</v>
      </c>
      <c r="U35" s="52">
        <v>57258</v>
      </c>
      <c r="V35" s="52">
        <v>53052</v>
      </c>
      <c r="W35" s="52">
        <v>46440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716</v>
      </c>
      <c r="D36" s="52">
        <v>720</v>
      </c>
      <c r="E36" s="52">
        <v>748</v>
      </c>
      <c r="F36" s="52">
        <v>825</v>
      </c>
      <c r="G36" s="52">
        <v>995</v>
      </c>
      <c r="H36" s="52">
        <v>1377</v>
      </c>
      <c r="I36" s="52">
        <v>1684</v>
      </c>
      <c r="J36" s="52">
        <v>3045</v>
      </c>
      <c r="K36" s="52">
        <v>4590</v>
      </c>
      <c r="L36" s="52">
        <v>6054</v>
      </c>
      <c r="M36" s="52">
        <v>11489</v>
      </c>
      <c r="N36" s="52">
        <v>7147</v>
      </c>
      <c r="O36" s="52">
        <v>9703</v>
      </c>
      <c r="P36" s="52">
        <v>4596</v>
      </c>
      <c r="Q36" s="52">
        <v>2951</v>
      </c>
      <c r="R36" s="52">
        <v>3474</v>
      </c>
      <c r="S36" s="52">
        <v>21291</v>
      </c>
      <c r="T36" s="52">
        <v>6494</v>
      </c>
      <c r="U36" s="52">
        <v>4804</v>
      </c>
      <c r="V36" s="52">
        <v>372</v>
      </c>
      <c r="W36" s="52">
        <v>805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170</v>
      </c>
      <c r="D37" s="36">
        <v>173</v>
      </c>
      <c r="E37" s="36">
        <v>189</v>
      </c>
      <c r="F37" s="36">
        <v>236</v>
      </c>
      <c r="G37" s="36">
        <v>340</v>
      </c>
      <c r="H37" s="36">
        <v>549</v>
      </c>
      <c r="I37" s="36">
        <v>836</v>
      </c>
      <c r="J37" s="36">
        <v>1758</v>
      </c>
      <c r="K37" s="36">
        <v>2669</v>
      </c>
      <c r="L37" s="36">
        <v>3665</v>
      </c>
      <c r="M37" s="36">
        <v>6359</v>
      </c>
      <c r="N37" s="36">
        <v>5335</v>
      </c>
      <c r="O37" s="36">
        <v>7400</v>
      </c>
      <c r="P37" s="36">
        <v>5076</v>
      </c>
      <c r="Q37" s="36">
        <v>4298</v>
      </c>
      <c r="R37" s="36">
        <v>1594</v>
      </c>
      <c r="S37" s="36">
        <v>15477</v>
      </c>
      <c r="T37" s="36">
        <v>7405</v>
      </c>
      <c r="U37" s="36">
        <v>9005</v>
      </c>
      <c r="V37" s="36">
        <v>468</v>
      </c>
      <c r="W37" s="36">
        <v>1013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33211</v>
      </c>
      <c r="D41" s="52">
        <v>37403</v>
      </c>
      <c r="E41" s="52">
        <v>40407</v>
      </c>
      <c r="F41" s="52">
        <v>44306</v>
      </c>
      <c r="G41" s="52">
        <v>39699</v>
      </c>
      <c r="H41" s="52">
        <v>25065</v>
      </c>
      <c r="I41" s="52">
        <v>34902</v>
      </c>
      <c r="J41" s="52">
        <v>34421</v>
      </c>
      <c r="K41" s="52">
        <v>34999</v>
      </c>
      <c r="L41" s="52">
        <v>30801</v>
      </c>
      <c r="M41" s="52">
        <v>32028</v>
      </c>
      <c r="N41" s="52">
        <v>41024</v>
      </c>
      <c r="O41" s="52">
        <v>35278</v>
      </c>
      <c r="P41" s="52">
        <v>14835</v>
      </c>
      <c r="Q41" s="52">
        <v>16740</v>
      </c>
      <c r="R41" s="52">
        <v>20025</v>
      </c>
      <c r="S41" s="52">
        <v>35604</v>
      </c>
      <c r="T41" s="52">
        <v>36350</v>
      </c>
      <c r="U41" s="52">
        <v>28685</v>
      </c>
      <c r="V41" s="52">
        <v>20575</v>
      </c>
      <c r="W41" s="52">
        <v>22283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8</v>
      </c>
      <c r="D43" s="52">
        <v>13</v>
      </c>
      <c r="E43" s="52">
        <v>42</v>
      </c>
      <c r="F43" s="52">
        <v>81</v>
      </c>
      <c r="G43" s="52">
        <v>106</v>
      </c>
      <c r="H43" s="52">
        <v>369</v>
      </c>
      <c r="I43" s="52">
        <v>362</v>
      </c>
      <c r="J43" s="52">
        <v>389</v>
      </c>
      <c r="K43" s="52">
        <v>317</v>
      </c>
      <c r="L43" s="52">
        <v>346</v>
      </c>
      <c r="M43" s="52">
        <v>399</v>
      </c>
      <c r="N43" s="52">
        <v>479</v>
      </c>
      <c r="O43" s="52">
        <v>600</v>
      </c>
      <c r="P43" s="52">
        <v>589</v>
      </c>
      <c r="Q43" s="52">
        <v>579</v>
      </c>
      <c r="R43" s="52">
        <v>673</v>
      </c>
      <c r="S43" s="52">
        <v>830</v>
      </c>
      <c r="T43" s="52">
        <v>776</v>
      </c>
      <c r="U43" s="52">
        <v>815</v>
      </c>
      <c r="V43" s="52">
        <v>1127</v>
      </c>
      <c r="W43" s="52">
        <v>879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23521</v>
      </c>
      <c r="D45" s="52">
        <v>20952</v>
      </c>
      <c r="E45" s="52">
        <v>23857</v>
      </c>
      <c r="F45" s="52">
        <v>24631</v>
      </c>
      <c r="G45" s="52">
        <v>17258</v>
      </c>
      <c r="H45" s="52">
        <v>7143</v>
      </c>
      <c r="I45" s="52">
        <v>24846</v>
      </c>
      <c r="J45" s="52">
        <v>29761</v>
      </c>
      <c r="K45" s="52">
        <v>33245</v>
      </c>
      <c r="L45" s="52">
        <v>36039</v>
      </c>
      <c r="M45" s="52">
        <v>48944</v>
      </c>
      <c r="N45" s="52">
        <v>42344</v>
      </c>
      <c r="O45" s="52">
        <v>34913</v>
      </c>
      <c r="P45" s="52">
        <v>10739</v>
      </c>
      <c r="Q45" s="52">
        <v>16348</v>
      </c>
      <c r="R45" s="52">
        <v>17464</v>
      </c>
      <c r="S45" s="52">
        <v>32272</v>
      </c>
      <c r="T45" s="52">
        <v>39619</v>
      </c>
      <c r="U45" s="52">
        <v>27022</v>
      </c>
      <c r="V45" s="52">
        <v>22696</v>
      </c>
      <c r="W45" s="52">
        <v>20483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763</v>
      </c>
      <c r="D47" s="52">
        <v>476</v>
      </c>
      <c r="E47" s="52">
        <v>636</v>
      </c>
      <c r="F47" s="52">
        <v>893</v>
      </c>
      <c r="G47" s="52">
        <v>847</v>
      </c>
      <c r="H47" s="52">
        <v>738</v>
      </c>
      <c r="I47" s="52">
        <v>234</v>
      </c>
      <c r="J47" s="52">
        <v>76</v>
      </c>
      <c r="K47" s="52">
        <v>278</v>
      </c>
      <c r="L47" s="52">
        <v>809</v>
      </c>
      <c r="M47" s="52">
        <v>3</v>
      </c>
      <c r="N47" s="52">
        <v>607</v>
      </c>
      <c r="O47" s="52">
        <v>655</v>
      </c>
      <c r="P47" s="52">
        <v>516</v>
      </c>
      <c r="Q47" s="52">
        <v>137</v>
      </c>
      <c r="R47" s="52">
        <v>230</v>
      </c>
      <c r="S47" s="52">
        <v>409</v>
      </c>
      <c r="T47" s="52">
        <v>369</v>
      </c>
      <c r="U47" s="52">
        <v>322</v>
      </c>
      <c r="V47" s="52">
        <v>521</v>
      </c>
      <c r="W47" s="52">
        <v>469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10709</v>
      </c>
      <c r="D49" s="52">
        <v>17774</v>
      </c>
      <c r="E49" s="52">
        <v>17867</v>
      </c>
      <c r="F49" s="52">
        <v>21195</v>
      </c>
      <c r="G49" s="52">
        <v>24982</v>
      </c>
      <c r="H49" s="52">
        <v>22278</v>
      </c>
      <c r="I49" s="52">
        <v>15754</v>
      </c>
      <c r="J49" s="52">
        <v>14395</v>
      </c>
      <c r="K49" s="52">
        <v>16581</v>
      </c>
      <c r="L49" s="52">
        <v>11582</v>
      </c>
      <c r="M49" s="52">
        <v>1287</v>
      </c>
      <c r="N49" s="52">
        <v>16763</v>
      </c>
      <c r="O49" s="52">
        <v>17378</v>
      </c>
      <c r="P49" s="52">
        <v>23893</v>
      </c>
      <c r="Q49" s="52">
        <v>16379</v>
      </c>
      <c r="R49" s="52">
        <v>15225</v>
      </c>
      <c r="S49" s="52">
        <v>11382</v>
      </c>
      <c r="T49" s="52">
        <v>3328</v>
      </c>
      <c r="U49" s="52">
        <v>8142</v>
      </c>
      <c r="V49" s="52">
        <v>22240</v>
      </c>
      <c r="W49" s="52">
        <v>24650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59589</v>
      </c>
      <c r="D52" s="52">
        <v>63588</v>
      </c>
      <c r="E52" s="52">
        <v>66458</v>
      </c>
      <c r="F52" s="52">
        <v>62766</v>
      </c>
      <c r="G52" s="52">
        <v>56316</v>
      </c>
      <c r="H52" s="52">
        <v>45086</v>
      </c>
      <c r="I52" s="52">
        <v>39309</v>
      </c>
      <c r="J52" s="52">
        <v>55981</v>
      </c>
      <c r="K52" s="52">
        <v>67357</v>
      </c>
      <c r="L52" s="52">
        <v>63119</v>
      </c>
      <c r="M52" s="52">
        <v>69338</v>
      </c>
      <c r="N52" s="52">
        <v>58971</v>
      </c>
      <c r="O52" s="52">
        <v>40633</v>
      </c>
      <c r="P52" s="52">
        <v>30576</v>
      </c>
      <c r="Q52" s="52">
        <v>33515</v>
      </c>
      <c r="R52" s="52">
        <v>57644</v>
      </c>
      <c r="S52" s="52">
        <v>84175</v>
      </c>
      <c r="T52" s="52">
        <v>68389</v>
      </c>
      <c r="U52" s="52">
        <v>51952</v>
      </c>
      <c r="V52" s="52">
        <v>38881</v>
      </c>
      <c r="W52" s="52">
        <v>36145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2036</v>
      </c>
      <c r="D53" s="52">
        <v>2013</v>
      </c>
      <c r="E53" s="52">
        <v>2858</v>
      </c>
      <c r="F53" s="52">
        <v>10120</v>
      </c>
      <c r="G53" s="52">
        <v>13679</v>
      </c>
      <c r="H53" s="52">
        <v>13966</v>
      </c>
      <c r="I53" s="52">
        <v>5378</v>
      </c>
      <c r="J53" s="52">
        <v>156</v>
      </c>
      <c r="K53" s="52">
        <v>608</v>
      </c>
      <c r="L53" s="52">
        <v>2405</v>
      </c>
      <c r="M53" s="52">
        <v>1467</v>
      </c>
      <c r="N53" s="52">
        <v>7040</v>
      </c>
      <c r="O53" s="52">
        <v>14542</v>
      </c>
      <c r="P53" s="52">
        <v>6715</v>
      </c>
      <c r="Q53" s="52">
        <v>4980</v>
      </c>
      <c r="R53" s="52">
        <v>262</v>
      </c>
      <c r="S53" s="52">
        <v>6924</v>
      </c>
      <c r="T53" s="52">
        <v>4303</v>
      </c>
      <c r="U53" s="52">
        <v>4783</v>
      </c>
      <c r="V53" s="52">
        <v>414</v>
      </c>
      <c r="W53" s="52">
        <v>732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1168</v>
      </c>
      <c r="D54" s="36">
        <v>1498</v>
      </c>
      <c r="E54" s="36">
        <v>1596</v>
      </c>
      <c r="F54" s="36">
        <v>4159</v>
      </c>
      <c r="G54" s="36">
        <v>6877</v>
      </c>
      <c r="H54" s="36">
        <v>10658</v>
      </c>
      <c r="I54" s="36">
        <v>10684</v>
      </c>
      <c r="J54" s="36">
        <v>427</v>
      </c>
      <c r="K54" s="36">
        <v>531</v>
      </c>
      <c r="L54" s="36">
        <v>265</v>
      </c>
      <c r="M54" s="36">
        <v>1043</v>
      </c>
      <c r="N54" s="36">
        <v>4220</v>
      </c>
      <c r="O54" s="36">
        <v>11197</v>
      </c>
      <c r="P54" s="36">
        <v>7493</v>
      </c>
      <c r="Q54" s="36">
        <v>9413</v>
      </c>
      <c r="R54" s="36">
        <v>362</v>
      </c>
      <c r="S54" s="36">
        <v>10071</v>
      </c>
      <c r="T54" s="36">
        <v>2144</v>
      </c>
      <c r="U54" s="36">
        <v>6881</v>
      </c>
      <c r="V54" s="36">
        <v>240</v>
      </c>
      <c r="W54" s="36">
        <v>902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10070</v>
      </c>
      <c r="D58" s="52">
        <v>11305</v>
      </c>
      <c r="E58" s="52">
        <v>13242</v>
      </c>
      <c r="F58" s="52">
        <v>14324</v>
      </c>
      <c r="G58" s="52">
        <v>12199</v>
      </c>
      <c r="H58" s="52">
        <v>9325</v>
      </c>
      <c r="I58" s="52">
        <v>10722</v>
      </c>
      <c r="J58" s="52">
        <v>10295</v>
      </c>
      <c r="K58" s="52">
        <v>12611</v>
      </c>
      <c r="L58" s="52">
        <v>9266</v>
      </c>
      <c r="M58" s="52">
        <v>7709</v>
      </c>
      <c r="N58" s="52">
        <v>9642</v>
      </c>
      <c r="O58" s="52">
        <v>8889</v>
      </c>
      <c r="P58" s="52">
        <v>8061</v>
      </c>
      <c r="Q58" s="52">
        <v>9536</v>
      </c>
      <c r="R58" s="52">
        <v>8071</v>
      </c>
      <c r="S58" s="52">
        <v>14613</v>
      </c>
      <c r="T58" s="52">
        <v>12674</v>
      </c>
      <c r="U58" s="52">
        <v>9397</v>
      </c>
      <c r="V58" s="52">
        <v>7920</v>
      </c>
      <c r="W58" s="52">
        <v>6255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</v>
      </c>
      <c r="D60" s="52">
        <v>5</v>
      </c>
      <c r="E60" s="52">
        <v>14</v>
      </c>
      <c r="F60" s="52">
        <v>26</v>
      </c>
      <c r="G60" s="52">
        <v>34</v>
      </c>
      <c r="H60" s="52">
        <v>68</v>
      </c>
      <c r="I60" s="52">
        <v>119</v>
      </c>
      <c r="J60" s="52">
        <v>162</v>
      </c>
      <c r="K60" s="52">
        <v>193</v>
      </c>
      <c r="L60" s="52">
        <v>214</v>
      </c>
      <c r="M60" s="52">
        <v>205</v>
      </c>
      <c r="N60" s="52">
        <v>231</v>
      </c>
      <c r="O60" s="52">
        <v>249</v>
      </c>
      <c r="P60" s="52">
        <v>187</v>
      </c>
      <c r="Q60" s="52">
        <v>198</v>
      </c>
      <c r="R60" s="52">
        <v>219</v>
      </c>
      <c r="S60" s="52">
        <v>305</v>
      </c>
      <c r="T60" s="52">
        <v>263</v>
      </c>
      <c r="U60" s="52">
        <v>215</v>
      </c>
      <c r="V60" s="52">
        <v>414</v>
      </c>
      <c r="W60" s="52">
        <v>224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6592</v>
      </c>
      <c r="D62" s="52">
        <v>5789</v>
      </c>
      <c r="E62" s="52">
        <v>7178</v>
      </c>
      <c r="F62" s="52">
        <v>7183</v>
      </c>
      <c r="G62" s="52">
        <v>4262</v>
      </c>
      <c r="H62" s="52">
        <v>1153</v>
      </c>
      <c r="I62" s="52">
        <v>5810</v>
      </c>
      <c r="J62" s="52">
        <v>6065</v>
      </c>
      <c r="K62" s="52">
        <v>6957</v>
      </c>
      <c r="L62" s="52">
        <v>5939</v>
      </c>
      <c r="M62" s="52">
        <v>7411</v>
      </c>
      <c r="N62" s="52">
        <v>6076</v>
      </c>
      <c r="O62" s="52">
        <v>5191</v>
      </c>
      <c r="P62" s="52">
        <v>1271</v>
      </c>
      <c r="Q62" s="52">
        <v>3157</v>
      </c>
      <c r="R62" s="52">
        <v>3227</v>
      </c>
      <c r="S62" s="52">
        <v>9950</v>
      </c>
      <c r="T62" s="52">
        <v>11385</v>
      </c>
      <c r="U62" s="52">
        <v>6649</v>
      </c>
      <c r="V62" s="52">
        <v>2048</v>
      </c>
      <c r="W62" s="52">
        <v>1596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231</v>
      </c>
      <c r="D64" s="52">
        <v>144</v>
      </c>
      <c r="E64" s="52">
        <v>209</v>
      </c>
      <c r="F64" s="52">
        <v>289</v>
      </c>
      <c r="G64" s="52">
        <v>260</v>
      </c>
      <c r="H64" s="52">
        <v>262</v>
      </c>
      <c r="I64" s="52">
        <v>72</v>
      </c>
      <c r="J64" s="52">
        <v>22</v>
      </c>
      <c r="K64" s="52">
        <v>93</v>
      </c>
      <c r="L64" s="52">
        <v>217</v>
      </c>
      <c r="M64" s="52">
        <v>1</v>
      </c>
      <c r="N64" s="52">
        <v>125</v>
      </c>
      <c r="O64" s="52">
        <v>135</v>
      </c>
      <c r="P64" s="52">
        <v>145</v>
      </c>
      <c r="Q64" s="52">
        <v>54</v>
      </c>
      <c r="R64" s="52">
        <v>72</v>
      </c>
      <c r="S64" s="52">
        <v>163</v>
      </c>
      <c r="T64" s="52">
        <v>129</v>
      </c>
      <c r="U64" s="52">
        <v>105</v>
      </c>
      <c r="V64" s="52">
        <v>136</v>
      </c>
      <c r="W64" s="52">
        <v>89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3247</v>
      </c>
      <c r="D66" s="52">
        <v>5372</v>
      </c>
      <c r="E66" s="52">
        <v>5855</v>
      </c>
      <c r="F66" s="52">
        <v>6852</v>
      </c>
      <c r="G66" s="52">
        <v>7677</v>
      </c>
      <c r="H66" s="52">
        <v>7910</v>
      </c>
      <c r="I66" s="52">
        <v>4840</v>
      </c>
      <c r="J66" s="52">
        <v>4208</v>
      </c>
      <c r="K66" s="52">
        <v>5561</v>
      </c>
      <c r="L66" s="52">
        <v>3110</v>
      </c>
      <c r="M66" s="52">
        <v>297</v>
      </c>
      <c r="N66" s="52">
        <v>3441</v>
      </c>
      <c r="O66" s="52">
        <v>3563</v>
      </c>
      <c r="P66" s="52">
        <v>6645</v>
      </c>
      <c r="Q66" s="52">
        <v>6325</v>
      </c>
      <c r="R66" s="52">
        <v>4772</v>
      </c>
      <c r="S66" s="52">
        <v>4500</v>
      </c>
      <c r="T66" s="52">
        <v>1160</v>
      </c>
      <c r="U66" s="52">
        <v>2643</v>
      </c>
      <c r="V66" s="52">
        <v>5736</v>
      </c>
      <c r="W66" s="52">
        <v>4570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9099</v>
      </c>
      <c r="D69" s="52">
        <v>10244</v>
      </c>
      <c r="E69" s="52">
        <v>11782</v>
      </c>
      <c r="F69" s="52">
        <v>9708</v>
      </c>
      <c r="G69" s="52">
        <v>6344</v>
      </c>
      <c r="H69" s="52">
        <v>3880</v>
      </c>
      <c r="I69" s="52">
        <v>6204</v>
      </c>
      <c r="J69" s="52">
        <v>10144</v>
      </c>
      <c r="K69" s="52">
        <v>12296</v>
      </c>
      <c r="L69" s="52">
        <v>8697</v>
      </c>
      <c r="M69" s="52">
        <v>7316</v>
      </c>
      <c r="N69" s="52">
        <v>7468</v>
      </c>
      <c r="O69" s="52">
        <v>4451</v>
      </c>
      <c r="P69" s="52">
        <v>4453</v>
      </c>
      <c r="Q69" s="52">
        <v>5458</v>
      </c>
      <c r="R69" s="52">
        <v>7923</v>
      </c>
      <c r="S69" s="52">
        <v>10340</v>
      </c>
      <c r="T69" s="52">
        <v>10985</v>
      </c>
      <c r="U69" s="52">
        <v>6886</v>
      </c>
      <c r="V69" s="52">
        <v>7733</v>
      </c>
      <c r="W69" s="52">
        <v>5864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617</v>
      </c>
      <c r="D70" s="52">
        <v>608</v>
      </c>
      <c r="E70" s="52">
        <v>937</v>
      </c>
      <c r="F70" s="52">
        <v>3272</v>
      </c>
      <c r="G70" s="52">
        <v>3896</v>
      </c>
      <c r="H70" s="52">
        <v>3088</v>
      </c>
      <c r="I70" s="52">
        <v>1513</v>
      </c>
      <c r="J70" s="52">
        <v>40</v>
      </c>
      <c r="K70" s="52">
        <v>168</v>
      </c>
      <c r="L70" s="52">
        <v>512</v>
      </c>
      <c r="M70" s="52">
        <v>230</v>
      </c>
      <c r="N70" s="52">
        <v>1359</v>
      </c>
      <c r="O70" s="52">
        <v>2507</v>
      </c>
      <c r="P70" s="52">
        <v>1705</v>
      </c>
      <c r="Q70" s="52">
        <v>1412</v>
      </c>
      <c r="R70" s="52">
        <v>63</v>
      </c>
      <c r="S70" s="52">
        <v>1742</v>
      </c>
      <c r="T70" s="52">
        <v>1128</v>
      </c>
      <c r="U70" s="52">
        <v>1030</v>
      </c>
      <c r="V70" s="52">
        <v>118</v>
      </c>
      <c r="W70" s="52">
        <v>177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354</v>
      </c>
      <c r="D71" s="36">
        <v>453</v>
      </c>
      <c r="E71" s="36">
        <v>523</v>
      </c>
      <c r="F71" s="36">
        <v>1344</v>
      </c>
      <c r="G71" s="36">
        <v>1959</v>
      </c>
      <c r="H71" s="36">
        <v>2357</v>
      </c>
      <c r="I71" s="36">
        <v>3005</v>
      </c>
      <c r="J71" s="36">
        <v>111</v>
      </c>
      <c r="K71" s="36">
        <v>147</v>
      </c>
      <c r="L71" s="36">
        <v>57</v>
      </c>
      <c r="M71" s="36">
        <v>163</v>
      </c>
      <c r="N71" s="36">
        <v>815</v>
      </c>
      <c r="O71" s="36">
        <v>1931</v>
      </c>
      <c r="P71" s="36">
        <v>1903</v>
      </c>
      <c r="Q71" s="36">
        <v>2666</v>
      </c>
      <c r="R71" s="36">
        <v>85</v>
      </c>
      <c r="S71" s="36">
        <v>2531</v>
      </c>
      <c r="T71" s="36">
        <v>561</v>
      </c>
      <c r="U71" s="36">
        <v>1481</v>
      </c>
      <c r="V71" s="36">
        <v>69</v>
      </c>
      <c r="W71" s="36">
        <v>214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23141</v>
      </c>
      <c r="D75" s="52">
        <v>26098</v>
      </c>
      <c r="E75" s="52">
        <v>27165</v>
      </c>
      <c r="F75" s="52">
        <v>29982</v>
      </c>
      <c r="G75" s="52">
        <v>27500</v>
      </c>
      <c r="H75" s="52">
        <v>15740</v>
      </c>
      <c r="I75" s="52">
        <v>24180</v>
      </c>
      <c r="J75" s="52">
        <v>24126</v>
      </c>
      <c r="K75" s="52">
        <v>22388</v>
      </c>
      <c r="L75" s="52">
        <v>21535</v>
      </c>
      <c r="M75" s="52">
        <v>24319</v>
      </c>
      <c r="N75" s="52">
        <v>31382</v>
      </c>
      <c r="O75" s="52">
        <v>26389</v>
      </c>
      <c r="P75" s="52">
        <v>6774</v>
      </c>
      <c r="Q75" s="52">
        <v>7204</v>
      </c>
      <c r="R75" s="52">
        <v>11954</v>
      </c>
      <c r="S75" s="52">
        <v>20991</v>
      </c>
      <c r="T75" s="52">
        <v>23676</v>
      </c>
      <c r="U75" s="52">
        <v>19288</v>
      </c>
      <c r="V75" s="52">
        <v>12655</v>
      </c>
      <c r="W75" s="52">
        <v>16028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7</v>
      </c>
      <c r="D77" s="52">
        <v>8</v>
      </c>
      <c r="E77" s="52">
        <v>28</v>
      </c>
      <c r="F77" s="52">
        <v>55</v>
      </c>
      <c r="G77" s="52">
        <v>72</v>
      </c>
      <c r="H77" s="52">
        <v>301</v>
      </c>
      <c r="I77" s="52">
        <v>243</v>
      </c>
      <c r="J77" s="52">
        <v>227</v>
      </c>
      <c r="K77" s="52">
        <v>124</v>
      </c>
      <c r="L77" s="52">
        <v>132</v>
      </c>
      <c r="M77" s="52">
        <v>194</v>
      </c>
      <c r="N77" s="52">
        <v>248</v>
      </c>
      <c r="O77" s="52">
        <v>351</v>
      </c>
      <c r="P77" s="52">
        <v>402</v>
      </c>
      <c r="Q77" s="52">
        <v>381</v>
      </c>
      <c r="R77" s="52">
        <v>454</v>
      </c>
      <c r="S77" s="52">
        <v>525</v>
      </c>
      <c r="T77" s="52">
        <v>513</v>
      </c>
      <c r="U77" s="52">
        <v>600</v>
      </c>
      <c r="V77" s="52">
        <v>713</v>
      </c>
      <c r="W77" s="52">
        <v>655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16929</v>
      </c>
      <c r="D79" s="52">
        <f t="shared" si="0"/>
        <v>15163</v>
      </c>
      <c r="E79" s="52">
        <f t="shared" si="0"/>
        <v>16679</v>
      </c>
      <c r="F79" s="52">
        <f t="shared" si="0"/>
        <v>17448</v>
      </c>
      <c r="G79" s="52">
        <f t="shared" si="0"/>
        <v>12996</v>
      </c>
      <c r="H79" s="52">
        <f t="shared" si="0"/>
        <v>5990</v>
      </c>
      <c r="I79" s="52">
        <f t="shared" si="0"/>
        <v>19036</v>
      </c>
      <c r="J79" s="52">
        <f t="shared" si="0"/>
        <v>23696</v>
      </c>
      <c r="K79" s="52">
        <f t="shared" si="0"/>
        <v>26288</v>
      </c>
      <c r="L79" s="52">
        <f t="shared" si="0"/>
        <v>30100</v>
      </c>
      <c r="M79" s="52">
        <f t="shared" si="0"/>
        <v>41533</v>
      </c>
      <c r="N79" s="52">
        <f t="shared" si="0"/>
        <v>36268</v>
      </c>
      <c r="O79" s="52">
        <f t="shared" si="0"/>
        <v>29722</v>
      </c>
      <c r="P79" s="52">
        <f t="shared" si="0"/>
        <v>9468</v>
      </c>
      <c r="Q79" s="52">
        <f t="shared" si="0"/>
        <v>13191</v>
      </c>
      <c r="R79" s="52">
        <f t="shared" ref="R79:V79" si="1">R45-R62</f>
        <v>14237</v>
      </c>
      <c r="S79" s="52">
        <f t="shared" si="1"/>
        <v>22322</v>
      </c>
      <c r="T79" s="52">
        <f t="shared" si="1"/>
        <v>28234</v>
      </c>
      <c r="U79" s="52">
        <f t="shared" si="1"/>
        <v>20373</v>
      </c>
      <c r="V79" s="52">
        <f t="shared" si="1"/>
        <v>20648</v>
      </c>
      <c r="W79" s="52">
        <f t="shared" ref="W79" si="2">W45-W62</f>
        <v>18887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532</v>
      </c>
      <c r="D81" s="52">
        <f t="shared" si="6"/>
        <v>332</v>
      </c>
      <c r="E81" s="52">
        <f t="shared" si="6"/>
        <v>427</v>
      </c>
      <c r="F81" s="52">
        <f t="shared" si="6"/>
        <v>604</v>
      </c>
      <c r="G81" s="52">
        <f t="shared" si="6"/>
        <v>587</v>
      </c>
      <c r="H81" s="52">
        <f t="shared" si="6"/>
        <v>476</v>
      </c>
      <c r="I81" s="52">
        <f t="shared" si="6"/>
        <v>162</v>
      </c>
      <c r="J81" s="52">
        <f t="shared" si="6"/>
        <v>54</v>
      </c>
      <c r="K81" s="52">
        <f t="shared" si="6"/>
        <v>185</v>
      </c>
      <c r="L81" s="52">
        <f t="shared" si="6"/>
        <v>592</v>
      </c>
      <c r="M81" s="52">
        <f t="shared" si="6"/>
        <v>2</v>
      </c>
      <c r="N81" s="52">
        <f t="shared" si="6"/>
        <v>482</v>
      </c>
      <c r="O81" s="52">
        <f t="shared" si="6"/>
        <v>520</v>
      </c>
      <c r="P81" s="52">
        <f t="shared" si="6"/>
        <v>371</v>
      </c>
      <c r="Q81" s="52">
        <f t="shared" si="6"/>
        <v>83</v>
      </c>
      <c r="R81" s="52">
        <f t="shared" ref="R81:V81" si="7">R47-R64</f>
        <v>158</v>
      </c>
      <c r="S81" s="52">
        <f t="shared" si="7"/>
        <v>246</v>
      </c>
      <c r="T81" s="52">
        <f t="shared" si="7"/>
        <v>240</v>
      </c>
      <c r="U81" s="52">
        <f t="shared" si="7"/>
        <v>217</v>
      </c>
      <c r="V81" s="52">
        <f t="shared" si="7"/>
        <v>385</v>
      </c>
      <c r="W81" s="52">
        <f t="shared" ref="W81" si="8">W47-W64</f>
        <v>380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7462</v>
      </c>
      <c r="D83" s="52">
        <f t="shared" si="12"/>
        <v>12402</v>
      </c>
      <c r="E83" s="52">
        <f t="shared" si="12"/>
        <v>12012</v>
      </c>
      <c r="F83" s="52">
        <f t="shared" si="12"/>
        <v>14343</v>
      </c>
      <c r="G83" s="52">
        <f t="shared" si="12"/>
        <v>17305</v>
      </c>
      <c r="H83" s="52">
        <f t="shared" si="12"/>
        <v>14368</v>
      </c>
      <c r="I83" s="52">
        <f t="shared" si="12"/>
        <v>10914</v>
      </c>
      <c r="J83" s="52">
        <f t="shared" si="12"/>
        <v>10187</v>
      </c>
      <c r="K83" s="52">
        <f t="shared" si="12"/>
        <v>11020</v>
      </c>
      <c r="L83" s="52">
        <f t="shared" si="12"/>
        <v>8472</v>
      </c>
      <c r="M83" s="52">
        <f t="shared" si="12"/>
        <v>990</v>
      </c>
      <c r="N83" s="52">
        <f t="shared" si="12"/>
        <v>13322</v>
      </c>
      <c r="O83" s="52">
        <f t="shared" si="12"/>
        <v>13815</v>
      </c>
      <c r="P83" s="52">
        <f t="shared" si="12"/>
        <v>17248</v>
      </c>
      <c r="Q83" s="52">
        <f t="shared" si="12"/>
        <v>10054</v>
      </c>
      <c r="R83" s="52">
        <f t="shared" ref="R83:V83" si="13">R49-R66</f>
        <v>10453</v>
      </c>
      <c r="S83" s="52">
        <f t="shared" si="13"/>
        <v>6882</v>
      </c>
      <c r="T83" s="52">
        <f t="shared" si="13"/>
        <v>2168</v>
      </c>
      <c r="U83" s="52">
        <f t="shared" si="13"/>
        <v>5499</v>
      </c>
      <c r="V83" s="52">
        <f t="shared" si="13"/>
        <v>16504</v>
      </c>
      <c r="W83" s="52">
        <f t="shared" ref="W83" si="14">W49-W66</f>
        <v>20080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50490</v>
      </c>
      <c r="D86" s="52">
        <v>53344</v>
      </c>
      <c r="E86" s="52">
        <v>54676</v>
      </c>
      <c r="F86" s="52">
        <v>53058</v>
      </c>
      <c r="G86" s="52">
        <v>49972</v>
      </c>
      <c r="H86" s="52">
        <v>41206</v>
      </c>
      <c r="I86" s="52">
        <v>33105</v>
      </c>
      <c r="J86" s="52">
        <v>45837</v>
      </c>
      <c r="K86" s="52">
        <v>55061</v>
      </c>
      <c r="L86" s="52">
        <v>54422</v>
      </c>
      <c r="M86" s="52">
        <v>62022</v>
      </c>
      <c r="N86" s="52">
        <v>51503</v>
      </c>
      <c r="O86" s="52">
        <v>36182</v>
      </c>
      <c r="P86" s="52">
        <v>26123</v>
      </c>
      <c r="Q86" s="52">
        <v>28057</v>
      </c>
      <c r="R86" s="52">
        <v>49721</v>
      </c>
      <c r="S86" s="52">
        <v>73835</v>
      </c>
      <c r="T86" s="52">
        <v>57404</v>
      </c>
      <c r="U86" s="52">
        <v>45066</v>
      </c>
      <c r="V86" s="52">
        <v>31148</v>
      </c>
      <c r="W86" s="52">
        <v>30281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1419</v>
      </c>
      <c r="D87" s="52">
        <v>1405</v>
      </c>
      <c r="E87" s="52">
        <v>1921</v>
      </c>
      <c r="F87" s="52">
        <v>6848</v>
      </c>
      <c r="G87" s="52">
        <v>9783</v>
      </c>
      <c r="H87" s="52">
        <v>10878</v>
      </c>
      <c r="I87" s="52">
        <v>3865</v>
      </c>
      <c r="J87" s="52">
        <v>116</v>
      </c>
      <c r="K87" s="52">
        <v>440</v>
      </c>
      <c r="L87" s="52">
        <v>1893</v>
      </c>
      <c r="M87" s="52">
        <v>1237</v>
      </c>
      <c r="N87" s="52">
        <v>5681</v>
      </c>
      <c r="O87" s="52">
        <v>12035</v>
      </c>
      <c r="P87" s="52">
        <v>5010</v>
      </c>
      <c r="Q87" s="52">
        <v>3568</v>
      </c>
      <c r="R87" s="52">
        <v>199</v>
      </c>
      <c r="S87" s="52">
        <v>5182</v>
      </c>
      <c r="T87" s="52">
        <v>3175</v>
      </c>
      <c r="U87" s="52">
        <v>3753</v>
      </c>
      <c r="V87" s="52">
        <v>296</v>
      </c>
      <c r="W87" s="52">
        <v>555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814</v>
      </c>
      <c r="D88" s="36">
        <v>1045</v>
      </c>
      <c r="E88" s="36">
        <v>1073</v>
      </c>
      <c r="F88" s="36">
        <v>2815</v>
      </c>
      <c r="G88" s="36">
        <v>4918</v>
      </c>
      <c r="H88" s="36">
        <v>8301</v>
      </c>
      <c r="I88" s="36">
        <v>7679</v>
      </c>
      <c r="J88" s="36">
        <v>316</v>
      </c>
      <c r="K88" s="36">
        <v>384</v>
      </c>
      <c r="L88" s="36">
        <v>208</v>
      </c>
      <c r="M88" s="36">
        <v>880</v>
      </c>
      <c r="N88" s="36">
        <v>3405</v>
      </c>
      <c r="O88" s="36">
        <v>9266</v>
      </c>
      <c r="P88" s="36">
        <v>5590</v>
      </c>
      <c r="Q88" s="36">
        <v>6747</v>
      </c>
      <c r="R88" s="36">
        <v>277</v>
      </c>
      <c r="S88" s="36">
        <v>7540</v>
      </c>
      <c r="T88" s="36">
        <v>1583</v>
      </c>
      <c r="U88" s="36">
        <v>5400</v>
      </c>
      <c r="V88" s="36">
        <v>171</v>
      </c>
      <c r="W88" s="36">
        <v>688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4411</v>
      </c>
      <c r="I94" s="52">
        <f>RES_hhdet_numvin!I83</f>
        <v>11520</v>
      </c>
      <c r="J94" s="52">
        <f>RES_hhdet_numvin!J83</f>
        <v>15958</v>
      </c>
      <c r="K94" s="52">
        <f>RES_hhdet_numvin!K83</f>
        <v>20236</v>
      </c>
      <c r="L94" s="52">
        <f>RES_hhdet_numvin!L83</f>
        <v>20791</v>
      </c>
      <c r="M94" s="52">
        <f>RES_hhdet_numvin!M83</f>
        <v>24208</v>
      </c>
      <c r="N94" s="52">
        <f>RES_hhdet_numvin!N83</f>
        <v>33722</v>
      </c>
      <c r="O94" s="52">
        <f>RES_hhdet_numvin!O83</f>
        <v>30869</v>
      </c>
      <c r="P94" s="52">
        <f>RES_hhdet_numvin!P83</f>
        <v>13595</v>
      </c>
      <c r="Q94" s="52">
        <f>RES_hhdet_numvin!Q83</f>
        <v>15856</v>
      </c>
      <c r="R94" s="52">
        <f>RES_hhdet_numvin!R83</f>
        <v>19414</v>
      </c>
      <c r="S94" s="52">
        <f>RES_hhdet_numvin!S83</f>
        <v>35049</v>
      </c>
      <c r="T94" s="52">
        <f>RES_hhdet_numvin!T83</f>
        <v>36111</v>
      </c>
      <c r="U94" s="52">
        <f>RES_hhdet_numvin!U83</f>
        <v>28631</v>
      </c>
      <c r="V94" s="52">
        <f>RES_hhdet_numvin!V83</f>
        <v>20572</v>
      </c>
      <c r="W94" s="52">
        <f>RES_hhdet_numvin!W83</f>
        <v>22283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192</v>
      </c>
      <c r="Q97" s="138">
        <f>RES_hhdet_numvin!Q86</f>
        <v>334</v>
      </c>
      <c r="R97" s="138">
        <f>RES_hhdet_numvin!R86</f>
        <v>509</v>
      </c>
      <c r="S97" s="138">
        <f>RES_hhdet_numvin!S86</f>
        <v>727</v>
      </c>
      <c r="T97" s="138">
        <f>RES_hhdet_numvin!T86</f>
        <v>735</v>
      </c>
      <c r="U97" s="138">
        <f>RES_hhdet_numvin!U86</f>
        <v>803</v>
      </c>
      <c r="V97" s="138">
        <f>RES_hhdet_numvin!V86</f>
        <v>1124</v>
      </c>
      <c r="W97" s="138">
        <f>RES_hhdet_numvin!W86</f>
        <v>879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330</v>
      </c>
      <c r="I99" s="138">
        <f>RES_hhdet_numvin!I88</f>
        <v>4962</v>
      </c>
      <c r="J99" s="138">
        <f>RES_hhdet_numvin!J88</f>
        <v>8206</v>
      </c>
      <c r="K99" s="138">
        <f>RES_hhdet_numvin!K88</f>
        <v>10332</v>
      </c>
      <c r="L99" s="138">
        <f>RES_hhdet_numvin!L88</f>
        <v>12706</v>
      </c>
      <c r="M99" s="138">
        <f>RES_hhdet_numvin!M88</f>
        <v>22431</v>
      </c>
      <c r="N99" s="138">
        <f>RES_hhdet_numvin!N88</f>
        <v>21235</v>
      </c>
      <c r="O99" s="138">
        <f>RES_hhdet_numvin!O88</f>
        <v>19180</v>
      </c>
      <c r="P99" s="138">
        <f>RES_hhdet_numvin!P88</f>
        <v>6850</v>
      </c>
      <c r="Q99" s="138">
        <f>RES_hhdet_numvin!Q88</f>
        <v>11990</v>
      </c>
      <c r="R99" s="138">
        <f>RES_hhdet_numvin!R88</f>
        <v>13801</v>
      </c>
      <c r="S99" s="138">
        <f>RES_hhdet_numvin!S88</f>
        <v>26503</v>
      </c>
      <c r="T99" s="138">
        <f>RES_hhdet_numvin!T88</f>
        <v>32896</v>
      </c>
      <c r="U99" s="138">
        <f>RES_hhdet_numvin!U88</f>
        <v>22498</v>
      </c>
      <c r="V99" s="138">
        <f>RES_hhdet_numvin!V88</f>
        <v>20535</v>
      </c>
      <c r="W99" s="138">
        <f>RES_hhdet_numvin!W88</f>
        <v>20483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154</v>
      </c>
      <c r="Q103" s="138">
        <f>RES_hhdet_numvin!Q92</f>
        <v>78</v>
      </c>
      <c r="R103" s="138">
        <f>RES_hhdet_numvin!R92</f>
        <v>175</v>
      </c>
      <c r="S103" s="138">
        <f>RES_hhdet_numvin!S92</f>
        <v>358</v>
      </c>
      <c r="T103" s="138">
        <f>RES_hhdet_numvin!T92</f>
        <v>350</v>
      </c>
      <c r="U103" s="138">
        <f>RES_hhdet_numvin!U92</f>
        <v>318</v>
      </c>
      <c r="V103" s="138">
        <f>RES_hhdet_numvin!V92</f>
        <v>521</v>
      </c>
      <c r="W103" s="138">
        <f>RES_hhdet_numvin!W92</f>
        <v>469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7165</v>
      </c>
      <c r="Q107" s="138">
        <f>RES_hhdet_numvin!Q96</f>
        <v>9261</v>
      </c>
      <c r="R107" s="138">
        <f>RES_hhdet_numvin!R96</f>
        <v>11459</v>
      </c>
      <c r="S107" s="138">
        <f>RES_hhdet_numvin!S96</f>
        <v>9961</v>
      </c>
      <c r="T107" s="138">
        <f>RES_hhdet_numvin!T96</f>
        <v>3151</v>
      </c>
      <c r="U107" s="138">
        <f>RES_hhdet_numvin!U96</f>
        <v>8016</v>
      </c>
      <c r="V107" s="138">
        <f>RES_hhdet_numvin!V96</f>
        <v>22202</v>
      </c>
      <c r="W107" s="138">
        <f>RES_hhdet_numvin!W96</f>
        <v>24650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9055</v>
      </c>
      <c r="Q112" s="138">
        <f>RES_hhdet_numvin!Q101</f>
        <v>17784</v>
      </c>
      <c r="R112" s="138">
        <f>RES_hhdet_numvin!R101</f>
        <v>39800</v>
      </c>
      <c r="S112" s="138">
        <f>RES_hhdet_numvin!S101</f>
        <v>64569</v>
      </c>
      <c r="T112" s="138">
        <f>RES_hhdet_numvin!T101</f>
        <v>61747</v>
      </c>
      <c r="U112" s="138">
        <f>RES_hhdet_numvin!U101</f>
        <v>50448</v>
      </c>
      <c r="V112" s="138">
        <f>RES_hhdet_numvin!V101</f>
        <v>38692</v>
      </c>
      <c r="W112" s="138">
        <f>RES_hhdet_numvin!W101</f>
        <v>36145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199</v>
      </c>
      <c r="S113" s="138">
        <f>RES_hhdet_numvin!S102</f>
        <v>5989</v>
      </c>
      <c r="T113" s="138">
        <f>RES_hhdet_numvin!T102</f>
        <v>4068</v>
      </c>
      <c r="U113" s="138">
        <f>RES_hhdet_numvin!U102</f>
        <v>4683</v>
      </c>
      <c r="V113" s="138">
        <f>RES_hhdet_numvin!V102</f>
        <v>413</v>
      </c>
      <c r="W113" s="138">
        <f>RES_hhdet_numvin!W102</f>
        <v>732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278</v>
      </c>
      <c r="S114" s="39">
        <f>RES_hhdet_numvin!S103</f>
        <v>8716</v>
      </c>
      <c r="T114" s="39">
        <f>RES_hhdet_numvin!T103</f>
        <v>2027</v>
      </c>
      <c r="U114" s="39">
        <f>RES_hhdet_numvin!U103</f>
        <v>6739</v>
      </c>
      <c r="V114" s="39">
        <f>RES_hhdet_numvin!V103</f>
        <v>240</v>
      </c>
      <c r="W114" s="39">
        <f>RES_hhdet_numvin!W103</f>
        <v>902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681.21152498044432</v>
      </c>
      <c r="C118" s="117">
        <f t="shared" si="18"/>
        <v>737.62981218143739</v>
      </c>
      <c r="D118" s="117">
        <f t="shared" si="18"/>
        <v>730.15043783896499</v>
      </c>
      <c r="E118" s="117">
        <f t="shared" si="18"/>
        <v>776.61511955271385</v>
      </c>
      <c r="F118" s="117">
        <f t="shared" si="18"/>
        <v>784.87046212854307</v>
      </c>
      <c r="G118" s="117">
        <f t="shared" si="18"/>
        <v>794.61139042357365</v>
      </c>
      <c r="H118" s="117">
        <f t="shared" si="18"/>
        <v>777.39330606340457</v>
      </c>
      <c r="I118" s="117">
        <f t="shared" si="18"/>
        <v>761.03240919024529</v>
      </c>
      <c r="J118" s="117">
        <f t="shared" si="18"/>
        <v>766.03155607978522</v>
      </c>
      <c r="K118" s="117">
        <f t="shared" si="18"/>
        <v>844.4868128807658</v>
      </c>
      <c r="L118" s="117">
        <f t="shared" si="18"/>
        <v>633.92226377125291</v>
      </c>
      <c r="M118" s="117">
        <f t="shared" si="18"/>
        <v>650.72064241601413</v>
      </c>
      <c r="N118" s="117">
        <f t="shared" si="18"/>
        <v>690.76451960082159</v>
      </c>
      <c r="O118" s="117">
        <f t="shared" si="18"/>
        <v>605.99639257171236</v>
      </c>
      <c r="P118" s="117">
        <f t="shared" si="18"/>
        <v>594.73652119366716</v>
      </c>
      <c r="Q118" s="117">
        <f t="shared" si="18"/>
        <v>489.19764154656673</v>
      </c>
      <c r="R118" s="117">
        <f t="shared" ref="R118:V118" si="19">R119+R122+R124+R137</f>
        <v>483.75426022462779</v>
      </c>
      <c r="S118" s="117">
        <f t="shared" si="19"/>
        <v>529.47382923690884</v>
      </c>
      <c r="T118" s="117">
        <f t="shared" si="19"/>
        <v>559.25780208030142</v>
      </c>
      <c r="U118" s="117">
        <f t="shared" si="19"/>
        <v>531.12410385616533</v>
      </c>
      <c r="V118" s="117">
        <f t="shared" si="19"/>
        <v>477.96997766567722</v>
      </c>
      <c r="W118" s="117">
        <f t="shared" ref="W118" si="20">W119+W122+W124+W137</f>
        <v>488.9112288615068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559.75348709344348</v>
      </c>
      <c r="C119" s="122">
        <f t="shared" si="21"/>
        <v>615.20864805067629</v>
      </c>
      <c r="D119" s="122">
        <f t="shared" si="21"/>
        <v>605.05036536795023</v>
      </c>
      <c r="E119" s="122">
        <f t="shared" si="21"/>
        <v>646.17172381153625</v>
      </c>
      <c r="F119" s="122">
        <f t="shared" si="21"/>
        <v>650.69309538239452</v>
      </c>
      <c r="G119" s="122">
        <f t="shared" si="21"/>
        <v>655.70871418028514</v>
      </c>
      <c r="H119" s="122">
        <f t="shared" si="21"/>
        <v>640.36284219018853</v>
      </c>
      <c r="I119" s="122">
        <f t="shared" si="21"/>
        <v>626.01229155096451</v>
      </c>
      <c r="J119" s="122">
        <f t="shared" si="21"/>
        <v>626.55388522711405</v>
      </c>
      <c r="K119" s="122">
        <f t="shared" si="21"/>
        <v>697.56862729261252</v>
      </c>
      <c r="L119" s="122">
        <f t="shared" si="21"/>
        <v>496.97071679039192</v>
      </c>
      <c r="M119" s="122">
        <f t="shared" si="21"/>
        <v>519.08643360491749</v>
      </c>
      <c r="N119" s="122">
        <f t="shared" si="21"/>
        <v>552.50211335284553</v>
      </c>
      <c r="O119" s="122">
        <f t="shared" si="21"/>
        <v>480.65380116368664</v>
      </c>
      <c r="P119" s="122">
        <f t="shared" si="21"/>
        <v>472.40708009006687</v>
      </c>
      <c r="Q119" s="122">
        <f t="shared" si="21"/>
        <v>381.17061470163964</v>
      </c>
      <c r="R119" s="122">
        <f t="shared" ref="R119:V119" si="22">SUM(R120:R121)</f>
        <v>374.6023074538848</v>
      </c>
      <c r="S119" s="122">
        <f t="shared" si="22"/>
        <v>420.28199021310786</v>
      </c>
      <c r="T119" s="122">
        <f t="shared" si="22"/>
        <v>446.00142017413174</v>
      </c>
      <c r="U119" s="122">
        <f t="shared" si="22"/>
        <v>424.68835209281036</v>
      </c>
      <c r="V119" s="122">
        <f t="shared" si="22"/>
        <v>377.48026598228756</v>
      </c>
      <c r="W119" s="122">
        <f t="shared" ref="W119" si="23">SUM(W120:W121)</f>
        <v>384.80493565164915</v>
      </c>
      <c r="DA119" s="130" t="s">
        <v>1646</v>
      </c>
    </row>
    <row r="120" spans="1:105" ht="12" customHeight="1" x14ac:dyDescent="0.25">
      <c r="A120" s="97" t="s">
        <v>204</v>
      </c>
      <c r="B120" s="98">
        <v>557.50383985861868</v>
      </c>
      <c r="C120" s="98">
        <v>612.73319734561915</v>
      </c>
      <c r="D120" s="98">
        <v>602.63977160959428</v>
      </c>
      <c r="E120" s="98">
        <v>643.58146659634588</v>
      </c>
      <c r="F120" s="98">
        <v>648.08389621403342</v>
      </c>
      <c r="G120" s="98">
        <v>653.04732997329154</v>
      </c>
      <c r="H120" s="98">
        <v>637.75988532084125</v>
      </c>
      <c r="I120" s="98">
        <v>623.45481103057602</v>
      </c>
      <c r="J120" s="98">
        <v>623.94187666114146</v>
      </c>
      <c r="K120" s="98">
        <v>694.59249701233944</v>
      </c>
      <c r="L120" s="98">
        <v>494.88709754466413</v>
      </c>
      <c r="M120" s="98">
        <v>516.81928441769332</v>
      </c>
      <c r="N120" s="98">
        <v>550.01386261584014</v>
      </c>
      <c r="O120" s="98">
        <v>478.43323779497462</v>
      </c>
      <c r="P120" s="98">
        <v>470.23343842552742</v>
      </c>
      <c r="Q120" s="98">
        <v>379.41720645839257</v>
      </c>
      <c r="R120" s="98">
        <v>372.8770325785805</v>
      </c>
      <c r="S120" s="98">
        <v>418.33470430877986</v>
      </c>
      <c r="T120" s="98">
        <v>443.90570364001132</v>
      </c>
      <c r="U120" s="98">
        <v>422.66123531097719</v>
      </c>
      <c r="V120" s="98">
        <v>375.65250310499675</v>
      </c>
      <c r="W120" s="98">
        <v>382.92473965797313</v>
      </c>
      <c r="DA120" s="63" t="s">
        <v>1647</v>
      </c>
    </row>
    <row r="121" spans="1:105" ht="12" customHeight="1" x14ac:dyDescent="0.25">
      <c r="A121" s="97" t="s">
        <v>53</v>
      </c>
      <c r="B121" s="98">
        <v>2.2496472348247649</v>
      </c>
      <c r="C121" s="98">
        <v>2.4754507050571553</v>
      </c>
      <c r="D121" s="98">
        <v>2.4105937583559354</v>
      </c>
      <c r="E121" s="98">
        <v>2.5902572151903414</v>
      </c>
      <c r="F121" s="98">
        <v>2.6091991683610494</v>
      </c>
      <c r="G121" s="98">
        <v>2.6613842069935663</v>
      </c>
      <c r="H121" s="98">
        <v>2.6029568693472931</v>
      </c>
      <c r="I121" s="98">
        <v>2.5574805203885176</v>
      </c>
      <c r="J121" s="98">
        <v>2.6120085659725429</v>
      </c>
      <c r="K121" s="98">
        <v>2.9761302802731198</v>
      </c>
      <c r="L121" s="98">
        <v>2.083619245727812</v>
      </c>
      <c r="M121" s="98">
        <v>2.2671491872241929</v>
      </c>
      <c r="N121" s="98">
        <v>2.4882507370053775</v>
      </c>
      <c r="O121" s="98">
        <v>2.2205633687120079</v>
      </c>
      <c r="P121" s="98">
        <v>2.1736416645394678</v>
      </c>
      <c r="Q121" s="98">
        <v>1.7534082432470817</v>
      </c>
      <c r="R121" s="98">
        <v>1.7252748753042988</v>
      </c>
      <c r="S121" s="98">
        <v>1.9472859043279855</v>
      </c>
      <c r="T121" s="98">
        <v>2.0957165341204229</v>
      </c>
      <c r="U121" s="98">
        <v>2.0271167818331528</v>
      </c>
      <c r="V121" s="98">
        <v>1.8277628772908108</v>
      </c>
      <c r="W121" s="98">
        <v>1.8801959936760171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2.1641678378703637E-4</v>
      </c>
      <c r="C122" s="122">
        <f t="shared" si="24"/>
        <v>2.7557786693778826E-4</v>
      </c>
      <c r="D122" s="122">
        <f t="shared" si="24"/>
        <v>3.7036294947237307E-4</v>
      </c>
      <c r="E122" s="122">
        <f t="shared" si="24"/>
        <v>4.9195590877876435E-4</v>
      </c>
      <c r="F122" s="122">
        <f t="shared" si="24"/>
        <v>7.4453796855419255E-4</v>
      </c>
      <c r="G122" s="122">
        <f t="shared" si="24"/>
        <v>1.1870365063656103E-3</v>
      </c>
      <c r="H122" s="122">
        <f t="shared" si="24"/>
        <v>3.9276124038064367E-3</v>
      </c>
      <c r="I122" s="122">
        <f t="shared" si="24"/>
        <v>4.4904914817180414E-3</v>
      </c>
      <c r="J122" s="122">
        <f t="shared" si="24"/>
        <v>6.0441486364710183E-3</v>
      </c>
      <c r="K122" s="122">
        <f t="shared" si="24"/>
        <v>7.2147639296750521E-3</v>
      </c>
      <c r="L122" s="122">
        <f t="shared" si="24"/>
        <v>1.9358634355614576E-2</v>
      </c>
      <c r="M122" s="122">
        <f t="shared" si="24"/>
        <v>1.0371247406866596E-2</v>
      </c>
      <c r="N122" s="122">
        <f t="shared" si="24"/>
        <v>1.1870810000458375E-2</v>
      </c>
      <c r="O122" s="122">
        <f t="shared" si="24"/>
        <v>1.1263013184095975E-2</v>
      </c>
      <c r="P122" s="122">
        <f t="shared" si="24"/>
        <v>1.6214081139227357E-2</v>
      </c>
      <c r="Q122" s="122">
        <f t="shared" si="24"/>
        <v>1.2401671448219598E-2</v>
      </c>
      <c r="R122" s="122">
        <f t="shared" si="24"/>
        <v>1.3442427590741018E-2</v>
      </c>
      <c r="S122" s="122">
        <f t="shared" si="24"/>
        <v>1.4683839440764441E-2</v>
      </c>
      <c r="T122" s="122">
        <f t="shared" si="24"/>
        <v>2.1161826398353133E-2</v>
      </c>
      <c r="U122" s="122">
        <f t="shared" si="24"/>
        <v>1.6375204650613647E-2</v>
      </c>
      <c r="V122" s="122">
        <f t="shared" si="24"/>
        <v>1.7737293520787047E-2</v>
      </c>
      <c r="W122" s="122">
        <f t="shared" si="24"/>
        <v>3.2272248304057671E-2</v>
      </c>
      <c r="DA122" s="130" t="s">
        <v>1649</v>
      </c>
    </row>
    <row r="123" spans="1:105" ht="12" customHeight="1" x14ac:dyDescent="0.25">
      <c r="A123" s="97" t="s">
        <v>53</v>
      </c>
      <c r="B123" s="98">
        <v>2.1641678378703637E-4</v>
      </c>
      <c r="C123" s="98">
        <v>2.7557786693778826E-4</v>
      </c>
      <c r="D123" s="98">
        <v>3.7036294947237307E-4</v>
      </c>
      <c r="E123" s="98">
        <v>4.9195590877876435E-4</v>
      </c>
      <c r="F123" s="98">
        <v>7.4453796855419255E-4</v>
      </c>
      <c r="G123" s="98">
        <v>1.1870365063656103E-3</v>
      </c>
      <c r="H123" s="98">
        <v>3.9276124038064367E-3</v>
      </c>
      <c r="I123" s="98">
        <v>4.4904914817180414E-3</v>
      </c>
      <c r="J123" s="98">
        <v>6.0441486364710183E-3</v>
      </c>
      <c r="K123" s="98">
        <v>7.2147639296750521E-3</v>
      </c>
      <c r="L123" s="98">
        <v>1.9358634355614576E-2</v>
      </c>
      <c r="M123" s="98">
        <v>1.0371247406866596E-2</v>
      </c>
      <c r="N123" s="98">
        <v>1.1870810000458375E-2</v>
      </c>
      <c r="O123" s="98">
        <v>1.1263013184095975E-2</v>
      </c>
      <c r="P123" s="98">
        <v>1.6214081139227357E-2</v>
      </c>
      <c r="Q123" s="98">
        <v>1.2401671448219598E-2</v>
      </c>
      <c r="R123" s="98">
        <v>1.3442427590741018E-2</v>
      </c>
      <c r="S123" s="98">
        <v>1.4683839440764441E-2</v>
      </c>
      <c r="T123" s="98">
        <v>2.1161826398353133E-2</v>
      </c>
      <c r="U123" s="98">
        <v>1.6375204650613647E-2</v>
      </c>
      <c r="V123" s="98">
        <v>1.7737293520787047E-2</v>
      </c>
      <c r="W123" s="98">
        <v>3.2272248304057671E-2</v>
      </c>
      <c r="DA123" s="63" t="s">
        <v>1650</v>
      </c>
    </row>
    <row r="124" spans="1:105" ht="12" customHeight="1" x14ac:dyDescent="0.25">
      <c r="A124" s="121" t="s">
        <v>55</v>
      </c>
      <c r="B124" s="122">
        <v>95.950521284557496</v>
      </c>
      <c r="C124" s="122">
        <v>96.67664269911171</v>
      </c>
      <c r="D124" s="122">
        <v>96.532805692166974</v>
      </c>
      <c r="E124" s="122">
        <v>98.422419661370526</v>
      </c>
      <c r="F124" s="122">
        <v>98.186530237614008</v>
      </c>
      <c r="G124" s="122">
        <v>104.00262854178516</v>
      </c>
      <c r="H124" s="122">
        <v>101.84223543075247</v>
      </c>
      <c r="I124" s="122">
        <v>100.22825038306839</v>
      </c>
      <c r="J124" s="122">
        <v>105.3746737500216</v>
      </c>
      <c r="K124" s="122">
        <v>109.48919347547593</v>
      </c>
      <c r="L124" s="122">
        <v>101.97327596670891</v>
      </c>
      <c r="M124" s="122">
        <v>96.989930670826226</v>
      </c>
      <c r="N124" s="122">
        <v>101.6856809764957</v>
      </c>
      <c r="O124" s="122">
        <v>92.487619109088499</v>
      </c>
      <c r="P124" s="122">
        <v>89.691276556334472</v>
      </c>
      <c r="Q124" s="122">
        <v>80.753529706680581</v>
      </c>
      <c r="R124" s="122">
        <v>82.348956159187495</v>
      </c>
      <c r="S124" s="122">
        <v>81.427925995154467</v>
      </c>
      <c r="T124" s="122">
        <v>84.512607034866576</v>
      </c>
      <c r="U124" s="122">
        <v>79.26505520859979</v>
      </c>
      <c r="V124" s="122">
        <v>75.929885954983931</v>
      </c>
      <c r="W124" s="122">
        <v>79.061663886700813</v>
      </c>
      <c r="DA124" s="130" t="s">
        <v>1651</v>
      </c>
    </row>
    <row r="125" spans="1:105" ht="12" customHeight="1" x14ac:dyDescent="0.25">
      <c r="A125" s="97" t="s">
        <v>132</v>
      </c>
      <c r="B125" s="98">
        <v>91.558725599755348</v>
      </c>
      <c r="C125" s="98">
        <v>90.951213953411724</v>
      </c>
      <c r="D125" s="98">
        <v>87.90132104707628</v>
      </c>
      <c r="E125" s="98">
        <v>86.115837755478978</v>
      </c>
      <c r="F125" s="98">
        <v>83.98036837137029</v>
      </c>
      <c r="G125" s="98">
        <v>85.468240797663114</v>
      </c>
      <c r="H125" s="98">
        <v>77.612658938104218</v>
      </c>
      <c r="I125" s="98">
        <v>74.165211985512059</v>
      </c>
      <c r="J125" s="98">
        <v>68.803476122320518</v>
      </c>
      <c r="K125" s="98">
        <v>77.421224208910019</v>
      </c>
      <c r="L125" s="98">
        <v>73.316900735645333</v>
      </c>
      <c r="M125" s="98">
        <v>76.575570841693022</v>
      </c>
      <c r="N125" s="98">
        <v>81.507595299512616</v>
      </c>
      <c r="O125" s="98">
        <v>70.765763829177388</v>
      </c>
      <c r="P125" s="98">
        <v>69.547434795070259</v>
      </c>
      <c r="Q125" s="98">
        <v>56.1605044425337</v>
      </c>
      <c r="R125" s="98">
        <v>55.188759912104778</v>
      </c>
      <c r="S125" s="98">
        <v>61.923330467182581</v>
      </c>
      <c r="T125" s="98">
        <v>65.711999617846644</v>
      </c>
      <c r="U125" s="98">
        <v>62.489849049393385</v>
      </c>
      <c r="V125" s="98">
        <v>55.49467373650532</v>
      </c>
      <c r="W125" s="98">
        <v>56.575093149899693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0.64751062135761572</v>
      </c>
      <c r="C129" s="101">
        <v>0.62758311499225217</v>
      </c>
      <c r="D129" s="101">
        <v>0.63833756058834068</v>
      </c>
      <c r="E129" s="101">
        <v>0.71624678092539817</v>
      </c>
      <c r="F129" s="101">
        <v>0.80192918139207592</v>
      </c>
      <c r="G129" s="101">
        <v>0.94202463880834275</v>
      </c>
      <c r="H129" s="101">
        <v>1.0336630825502919</v>
      </c>
      <c r="I129" s="101">
        <v>0.92761253804953214</v>
      </c>
      <c r="J129" s="101">
        <v>0.92762748869117428</v>
      </c>
      <c r="K129" s="101">
        <v>0.80837371447145634</v>
      </c>
      <c r="L129" s="101">
        <v>0.67420736551830929</v>
      </c>
      <c r="M129" s="101">
        <v>0.67245005796783042</v>
      </c>
      <c r="N129" s="101">
        <v>0.65564603264686072</v>
      </c>
      <c r="O129" s="101">
        <v>0.65473181403564507</v>
      </c>
      <c r="P129" s="101">
        <v>0.72311657466247048</v>
      </c>
      <c r="Q129" s="101">
        <v>0.55889521625618055</v>
      </c>
      <c r="R129" s="101">
        <v>0.56034350333414396</v>
      </c>
      <c r="S129" s="101">
        <v>0.57613794156202702</v>
      </c>
      <c r="T129" s="101">
        <v>0.48536513432205508</v>
      </c>
      <c r="U129" s="101">
        <v>0.44443365812001007</v>
      </c>
      <c r="V129" s="101">
        <v>0.47543101460331494</v>
      </c>
      <c r="W129" s="101">
        <v>0.4983549459942746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3.7442850634445382</v>
      </c>
      <c r="C133" s="101">
        <v>5.0978456307077407</v>
      </c>
      <c r="D133" s="101">
        <v>7.9931470845023487</v>
      </c>
      <c r="E133" s="101">
        <v>11.59033512496614</v>
      </c>
      <c r="F133" s="101">
        <v>13.404232684851634</v>
      </c>
      <c r="G133" s="101">
        <v>17.592363105313691</v>
      </c>
      <c r="H133" s="101">
        <v>23.195913410097955</v>
      </c>
      <c r="I133" s="101">
        <v>25.135425859506793</v>
      </c>
      <c r="J133" s="101">
        <v>35.64357013900991</v>
      </c>
      <c r="K133" s="101">
        <v>31.259595552094446</v>
      </c>
      <c r="L133" s="101">
        <v>27.982167865545268</v>
      </c>
      <c r="M133" s="101">
        <v>19.741909771165364</v>
      </c>
      <c r="N133" s="101">
        <v>19.522439644336234</v>
      </c>
      <c r="O133" s="101">
        <v>21.067123465875468</v>
      </c>
      <c r="P133" s="101">
        <v>19.420725186601743</v>
      </c>
      <c r="Q133" s="101">
        <v>24.034130047890702</v>
      </c>
      <c r="R133" s="101">
        <v>26.599852743748574</v>
      </c>
      <c r="S133" s="101">
        <v>18.928457586409859</v>
      </c>
      <c r="T133" s="101">
        <v>18.315242282697884</v>
      </c>
      <c r="U133" s="101">
        <v>16.330772501086393</v>
      </c>
      <c r="V133" s="101">
        <v>19.959781203875295</v>
      </c>
      <c r="W133" s="101">
        <v>21.988215790806844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1663</v>
      </c>
    </row>
    <row r="137" spans="1:105" ht="12" customHeight="1" x14ac:dyDescent="0.25">
      <c r="A137" s="121" t="s">
        <v>54</v>
      </c>
      <c r="B137" s="122">
        <v>25.507300185659624</v>
      </c>
      <c r="C137" s="122">
        <v>25.744245853782495</v>
      </c>
      <c r="D137" s="122">
        <v>28.566896415898256</v>
      </c>
      <c r="E137" s="122">
        <v>32.020484123898299</v>
      </c>
      <c r="F137" s="122">
        <v>35.990091970566063</v>
      </c>
      <c r="G137" s="122">
        <v>34.898860664996931</v>
      </c>
      <c r="H137" s="122">
        <v>35.184300830059762</v>
      </c>
      <c r="I137" s="122">
        <v>34.787376764730652</v>
      </c>
      <c r="J137" s="122">
        <v>34.096952954013055</v>
      </c>
      <c r="K137" s="122">
        <v>37.42177734874771</v>
      </c>
      <c r="L137" s="122">
        <v>34.958912379796551</v>
      </c>
      <c r="M137" s="122">
        <v>34.633906892863557</v>
      </c>
      <c r="N137" s="122">
        <v>36.564854461479882</v>
      </c>
      <c r="O137" s="122">
        <v>32.8437092857531</v>
      </c>
      <c r="P137" s="122">
        <v>32.621950466126549</v>
      </c>
      <c r="Q137" s="122">
        <v>27.261095466798253</v>
      </c>
      <c r="R137" s="122">
        <v>26.789554183964739</v>
      </c>
      <c r="S137" s="122">
        <v>27.749229189205785</v>
      </c>
      <c r="T137" s="122">
        <v>28.722613044904705</v>
      </c>
      <c r="U137" s="122">
        <v>27.154321350104571</v>
      </c>
      <c r="V137" s="122">
        <v>24.542088434884956</v>
      </c>
      <c r="W137" s="122">
        <v>25.012357074852794</v>
      </c>
      <c r="DA137" s="130" t="s">
        <v>1664</v>
      </c>
    </row>
    <row r="138" spans="1:105" ht="12" customHeight="1" x14ac:dyDescent="0.25">
      <c r="A138" s="97" t="s">
        <v>207</v>
      </c>
      <c r="B138" s="98">
        <v>25.151621987885562</v>
      </c>
      <c r="C138" s="98">
        <v>25.249380618423807</v>
      </c>
      <c r="D138" s="98">
        <v>27.859595219511657</v>
      </c>
      <c r="E138" s="98">
        <v>31.026857299077903</v>
      </c>
      <c r="F138" s="98">
        <v>33.986122344948924</v>
      </c>
      <c r="G138" s="98">
        <v>31.380301971951763</v>
      </c>
      <c r="H138" s="98">
        <v>29.70716339367717</v>
      </c>
      <c r="I138" s="98">
        <v>28.901387130086256</v>
      </c>
      <c r="J138" s="98">
        <v>27.804948162367914</v>
      </c>
      <c r="K138" s="98">
        <v>32.108806723720868</v>
      </c>
      <c r="L138" s="98">
        <v>29.77063628546863</v>
      </c>
      <c r="M138" s="98">
        <v>31.043923760389813</v>
      </c>
      <c r="N138" s="98">
        <v>33.043374414827525</v>
      </c>
      <c r="O138" s="98">
        <v>28.688616604566668</v>
      </c>
      <c r="P138" s="98">
        <v>28.194707174930624</v>
      </c>
      <c r="Q138" s="98">
        <v>22.767602942581291</v>
      </c>
      <c r="R138" s="98">
        <v>22.373674405273672</v>
      </c>
      <c r="S138" s="98">
        <v>25.103874080443148</v>
      </c>
      <c r="T138" s="98">
        <v>26.639820387885489</v>
      </c>
      <c r="U138" s="98">
        <v>25.333524410050501</v>
      </c>
      <c r="V138" s="98">
        <v>22.497707079392306</v>
      </c>
      <c r="W138" s="98">
        <v>22.9356788000382</v>
      </c>
      <c r="DA138" s="63" t="s">
        <v>1665</v>
      </c>
    </row>
    <row r="139" spans="1:105" ht="12" customHeight="1" x14ac:dyDescent="0.25">
      <c r="A139" s="97" t="s">
        <v>50</v>
      </c>
      <c r="B139" s="98">
        <v>0.30292548104628264</v>
      </c>
      <c r="C139" s="98">
        <v>0.38755803806674238</v>
      </c>
      <c r="D139" s="98">
        <v>0.50994786680318382</v>
      </c>
      <c r="E139" s="98">
        <v>0.68909581067663761</v>
      </c>
      <c r="F139" s="98">
        <v>1.4807575056930886</v>
      </c>
      <c r="G139" s="98">
        <v>2.6010808508256229</v>
      </c>
      <c r="H139" s="98">
        <v>3.7995342399534069</v>
      </c>
      <c r="I139" s="98">
        <v>3.7878877399223398</v>
      </c>
      <c r="J139" s="98">
        <v>3.6901856978648704</v>
      </c>
      <c r="K139" s="98">
        <v>3.1310045762706418</v>
      </c>
      <c r="L139" s="98">
        <v>2.8678593224342608</v>
      </c>
      <c r="M139" s="98">
        <v>2.175692597193926</v>
      </c>
      <c r="N139" s="98">
        <v>2.1809487605817872</v>
      </c>
      <c r="O139" s="98">
        <v>2.5105830812698695</v>
      </c>
      <c r="P139" s="98">
        <v>2.9037179600747454</v>
      </c>
      <c r="Q139" s="98">
        <v>2.4650657822840731</v>
      </c>
      <c r="R139" s="98">
        <v>2.3347768464595617</v>
      </c>
      <c r="S139" s="98">
        <v>1.4888130500535215</v>
      </c>
      <c r="T139" s="98">
        <v>1.1080595199734142</v>
      </c>
      <c r="U139" s="98">
        <v>1.0314316507055701</v>
      </c>
      <c r="V139" s="98">
        <v>1.0851427347077061</v>
      </c>
      <c r="W139" s="98">
        <v>1.1223432703918734</v>
      </c>
      <c r="DA139" s="63" t="s">
        <v>1666</v>
      </c>
    </row>
    <row r="140" spans="1:105" ht="12" customHeight="1" x14ac:dyDescent="0.25">
      <c r="A140" s="109" t="s">
        <v>120</v>
      </c>
      <c r="B140" s="33">
        <v>5.2752716727777288E-2</v>
      </c>
      <c r="C140" s="33">
        <v>0.10730719729194342</v>
      </c>
      <c r="D140" s="33">
        <v>0.19735332958341525</v>
      </c>
      <c r="E140" s="33">
        <v>0.30453101414375927</v>
      </c>
      <c r="F140" s="33">
        <v>0.52321211992404904</v>
      </c>
      <c r="G140" s="33">
        <v>0.91747784221954876</v>
      </c>
      <c r="H140" s="33">
        <v>1.6776031964291804</v>
      </c>
      <c r="I140" s="33">
        <v>2.0981018947220544</v>
      </c>
      <c r="J140" s="33">
        <v>2.6018190937802732</v>
      </c>
      <c r="K140" s="33">
        <v>2.181966048756204</v>
      </c>
      <c r="L140" s="33">
        <v>2.3204167718936626</v>
      </c>
      <c r="M140" s="33">
        <v>1.4142905352798198</v>
      </c>
      <c r="N140" s="33">
        <v>1.3405312860705751</v>
      </c>
      <c r="O140" s="33">
        <v>1.6445095999165602</v>
      </c>
      <c r="P140" s="33">
        <v>1.52352533112118</v>
      </c>
      <c r="Q140" s="33">
        <v>2.0284267419328912</v>
      </c>
      <c r="R140" s="33">
        <v>2.0811029322315053</v>
      </c>
      <c r="S140" s="33">
        <v>1.1565420587091151</v>
      </c>
      <c r="T140" s="33">
        <v>0.974733137045802</v>
      </c>
      <c r="U140" s="33">
        <v>0.78936528934849826</v>
      </c>
      <c r="V140" s="33">
        <v>0.95923862078494415</v>
      </c>
      <c r="W140" s="33">
        <v>0.95433500442271935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305.83060450287087</v>
      </c>
      <c r="C142" s="117">
        <f t="shared" si="25"/>
        <v>336.49913730922088</v>
      </c>
      <c r="D142" s="117">
        <f t="shared" si="25"/>
        <v>340.57304840745439</v>
      </c>
      <c r="E142" s="117">
        <f t="shared" si="25"/>
        <v>370.96457677397598</v>
      </c>
      <c r="F142" s="117">
        <f t="shared" si="25"/>
        <v>384.84574815700859</v>
      </c>
      <c r="G142" s="117">
        <f t="shared" si="25"/>
        <v>399.26750666036764</v>
      </c>
      <c r="H142" s="117">
        <f t="shared" si="25"/>
        <v>398.80231321235351</v>
      </c>
      <c r="I142" s="117">
        <f t="shared" si="25"/>
        <v>400.38612492420748</v>
      </c>
      <c r="J142" s="117">
        <f t="shared" si="25"/>
        <v>414.75371198621468</v>
      </c>
      <c r="K142" s="117">
        <f t="shared" si="25"/>
        <v>469.01147293641117</v>
      </c>
      <c r="L142" s="117">
        <f t="shared" si="25"/>
        <v>363.54075912594141</v>
      </c>
      <c r="M142" s="117">
        <f t="shared" si="25"/>
        <v>384.64925604242973</v>
      </c>
      <c r="N142" s="117">
        <f t="shared" si="25"/>
        <v>423.92521328534099</v>
      </c>
      <c r="O142" s="117">
        <f t="shared" si="25"/>
        <v>384.61539538703664</v>
      </c>
      <c r="P142" s="117">
        <f t="shared" si="25"/>
        <v>380.05314976105359</v>
      </c>
      <c r="Q142" s="117">
        <f t="shared" si="25"/>
        <v>315.8343051801051</v>
      </c>
      <c r="R142" s="117">
        <f t="shared" ref="R142:V142" si="26">R143+R146+R148+R161</f>
        <v>316.04540369295802</v>
      </c>
      <c r="S142" s="117">
        <f t="shared" si="26"/>
        <v>351.57423413177941</v>
      </c>
      <c r="T142" s="117">
        <f t="shared" si="26"/>
        <v>378.28941790345033</v>
      </c>
      <c r="U142" s="117">
        <f t="shared" si="26"/>
        <v>365.24396685001204</v>
      </c>
      <c r="V142" s="117">
        <f t="shared" si="26"/>
        <v>333.90458261303837</v>
      </c>
      <c r="W142" s="117">
        <f t="shared" ref="W142" si="27">W143+W146+W148+W161</f>
        <v>346.63864252985877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246.09111949485401</v>
      </c>
      <c r="C143" s="122">
        <f t="shared" si="28"/>
        <v>275.3865972559023</v>
      </c>
      <c r="D143" s="122">
        <f t="shared" si="28"/>
        <v>276.74838574107798</v>
      </c>
      <c r="E143" s="122">
        <f t="shared" si="28"/>
        <v>302.82016679711137</v>
      </c>
      <c r="F143" s="122">
        <f t="shared" si="28"/>
        <v>313.25526553280025</v>
      </c>
      <c r="G143" s="122">
        <f t="shared" si="28"/>
        <v>323.81247687359632</v>
      </c>
      <c r="H143" s="122">
        <f t="shared" si="28"/>
        <v>322.68925920221739</v>
      </c>
      <c r="I143" s="122">
        <f t="shared" si="28"/>
        <v>323.79448793615921</v>
      </c>
      <c r="J143" s="122">
        <f t="shared" si="28"/>
        <v>333.05716869136279</v>
      </c>
      <c r="K143" s="122">
        <f t="shared" si="28"/>
        <v>381.76959886980808</v>
      </c>
      <c r="L143" s="122">
        <f t="shared" si="28"/>
        <v>280.13455039740558</v>
      </c>
      <c r="M143" s="122">
        <f t="shared" si="28"/>
        <v>302.40288206173142</v>
      </c>
      <c r="N143" s="122">
        <f t="shared" si="28"/>
        <v>334.62629602418434</v>
      </c>
      <c r="O143" s="122">
        <f t="shared" si="28"/>
        <v>301.39732305698175</v>
      </c>
      <c r="P143" s="122">
        <f t="shared" si="28"/>
        <v>298.2712220250238</v>
      </c>
      <c r="Q143" s="122">
        <f t="shared" si="28"/>
        <v>242.76588108663165</v>
      </c>
      <c r="R143" s="122">
        <f t="shared" ref="R143:V143" si="29">SUM(R144:R145)</f>
        <v>241.34763274105629</v>
      </c>
      <c r="S143" s="122">
        <f t="shared" si="29"/>
        <v>275.8962615627463</v>
      </c>
      <c r="T143" s="122">
        <f t="shared" si="29"/>
        <v>298.51889372006082</v>
      </c>
      <c r="U143" s="122">
        <f t="shared" si="29"/>
        <v>289.26470843053056</v>
      </c>
      <c r="V143" s="122">
        <f t="shared" si="29"/>
        <v>260.96721704629238</v>
      </c>
      <c r="W143" s="122">
        <f t="shared" ref="W143" si="30">SUM(W144:W145)</f>
        <v>269.95491923480301</v>
      </c>
      <c r="DA143" s="130" t="s">
        <v>1814</v>
      </c>
    </row>
    <row r="144" spans="1:105" ht="12" customHeight="1" x14ac:dyDescent="0.25">
      <c r="A144" s="97" t="s">
        <v>204</v>
      </c>
      <c r="B144" s="98">
        <v>243.84147226002924</v>
      </c>
      <c r="C144" s="98">
        <v>272.91114655084516</v>
      </c>
      <c r="D144" s="98">
        <v>274.33779198272202</v>
      </c>
      <c r="E144" s="98">
        <v>300.22990958192105</v>
      </c>
      <c r="F144" s="98">
        <v>310.64606636443921</v>
      </c>
      <c r="G144" s="98">
        <v>321.15109266660278</v>
      </c>
      <c r="H144" s="98">
        <v>320.0863023328701</v>
      </c>
      <c r="I144" s="98">
        <v>321.23700741577068</v>
      </c>
      <c r="J144" s="98">
        <v>330.44516012539026</v>
      </c>
      <c r="K144" s="98">
        <v>378.79346858953494</v>
      </c>
      <c r="L144" s="98">
        <v>278.05093115167779</v>
      </c>
      <c r="M144" s="98">
        <v>300.1357328745072</v>
      </c>
      <c r="N144" s="98">
        <v>332.13804528717895</v>
      </c>
      <c r="O144" s="98">
        <v>299.17675968826973</v>
      </c>
      <c r="P144" s="98">
        <v>296.09758036048436</v>
      </c>
      <c r="Q144" s="98">
        <v>241.01247284338456</v>
      </c>
      <c r="R144" s="98">
        <v>239.62235786575198</v>
      </c>
      <c r="S144" s="98">
        <v>273.94897565841831</v>
      </c>
      <c r="T144" s="98">
        <v>296.4231771859404</v>
      </c>
      <c r="U144" s="98">
        <v>287.23759164869739</v>
      </c>
      <c r="V144" s="98">
        <v>259.13945416900157</v>
      </c>
      <c r="W144" s="98">
        <v>268.074723241127</v>
      </c>
      <c r="DA144" s="63" t="s">
        <v>1815</v>
      </c>
    </row>
    <row r="145" spans="1:105" ht="12" customHeight="1" x14ac:dyDescent="0.25">
      <c r="A145" s="97" t="s">
        <v>53</v>
      </c>
      <c r="B145" s="98">
        <v>2.2496472348247649</v>
      </c>
      <c r="C145" s="98">
        <v>2.4754507050571553</v>
      </c>
      <c r="D145" s="98">
        <v>2.4105937583559354</v>
      </c>
      <c r="E145" s="98">
        <v>2.5902572151903414</v>
      </c>
      <c r="F145" s="98">
        <v>2.6091991683610494</v>
      </c>
      <c r="G145" s="98">
        <v>2.6613842069935663</v>
      </c>
      <c r="H145" s="98">
        <v>2.6029568693472931</v>
      </c>
      <c r="I145" s="98">
        <v>2.5574805203885176</v>
      </c>
      <c r="J145" s="98">
        <v>2.6120085659725429</v>
      </c>
      <c r="K145" s="98">
        <v>2.9761302802731198</v>
      </c>
      <c r="L145" s="98">
        <v>2.083619245727812</v>
      </c>
      <c r="M145" s="98">
        <v>2.2671491872241929</v>
      </c>
      <c r="N145" s="98">
        <v>2.4882507370053775</v>
      </c>
      <c r="O145" s="98">
        <v>2.2205633687120079</v>
      </c>
      <c r="P145" s="98">
        <v>2.1736416645394678</v>
      </c>
      <c r="Q145" s="98">
        <v>1.7534082432470817</v>
      </c>
      <c r="R145" s="98">
        <v>1.7252748753042988</v>
      </c>
      <c r="S145" s="98">
        <v>1.9472859043279855</v>
      </c>
      <c r="T145" s="98">
        <v>2.0957165341204229</v>
      </c>
      <c r="U145" s="98">
        <v>2.0271167818331528</v>
      </c>
      <c r="V145" s="98">
        <v>1.8277628772908108</v>
      </c>
      <c r="W145" s="98">
        <v>1.8801959936760171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4.3359890923775246E-4</v>
      </c>
      <c r="C146" s="122">
        <f t="shared" si="31"/>
        <v>5.7859551811034044E-4</v>
      </c>
      <c r="D146" s="122">
        <f t="shared" si="31"/>
        <v>8.3411396225198354E-4</v>
      </c>
      <c r="E146" s="122">
        <f t="shared" si="31"/>
        <v>1.2529656315767917E-3</v>
      </c>
      <c r="F146" s="122">
        <f t="shared" si="31"/>
        <v>2.0734259737750205E-3</v>
      </c>
      <c r="G146" s="122">
        <f t="shared" si="31"/>
        <v>3.4802003174119927E-3</v>
      </c>
      <c r="H146" s="122">
        <f t="shared" si="31"/>
        <v>1.2145013516701941E-2</v>
      </c>
      <c r="I146" s="122">
        <f t="shared" si="31"/>
        <v>1.4226678027272312E-2</v>
      </c>
      <c r="J146" s="122">
        <f t="shared" si="31"/>
        <v>1.9542063417354351E-2</v>
      </c>
      <c r="K146" s="122">
        <f t="shared" si="31"/>
        <v>2.372473483531632E-2</v>
      </c>
      <c r="L146" s="122">
        <f t="shared" si="31"/>
        <v>6.4871418370361075E-2</v>
      </c>
      <c r="M146" s="122">
        <f t="shared" si="31"/>
        <v>3.5599447021525267E-2</v>
      </c>
      <c r="N146" s="122">
        <f t="shared" si="31"/>
        <v>4.1976909486415734E-2</v>
      </c>
      <c r="O146" s="122">
        <f t="shared" si="31"/>
        <v>4.1426846608489408E-2</v>
      </c>
      <c r="P146" s="122">
        <f t="shared" si="31"/>
        <v>6.2121314038182093E-2</v>
      </c>
      <c r="Q146" s="122">
        <f t="shared" si="31"/>
        <v>4.9425760998142443E-2</v>
      </c>
      <c r="R146" s="122">
        <f t="shared" si="31"/>
        <v>5.5652522435311921E-2</v>
      </c>
      <c r="S146" s="122">
        <f t="shared" si="31"/>
        <v>6.2969008963090461E-2</v>
      </c>
      <c r="T146" s="122">
        <f t="shared" si="31"/>
        <v>9.3404018879464104E-2</v>
      </c>
      <c r="U146" s="122">
        <f t="shared" si="31"/>
        <v>7.4163439263078654E-2</v>
      </c>
      <c r="V146" s="122">
        <f t="shared" si="31"/>
        <v>8.2384128757202496E-2</v>
      </c>
      <c r="W146" s="122">
        <f t="shared" si="31"/>
        <v>0.15269140067562625</v>
      </c>
      <c r="DA146" s="130" t="s">
        <v>1817</v>
      </c>
    </row>
    <row r="147" spans="1:105" ht="12" customHeight="1" x14ac:dyDescent="0.25">
      <c r="A147" s="97" t="s">
        <v>53</v>
      </c>
      <c r="B147" s="98">
        <v>4.3359890923775246E-4</v>
      </c>
      <c r="C147" s="98">
        <v>5.7859551811034044E-4</v>
      </c>
      <c r="D147" s="98">
        <v>8.3411396225198354E-4</v>
      </c>
      <c r="E147" s="98">
        <v>1.2529656315767917E-3</v>
      </c>
      <c r="F147" s="98">
        <v>2.0734259737750205E-3</v>
      </c>
      <c r="G147" s="98">
        <v>3.4802003174119927E-3</v>
      </c>
      <c r="H147" s="98">
        <v>1.2145013516701941E-2</v>
      </c>
      <c r="I147" s="98">
        <v>1.4226678027272312E-2</v>
      </c>
      <c r="J147" s="98">
        <v>1.9542063417354351E-2</v>
      </c>
      <c r="K147" s="98">
        <v>2.372473483531632E-2</v>
      </c>
      <c r="L147" s="98">
        <v>6.4871418370361075E-2</v>
      </c>
      <c r="M147" s="98">
        <v>3.5599447021525267E-2</v>
      </c>
      <c r="N147" s="98">
        <v>4.1976909486415734E-2</v>
      </c>
      <c r="O147" s="98">
        <v>4.1426846608489408E-2</v>
      </c>
      <c r="P147" s="98">
        <v>6.2121314038182093E-2</v>
      </c>
      <c r="Q147" s="98">
        <v>4.9425760998142443E-2</v>
      </c>
      <c r="R147" s="98">
        <v>5.5652522435311921E-2</v>
      </c>
      <c r="S147" s="98">
        <v>6.2969008963090461E-2</v>
      </c>
      <c r="T147" s="98">
        <v>9.3404018879464104E-2</v>
      </c>
      <c r="U147" s="98">
        <v>7.4163439263078654E-2</v>
      </c>
      <c r="V147" s="98">
        <v>8.2384128757202496E-2</v>
      </c>
      <c r="W147" s="98">
        <v>0.15269140067562625</v>
      </c>
      <c r="DA147" s="63" t="s">
        <v>1818</v>
      </c>
    </row>
    <row r="148" spans="1:105" ht="12" customHeight="1" x14ac:dyDescent="0.25">
      <c r="A148" s="121" t="s">
        <v>55</v>
      </c>
      <c r="B148" s="122">
        <v>45.253106102526871</v>
      </c>
      <c r="C148" s="122">
        <v>46.454382527752792</v>
      </c>
      <c r="D148" s="122">
        <v>47.51209337975267</v>
      </c>
      <c r="E148" s="122">
        <v>49.805027960404914</v>
      </c>
      <c r="F148" s="122">
        <v>50.886120347977474</v>
      </c>
      <c r="G148" s="122">
        <v>55.235052878354253</v>
      </c>
      <c r="H148" s="122">
        <v>55.51207634476188</v>
      </c>
      <c r="I148" s="122">
        <v>56.115849981897568</v>
      </c>
      <c r="J148" s="122">
        <v>61.510933009949476</v>
      </c>
      <c r="K148" s="122">
        <v>65.215934911550562</v>
      </c>
      <c r="L148" s="122">
        <v>62.722196401123995</v>
      </c>
      <c r="M148" s="122">
        <v>61.947787317474635</v>
      </c>
      <c r="N148" s="122">
        <v>67.880963122108483</v>
      </c>
      <c r="O148" s="122">
        <v>63.861249371355008</v>
      </c>
      <c r="P148" s="122">
        <v>62.535878571245618</v>
      </c>
      <c r="Q148" s="122">
        <v>56.819667579069993</v>
      </c>
      <c r="R148" s="122">
        <v>58.698852997768</v>
      </c>
      <c r="S148" s="122">
        <v>59.288668565753881</v>
      </c>
      <c r="T148" s="122">
        <v>62.80142230692045</v>
      </c>
      <c r="U148" s="122">
        <v>59.93464803645368</v>
      </c>
      <c r="V148" s="122">
        <v>58.329584462986098</v>
      </c>
      <c r="W148" s="122">
        <v>61.702641497675742</v>
      </c>
      <c r="DA148" s="130" t="s">
        <v>1819</v>
      </c>
    </row>
    <row r="149" spans="1:105" ht="12" customHeight="1" x14ac:dyDescent="0.25">
      <c r="A149" s="97" t="s">
        <v>132</v>
      </c>
      <c r="B149" s="98">
        <v>42.572913636594954</v>
      </c>
      <c r="C149" s="98">
        <v>42.8989146303879</v>
      </c>
      <c r="D149" s="98">
        <v>42.070487166788595</v>
      </c>
      <c r="E149" s="98">
        <v>41.981056669680186</v>
      </c>
      <c r="F149" s="98">
        <v>41.806011763719532</v>
      </c>
      <c r="G149" s="98">
        <v>43.330099329427291</v>
      </c>
      <c r="H149" s="98">
        <v>39.881214075576942</v>
      </c>
      <c r="I149" s="98">
        <v>39.254032660987846</v>
      </c>
      <c r="J149" s="98">
        <v>37.781416265014911</v>
      </c>
      <c r="K149" s="98">
        <v>44.347812280158955</v>
      </c>
      <c r="L149" s="98">
        <v>44.013131619233462</v>
      </c>
      <c r="M149" s="98">
        <v>48.604726060331537</v>
      </c>
      <c r="N149" s="98">
        <v>54.58131758909142</v>
      </c>
      <c r="O149" s="98">
        <v>49.360885932739322</v>
      </c>
      <c r="P149" s="98">
        <v>48.830855743697406</v>
      </c>
      <c r="Q149" s="98">
        <v>39.811909685412843</v>
      </c>
      <c r="R149" s="98">
        <v>39.604614697939695</v>
      </c>
      <c r="S149" s="98">
        <v>45.365751997022329</v>
      </c>
      <c r="T149" s="98">
        <v>49.25097551326806</v>
      </c>
      <c r="U149" s="98">
        <v>47.684001564188918</v>
      </c>
      <c r="V149" s="98">
        <v>42.98341130165052</v>
      </c>
      <c r="W149" s="98">
        <v>44.386565897587104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0.35839120389639484</v>
      </c>
      <c r="C153" s="101">
        <v>0.35037459591495218</v>
      </c>
      <c r="D153" s="101">
        <v>0.35849398708182362</v>
      </c>
      <c r="E153" s="101">
        <v>0.40536030291537289</v>
      </c>
      <c r="F153" s="101">
        <v>0.45808651311627446</v>
      </c>
      <c r="G153" s="101">
        <v>0.54275820551456644</v>
      </c>
      <c r="H153" s="101">
        <v>0.6005859033573826</v>
      </c>
      <c r="I153" s="101">
        <v>0.54114972902231473</v>
      </c>
      <c r="J153" s="101">
        <v>0.54217172639477362</v>
      </c>
      <c r="K153" s="101">
        <v>0.47502343736506369</v>
      </c>
      <c r="L153" s="101">
        <v>0.4010479532830582</v>
      </c>
      <c r="M153" s="101">
        <v>0.40197392724561481</v>
      </c>
      <c r="N153" s="101">
        <v>0.40228275915646422</v>
      </c>
      <c r="O153" s="101">
        <v>0.41699899210667501</v>
      </c>
      <c r="P153" s="101">
        <v>0.47777668484136943</v>
      </c>
      <c r="Q153" s="101">
        <v>0.37542517434426176</v>
      </c>
      <c r="R153" s="101">
        <v>0.38593916455799626</v>
      </c>
      <c r="S153" s="101">
        <v>0.41531115848255962</v>
      </c>
      <c r="T153" s="101">
        <v>0.36834212604657846</v>
      </c>
      <c r="U153" s="101">
        <v>0.34943804356287061</v>
      </c>
      <c r="V153" s="101">
        <v>0.39546263771299744</v>
      </c>
      <c r="W153" s="101">
        <v>0.4322774174358246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2.3218012620355224</v>
      </c>
      <c r="C157" s="101">
        <v>3.2050933014499448</v>
      </c>
      <c r="D157" s="101">
        <v>5.0831122258822514</v>
      </c>
      <c r="E157" s="101">
        <v>7.4186109878093518</v>
      </c>
      <c r="F157" s="101">
        <v>8.6220220711416715</v>
      </c>
      <c r="G157" s="101">
        <v>11.362195343412392</v>
      </c>
      <c r="H157" s="101">
        <v>15.030276365827554</v>
      </c>
      <c r="I157" s="101">
        <v>16.32066759188741</v>
      </c>
      <c r="J157" s="101">
        <v>23.187345018539787</v>
      </c>
      <c r="K157" s="101">
        <v>20.393099194026544</v>
      </c>
      <c r="L157" s="101">
        <v>18.308016828607467</v>
      </c>
      <c r="M157" s="101">
        <v>12.941087329897483</v>
      </c>
      <c r="N157" s="101">
        <v>12.897362773860607</v>
      </c>
      <c r="O157" s="101">
        <v>14.083364446509009</v>
      </c>
      <c r="P157" s="101">
        <v>13.22724614270685</v>
      </c>
      <c r="Q157" s="101">
        <v>16.632332719312885</v>
      </c>
      <c r="R157" s="101">
        <v>18.708299135270305</v>
      </c>
      <c r="S157" s="101">
        <v>13.50760541024899</v>
      </c>
      <c r="T157" s="101">
        <v>13.182104667605813</v>
      </c>
      <c r="U157" s="101">
        <v>11.901208428701892</v>
      </c>
      <c r="V157" s="101">
        <v>14.950710523622583</v>
      </c>
      <c r="W157" s="101">
        <v>16.883798182652814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1831</v>
      </c>
    </row>
    <row r="161" spans="1:105" ht="12" customHeight="1" x14ac:dyDescent="0.25">
      <c r="A161" s="121" t="s">
        <v>54</v>
      </c>
      <c r="B161" s="122">
        <v>14.485945306580728</v>
      </c>
      <c r="C161" s="122">
        <v>14.657578930047702</v>
      </c>
      <c r="D161" s="122">
        <v>16.311735172661486</v>
      </c>
      <c r="E161" s="122">
        <v>18.338129050828094</v>
      </c>
      <c r="F161" s="122">
        <v>20.702288850257105</v>
      </c>
      <c r="G161" s="122">
        <v>20.216496708099619</v>
      </c>
      <c r="H161" s="122">
        <v>20.58883265185748</v>
      </c>
      <c r="I161" s="122">
        <v>20.461560328123419</v>
      </c>
      <c r="J161" s="122">
        <v>20.16606822148503</v>
      </c>
      <c r="K161" s="122">
        <v>22.002214420217253</v>
      </c>
      <c r="L161" s="122">
        <v>20.619140909041462</v>
      </c>
      <c r="M161" s="122">
        <v>20.262987216202148</v>
      </c>
      <c r="N161" s="122">
        <v>21.375977229561741</v>
      </c>
      <c r="O161" s="122">
        <v>19.315396112091367</v>
      </c>
      <c r="P161" s="122">
        <v>19.183927850745999</v>
      </c>
      <c r="Q161" s="122">
        <v>16.199330753405309</v>
      </c>
      <c r="R161" s="122">
        <v>15.943265431698418</v>
      </c>
      <c r="S161" s="122">
        <v>16.326334994316127</v>
      </c>
      <c r="T161" s="122">
        <v>16.875697857589579</v>
      </c>
      <c r="U161" s="122">
        <v>15.970446943764738</v>
      </c>
      <c r="V161" s="122">
        <v>14.525396975002703</v>
      </c>
      <c r="W161" s="122">
        <v>14.828390396704391</v>
      </c>
      <c r="DA161" s="130" t="s">
        <v>1832</v>
      </c>
    </row>
    <row r="162" spans="1:105" ht="12" customHeight="1" x14ac:dyDescent="0.25">
      <c r="A162" s="97" t="s">
        <v>207</v>
      </c>
      <c r="B162" s="98">
        <v>14.268917029586241</v>
      </c>
      <c r="C162" s="98">
        <v>14.348742076134521</v>
      </c>
      <c r="D162" s="98">
        <v>15.86182216617024</v>
      </c>
      <c r="E162" s="98">
        <v>17.70003299627572</v>
      </c>
      <c r="F162" s="98">
        <v>19.426034107931269</v>
      </c>
      <c r="G162" s="98">
        <v>17.971754744043398</v>
      </c>
      <c r="H162" s="98">
        <v>17.049151001018728</v>
      </c>
      <c r="I162" s="98">
        <v>16.606033305817331</v>
      </c>
      <c r="J162" s="98">
        <v>15.984782381213932</v>
      </c>
      <c r="K162" s="98">
        <v>18.472944276911313</v>
      </c>
      <c r="L162" s="98">
        <v>17.13997538794678</v>
      </c>
      <c r="M162" s="98">
        <v>17.884959088963857</v>
      </c>
      <c r="N162" s="98">
        <v>19.046097735659796</v>
      </c>
      <c r="O162" s="98">
        <v>16.541236764998835</v>
      </c>
      <c r="P162" s="98">
        <v>16.258858696642783</v>
      </c>
      <c r="Q162" s="98">
        <v>13.13119606908692</v>
      </c>
      <c r="R162" s="98">
        <v>12.910226250589044</v>
      </c>
      <c r="S162" s="98">
        <v>14.504484870527067</v>
      </c>
      <c r="T162" s="98">
        <v>15.417668803873697</v>
      </c>
      <c r="U162" s="98">
        <v>14.689016865074777</v>
      </c>
      <c r="V162" s="98">
        <v>13.069400160701237</v>
      </c>
      <c r="W162" s="98">
        <v>13.351251965928782</v>
      </c>
      <c r="DA162" s="63" t="s">
        <v>1833</v>
      </c>
    </row>
    <row r="163" spans="1:105" ht="12" customHeight="1" x14ac:dyDescent="0.25">
      <c r="A163" s="97" t="s">
        <v>50</v>
      </c>
      <c r="B163" s="98">
        <v>0.17799421932680159</v>
      </c>
      <c r="C163" s="98">
        <v>0.22858671023293523</v>
      </c>
      <c r="D163" s="98">
        <v>0.30157489907263951</v>
      </c>
      <c r="E163" s="98">
        <v>0.40852773961958289</v>
      </c>
      <c r="F163" s="98">
        <v>0.88052356766253703</v>
      </c>
      <c r="G163" s="98">
        <v>1.5490858421855425</v>
      </c>
      <c r="H163" s="98">
        <v>2.2650002273585406</v>
      </c>
      <c r="I163" s="98">
        <v>2.2589246342695266</v>
      </c>
      <c r="J163" s="98">
        <v>2.2008657922393149</v>
      </c>
      <c r="K163" s="98">
        <v>1.8677254067258706</v>
      </c>
      <c r="L163" s="98">
        <v>1.7114509754291987</v>
      </c>
      <c r="M163" s="98">
        <v>1.2992901538796426</v>
      </c>
      <c r="N163" s="98">
        <v>1.3038671445326235</v>
      </c>
      <c r="O163" s="98">
        <v>1.5033689764696254</v>
      </c>
      <c r="P163" s="98">
        <v>1.7396215901900274</v>
      </c>
      <c r="Q163" s="98">
        <v>1.4770733831911143</v>
      </c>
      <c r="R163" s="98">
        <v>1.399086899206472</v>
      </c>
      <c r="S163" s="98">
        <v>0.89460441529433865</v>
      </c>
      <c r="T163" s="98">
        <v>0.66826815437784415</v>
      </c>
      <c r="U163" s="98">
        <v>0.62531699046232259</v>
      </c>
      <c r="V163" s="98">
        <v>0.65811319154043546</v>
      </c>
      <c r="W163" s="98">
        <v>0.68124556856759078</v>
      </c>
      <c r="DA163" s="63" t="s">
        <v>1834</v>
      </c>
    </row>
    <row r="164" spans="1:105" ht="12" customHeight="1" x14ac:dyDescent="0.25">
      <c r="A164" s="109" t="s">
        <v>120</v>
      </c>
      <c r="B164" s="33">
        <v>3.9034057667685744E-2</v>
      </c>
      <c r="C164" s="33">
        <v>8.025014368024555E-2</v>
      </c>
      <c r="D164" s="33">
        <v>0.14833810741860734</v>
      </c>
      <c r="E164" s="33">
        <v>0.2295683149327917</v>
      </c>
      <c r="F164" s="33">
        <v>0.39573117466329921</v>
      </c>
      <c r="G164" s="33">
        <v>0.69565612187067793</v>
      </c>
      <c r="H164" s="33">
        <v>1.2746814234802093</v>
      </c>
      <c r="I164" s="33">
        <v>1.5966023880365612</v>
      </c>
      <c r="J164" s="33">
        <v>1.9804200480317833</v>
      </c>
      <c r="K164" s="33">
        <v>1.6615447365800677</v>
      </c>
      <c r="L164" s="33">
        <v>1.767714545665485</v>
      </c>
      <c r="M164" s="33">
        <v>1.0787379733586484</v>
      </c>
      <c r="N164" s="33">
        <v>1.0260123493693203</v>
      </c>
      <c r="O164" s="33">
        <v>1.2707903706229056</v>
      </c>
      <c r="P164" s="33">
        <v>1.1854475639131894</v>
      </c>
      <c r="Q164" s="33">
        <v>1.5910613011272758</v>
      </c>
      <c r="R164" s="33">
        <v>1.6339522819029013</v>
      </c>
      <c r="S164" s="33">
        <v>0.9272457084947211</v>
      </c>
      <c r="T164" s="33">
        <v>0.78976089933803628</v>
      </c>
      <c r="U164" s="33">
        <v>0.65611308822763859</v>
      </c>
      <c r="V164" s="33">
        <v>0.79788362276103075</v>
      </c>
      <c r="W164" s="33">
        <v>0.79589286220801869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0.44895101343397031</v>
      </c>
      <c r="C166" s="119">
        <f t="shared" si="32"/>
        <v>0.4561897197648121</v>
      </c>
      <c r="D166" s="119">
        <f t="shared" si="32"/>
        <v>0.46644229840558959</v>
      </c>
      <c r="E166" s="119">
        <f t="shared" si="32"/>
        <v>0.47766849683229251</v>
      </c>
      <c r="F166" s="119">
        <f t="shared" si="32"/>
        <v>0.49033027324447842</v>
      </c>
      <c r="G166" s="119">
        <f t="shared" si="32"/>
        <v>0.50246889419434959</v>
      </c>
      <c r="H166" s="119">
        <f t="shared" si="32"/>
        <v>0.51299941754299982</v>
      </c>
      <c r="I166" s="119">
        <f t="shared" si="32"/>
        <v>0.52610916445756473</v>
      </c>
      <c r="J166" s="119">
        <f t="shared" si="32"/>
        <v>0.54143162731930128</v>
      </c>
      <c r="K166" s="119">
        <f t="shared" si="32"/>
        <v>0.55538045802810132</v>
      </c>
      <c r="L166" s="119">
        <f t="shared" si="32"/>
        <v>0.57347845296236977</v>
      </c>
      <c r="M166" s="119">
        <f t="shared" si="32"/>
        <v>0.5911127309782167</v>
      </c>
      <c r="N166" s="119">
        <f t="shared" si="32"/>
        <v>0.61370438297890362</v>
      </c>
      <c r="O166" s="119">
        <f t="shared" si="32"/>
        <v>0.63468264844748568</v>
      </c>
      <c r="P166" s="119">
        <f t="shared" si="32"/>
        <v>0.63902776476256595</v>
      </c>
      <c r="Q166" s="119">
        <f t="shared" si="32"/>
        <v>0.64561698249733046</v>
      </c>
      <c r="R166" s="119">
        <f t="shared" ref="R166:V166" si="33">IF(R142=0,"",R142/R118)</f>
        <v>0.6533180783693866</v>
      </c>
      <c r="S166" s="119">
        <f t="shared" si="33"/>
        <v>0.66400682095747232</v>
      </c>
      <c r="T166" s="119">
        <f t="shared" si="33"/>
        <v>0.6764133043764553</v>
      </c>
      <c r="U166" s="119">
        <f t="shared" si="33"/>
        <v>0.68768102256741936</v>
      </c>
      <c r="V166" s="119">
        <f t="shared" si="33"/>
        <v>0.69858902905109366</v>
      </c>
      <c r="W166" s="119">
        <f t="shared" ref="W166" si="34">IF(W142=0,"",W142/W118)</f>
        <v>0.70900118890100317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0.4396419587713481</v>
      </c>
      <c r="C167" s="124">
        <f t="shared" si="35"/>
        <v>0.44763121930824679</v>
      </c>
      <c r="D167" s="124">
        <f t="shared" si="35"/>
        <v>0.45739727067643127</v>
      </c>
      <c r="E167" s="124">
        <f t="shared" si="35"/>
        <v>0.46863729197384768</v>
      </c>
      <c r="F167" s="124">
        <f t="shared" si="35"/>
        <v>0.48141784161503776</v>
      </c>
      <c r="G167" s="124">
        <f t="shared" si="35"/>
        <v>0.49383586014775011</v>
      </c>
      <c r="H167" s="124">
        <f t="shared" si="35"/>
        <v>0.50391627674483064</v>
      </c>
      <c r="I167" s="124">
        <f t="shared" si="35"/>
        <v>0.51723343503998698</v>
      </c>
      <c r="J167" s="124">
        <f t="shared" si="35"/>
        <v>0.53156987219165641</v>
      </c>
      <c r="K167" s="124">
        <f t="shared" si="35"/>
        <v>0.54728607900777237</v>
      </c>
      <c r="L167" s="124">
        <f t="shared" si="35"/>
        <v>0.56368421907554433</v>
      </c>
      <c r="M167" s="124">
        <f t="shared" si="35"/>
        <v>0.58256749258812968</v>
      </c>
      <c r="N167" s="124">
        <f t="shared" si="35"/>
        <v>0.60565613766346138</v>
      </c>
      <c r="O167" s="124">
        <f t="shared" si="35"/>
        <v>0.62705698431445656</v>
      </c>
      <c r="P167" s="124">
        <f t="shared" si="35"/>
        <v>0.63138601133614858</v>
      </c>
      <c r="Q167" s="124">
        <f t="shared" si="35"/>
        <v>0.63689558356080533</v>
      </c>
      <c r="R167" s="124">
        <f t="shared" ref="R167:V167" si="36">IF(R143=0,"",R143/R119)</f>
        <v>0.64427695168633536</v>
      </c>
      <c r="S167" s="124">
        <f t="shared" si="36"/>
        <v>0.65645511344145524</v>
      </c>
      <c r="T167" s="124">
        <f t="shared" si="36"/>
        <v>0.66932274252290602</v>
      </c>
      <c r="U167" s="124">
        <f t="shared" si="36"/>
        <v>0.68112230299011201</v>
      </c>
      <c r="V167" s="124">
        <f t="shared" si="36"/>
        <v>0.69134002639104242</v>
      </c>
      <c r="W167" s="124">
        <f t="shared" ref="W167" si="37">IF(W143=0,"",W143/W119)</f>
        <v>0.7015370496161828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0.43738079422352805</v>
      </c>
      <c r="C168" s="111">
        <f t="shared" si="38"/>
        <v>0.44539964169251062</v>
      </c>
      <c r="D168" s="111">
        <f t="shared" si="38"/>
        <v>0.45522682854135488</v>
      </c>
      <c r="E168" s="111">
        <f t="shared" si="38"/>
        <v>0.46649868767931002</v>
      </c>
      <c r="F168" s="111">
        <f t="shared" si="38"/>
        <v>0.47933001912123824</v>
      </c>
      <c r="G168" s="111">
        <f t="shared" si="38"/>
        <v>0.49177307359902578</v>
      </c>
      <c r="H168" s="111">
        <f t="shared" si="38"/>
        <v>0.50189155777937111</v>
      </c>
      <c r="I168" s="111">
        <f t="shared" si="38"/>
        <v>0.51525307324962843</v>
      </c>
      <c r="J168" s="111">
        <f t="shared" si="38"/>
        <v>0.52960888263131078</v>
      </c>
      <c r="K168" s="111">
        <f t="shared" si="38"/>
        <v>0.5453463292777343</v>
      </c>
      <c r="L168" s="111">
        <f t="shared" si="38"/>
        <v>0.56184720218248041</v>
      </c>
      <c r="M168" s="111">
        <f t="shared" si="38"/>
        <v>0.58073632684328691</v>
      </c>
      <c r="N168" s="111">
        <f t="shared" si="38"/>
        <v>0.6038721346177458</v>
      </c>
      <c r="O168" s="111">
        <f t="shared" si="38"/>
        <v>0.62532603517918095</v>
      </c>
      <c r="P168" s="111">
        <f t="shared" si="38"/>
        <v>0.6296821028974493</v>
      </c>
      <c r="Q168" s="111">
        <f t="shared" si="38"/>
        <v>0.6352175619368341</v>
      </c>
      <c r="R168" s="111">
        <f t="shared" ref="R168:V168" si="39">IF(R144=0,"",R144/R120)</f>
        <v>0.64263104704700125</v>
      </c>
      <c r="S168" s="111">
        <f t="shared" si="39"/>
        <v>0.65485596302861826</v>
      </c>
      <c r="T168" s="111">
        <f t="shared" si="39"/>
        <v>0.66776158710122591</v>
      </c>
      <c r="U168" s="111">
        <f t="shared" si="39"/>
        <v>0.67959294028315487</v>
      </c>
      <c r="V168" s="111">
        <f t="shared" si="39"/>
        <v>0.68983822023560637</v>
      </c>
      <c r="W168" s="111">
        <f t="shared" ref="W168" si="40">IF(W144=0,"",W144/W120)</f>
        <v>0.70007156884292798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2.0035364247184861</v>
      </c>
      <c r="C170" s="124">
        <f t="shared" si="44"/>
        <v>2.099571799940517</v>
      </c>
      <c r="D170" s="124">
        <f t="shared" si="44"/>
        <v>2.2521528231705683</v>
      </c>
      <c r="E170" s="124">
        <f t="shared" si="44"/>
        <v>2.5469063572936133</v>
      </c>
      <c r="F170" s="124">
        <f t="shared" si="44"/>
        <v>2.7848492103114313</v>
      </c>
      <c r="G170" s="124">
        <f t="shared" si="44"/>
        <v>2.931839331603574</v>
      </c>
      <c r="H170" s="124">
        <f t="shared" si="44"/>
        <v>3.0922128428282862</v>
      </c>
      <c r="I170" s="124">
        <f t="shared" si="44"/>
        <v>3.1681783798483569</v>
      </c>
      <c r="J170" s="124">
        <f t="shared" si="44"/>
        <v>3.2332201924081612</v>
      </c>
      <c r="K170" s="124">
        <f t="shared" si="44"/>
        <v>3.2883591294975143</v>
      </c>
      <c r="L170" s="124">
        <f t="shared" si="44"/>
        <v>3.3510327835468647</v>
      </c>
      <c r="M170" s="124">
        <f t="shared" si="44"/>
        <v>3.4325135275391832</v>
      </c>
      <c r="N170" s="124">
        <f t="shared" si="44"/>
        <v>3.5361453417917441</v>
      </c>
      <c r="O170" s="124">
        <f t="shared" si="44"/>
        <v>3.6781317691243145</v>
      </c>
      <c r="P170" s="124">
        <f t="shared" si="44"/>
        <v>3.8313188089264942</v>
      </c>
      <c r="Q170" s="124">
        <f t="shared" si="44"/>
        <v>3.9854112572251763</v>
      </c>
      <c r="R170" s="124">
        <f t="shared" ref="R170:V170" si="45">IF(R146=0,"",R146/R122)</f>
        <v>4.1400648848311228</v>
      </c>
      <c r="S170" s="124">
        <f t="shared" si="45"/>
        <v>4.2883204503230585</v>
      </c>
      <c r="T170" s="124">
        <f t="shared" si="45"/>
        <v>4.4137976146866533</v>
      </c>
      <c r="U170" s="124">
        <f t="shared" si="45"/>
        <v>4.529008390762276</v>
      </c>
      <c r="V170" s="124">
        <f t="shared" si="45"/>
        <v>4.6446843009421492</v>
      </c>
      <c r="W170" s="124">
        <f t="shared" ref="W170" si="46">IF(W146=0,"",W146/W122)</f>
        <v>4.7313530571846769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2.0035364247184861</v>
      </c>
      <c r="C171" s="111">
        <f t="shared" si="47"/>
        <v>2.099571799940517</v>
      </c>
      <c r="D171" s="111">
        <f t="shared" si="47"/>
        <v>2.2521528231705683</v>
      </c>
      <c r="E171" s="111">
        <f t="shared" si="47"/>
        <v>2.5469063572936133</v>
      </c>
      <c r="F171" s="111">
        <f t="shared" si="47"/>
        <v>2.7848492103114313</v>
      </c>
      <c r="G171" s="111">
        <f t="shared" si="47"/>
        <v>2.931839331603574</v>
      </c>
      <c r="H171" s="111">
        <f t="shared" si="47"/>
        <v>3.0922128428282862</v>
      </c>
      <c r="I171" s="111">
        <f t="shared" si="47"/>
        <v>3.1681783798483569</v>
      </c>
      <c r="J171" s="111">
        <f t="shared" si="47"/>
        <v>3.2332201924081612</v>
      </c>
      <c r="K171" s="111">
        <f t="shared" si="47"/>
        <v>3.2883591294975143</v>
      </c>
      <c r="L171" s="111">
        <f t="shared" si="47"/>
        <v>3.3510327835468647</v>
      </c>
      <c r="M171" s="111">
        <f t="shared" si="47"/>
        <v>3.4325135275391832</v>
      </c>
      <c r="N171" s="111">
        <f t="shared" si="47"/>
        <v>3.5361453417917441</v>
      </c>
      <c r="O171" s="111">
        <f t="shared" si="47"/>
        <v>3.6781317691243145</v>
      </c>
      <c r="P171" s="111">
        <f t="shared" si="47"/>
        <v>3.8313188089264942</v>
      </c>
      <c r="Q171" s="111">
        <f t="shared" si="47"/>
        <v>3.9854112572251763</v>
      </c>
      <c r="R171" s="111">
        <f t="shared" ref="R171:V171" si="48">IF(R147=0,"",R147/R123)</f>
        <v>4.1400648848311228</v>
      </c>
      <c r="S171" s="111">
        <f t="shared" si="48"/>
        <v>4.2883204503230585</v>
      </c>
      <c r="T171" s="111">
        <f t="shared" si="48"/>
        <v>4.4137976146866533</v>
      </c>
      <c r="U171" s="111">
        <f t="shared" si="48"/>
        <v>4.529008390762276</v>
      </c>
      <c r="V171" s="111">
        <f t="shared" si="48"/>
        <v>4.6446843009421492</v>
      </c>
      <c r="W171" s="111">
        <f t="shared" ref="W171" si="49">IF(W147=0,"",W147/W123)</f>
        <v>4.7313530571846769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0.47162960134756465</v>
      </c>
      <c r="C172" s="124">
        <f t="shared" si="50"/>
        <v>0.48051298877158494</v>
      </c>
      <c r="D172" s="124">
        <f t="shared" si="50"/>
        <v>0.49218597801107916</v>
      </c>
      <c r="E172" s="124">
        <f t="shared" si="50"/>
        <v>0.50603336243675701</v>
      </c>
      <c r="F172" s="124">
        <f t="shared" si="50"/>
        <v>0.51825968617927243</v>
      </c>
      <c r="G172" s="124">
        <f t="shared" si="50"/>
        <v>0.53109285460186662</v>
      </c>
      <c r="H172" s="124">
        <f t="shared" si="50"/>
        <v>0.54507912272317771</v>
      </c>
      <c r="I172" s="124">
        <f t="shared" si="50"/>
        <v>0.55988057027260296</v>
      </c>
      <c r="J172" s="124">
        <f t="shared" si="50"/>
        <v>0.58373545388971482</v>
      </c>
      <c r="K172" s="124">
        <f t="shared" si="50"/>
        <v>0.59563809761881237</v>
      </c>
      <c r="L172" s="124">
        <f t="shared" si="50"/>
        <v>0.61508464650680472</v>
      </c>
      <c r="M172" s="124">
        <f t="shared" si="50"/>
        <v>0.63870328485664152</v>
      </c>
      <c r="N172" s="124">
        <f t="shared" si="50"/>
        <v>0.66755675401140235</v>
      </c>
      <c r="O172" s="124">
        <f t="shared" si="50"/>
        <v>0.69048430467251098</v>
      </c>
      <c r="P172" s="124">
        <f t="shared" si="50"/>
        <v>0.6972347921926082</v>
      </c>
      <c r="Q172" s="124">
        <f t="shared" si="50"/>
        <v>0.70361837786478099</v>
      </c>
      <c r="R172" s="124">
        <f t="shared" ref="R172:V172" si="51">IF(R148=0,"",R148/R124)</f>
        <v>0.71280627873774327</v>
      </c>
      <c r="S172" s="124">
        <f t="shared" si="51"/>
        <v>0.72811222736143333</v>
      </c>
      <c r="T172" s="124">
        <f t="shared" si="51"/>
        <v>0.74310123081413226</v>
      </c>
      <c r="U172" s="124">
        <f t="shared" si="51"/>
        <v>0.7561295185971324</v>
      </c>
      <c r="V172" s="124">
        <f t="shared" si="51"/>
        <v>0.76820324078410429</v>
      </c>
      <c r="W172" s="124">
        <f t="shared" ref="W172" si="52">IF(W148=0,"",W148/W124)</f>
        <v>0.78043692055480407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0.46497931636467332</v>
      </c>
      <c r="C173" s="111">
        <f t="shared" si="53"/>
        <v>0.47166951122128142</v>
      </c>
      <c r="D173" s="111">
        <f t="shared" si="53"/>
        <v>0.47861040841760955</v>
      </c>
      <c r="E173" s="111">
        <f t="shared" si="53"/>
        <v>0.4874951897801077</v>
      </c>
      <c r="F173" s="111">
        <f t="shared" si="53"/>
        <v>0.49780695863167468</v>
      </c>
      <c r="G173" s="111">
        <f t="shared" si="53"/>
        <v>0.50697310398615381</v>
      </c>
      <c r="H173" s="111">
        <f t="shared" si="53"/>
        <v>0.51384934650134906</v>
      </c>
      <c r="I173" s="111">
        <f t="shared" si="53"/>
        <v>0.52927823719638256</v>
      </c>
      <c r="J173" s="111">
        <f t="shared" si="53"/>
        <v>0.5491207478797463</v>
      </c>
      <c r="K173" s="111">
        <f t="shared" si="53"/>
        <v>0.57281207748010765</v>
      </c>
      <c r="L173" s="111">
        <f t="shared" si="53"/>
        <v>0.60031358633024001</v>
      </c>
      <c r="M173" s="111">
        <f t="shared" si="53"/>
        <v>0.63472887666503386</v>
      </c>
      <c r="N173" s="111">
        <f t="shared" si="53"/>
        <v>0.66964701128187742</v>
      </c>
      <c r="O173" s="111">
        <f t="shared" si="53"/>
        <v>0.69752495079248145</v>
      </c>
      <c r="P173" s="111">
        <f t="shared" si="53"/>
        <v>0.70212303138977439</v>
      </c>
      <c r="Q173" s="111">
        <f t="shared" si="53"/>
        <v>0.7088951582717784</v>
      </c>
      <c r="R173" s="111">
        <f t="shared" ref="R173:V173" si="54">IF(R149=0,"",R149/R125)</f>
        <v>0.71762102937292216</v>
      </c>
      <c r="S173" s="111">
        <f t="shared" si="54"/>
        <v>0.7326116288442327</v>
      </c>
      <c r="T173" s="111">
        <f t="shared" si="54"/>
        <v>0.74949744034104915</v>
      </c>
      <c r="U173" s="111">
        <f t="shared" si="54"/>
        <v>0.76306795886958234</v>
      </c>
      <c r="V173" s="111">
        <f t="shared" si="54"/>
        <v>0.77455021189493578</v>
      </c>
      <c r="W173" s="111">
        <f t="shared" ref="W173" si="55">IF(W149=0,"",W149/W125)</f>
        <v>0.78456019117779929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0.55349084953227012</v>
      </c>
      <c r="C177" s="112">
        <f t="shared" si="65"/>
        <v>0.55829194180802288</v>
      </c>
      <c r="D177" s="112">
        <f t="shared" si="65"/>
        <v>0.56160566010154278</v>
      </c>
      <c r="E177" s="112">
        <f t="shared" si="65"/>
        <v>0.56595061047484674</v>
      </c>
      <c r="F177" s="112">
        <f t="shared" si="65"/>
        <v>0.57123063201301394</v>
      </c>
      <c r="G177" s="112">
        <f t="shared" si="65"/>
        <v>0.57616136898622239</v>
      </c>
      <c r="H177" s="112">
        <f t="shared" si="65"/>
        <v>0.58102675184606067</v>
      </c>
      <c r="I177" s="112">
        <f t="shared" si="65"/>
        <v>0.58337905841611071</v>
      </c>
      <c r="J177" s="112">
        <f t="shared" si="65"/>
        <v>0.58447138857403291</v>
      </c>
      <c r="K177" s="112">
        <f t="shared" si="65"/>
        <v>0.58762850506049791</v>
      </c>
      <c r="L177" s="112">
        <f t="shared" si="65"/>
        <v>0.59484362496506582</v>
      </c>
      <c r="M177" s="112">
        <f t="shared" si="65"/>
        <v>0.59777513955518913</v>
      </c>
      <c r="N177" s="112">
        <f t="shared" si="65"/>
        <v>0.61356698450906177</v>
      </c>
      <c r="O177" s="112">
        <f t="shared" si="65"/>
        <v>0.63690045781702709</v>
      </c>
      <c r="P177" s="112">
        <f t="shared" si="65"/>
        <v>0.66071875764206001</v>
      </c>
      <c r="Q177" s="112">
        <f t="shared" si="65"/>
        <v>0.67172729954478316</v>
      </c>
      <c r="R177" s="112">
        <f t="shared" ref="R177:V177" si="66">IF(R153=0,"",R153/R129)</f>
        <v>0.68875459831619223</v>
      </c>
      <c r="S177" s="112">
        <f t="shared" si="66"/>
        <v>0.72085368541527861</v>
      </c>
      <c r="T177" s="112">
        <f t="shared" si="66"/>
        <v>0.75889696230667414</v>
      </c>
      <c r="U177" s="112">
        <f t="shared" si="66"/>
        <v>0.78625467981210406</v>
      </c>
      <c r="V177" s="112">
        <f t="shared" si="66"/>
        <v>0.83179814855570444</v>
      </c>
      <c r="W177" s="112">
        <f t="shared" ref="W177" si="67">IF(W153=0,"",W153/W129)</f>
        <v>0.867408703195234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0.62009201294614891</v>
      </c>
      <c r="C181" s="112">
        <f t="shared" si="77"/>
        <v>0.6287152522123306</v>
      </c>
      <c r="D181" s="112">
        <f t="shared" si="77"/>
        <v>0.63593377829087261</v>
      </c>
      <c r="E181" s="112">
        <f t="shared" si="77"/>
        <v>0.64006872172568219</v>
      </c>
      <c r="F181" s="112">
        <f t="shared" si="77"/>
        <v>0.64323130416003405</v>
      </c>
      <c r="G181" s="112">
        <f t="shared" si="77"/>
        <v>0.64585952867130703</v>
      </c>
      <c r="H181" s="112">
        <f t="shared" si="77"/>
        <v>0.6479708774600087</v>
      </c>
      <c r="I181" s="112">
        <f t="shared" si="77"/>
        <v>0.64930937248133236</v>
      </c>
      <c r="J181" s="112">
        <f t="shared" si="77"/>
        <v>0.65053374081521997</v>
      </c>
      <c r="K181" s="112">
        <f t="shared" si="77"/>
        <v>0.65237885627922565</v>
      </c>
      <c r="L181" s="112">
        <f t="shared" si="77"/>
        <v>0.65427442636245192</v>
      </c>
      <c r="M181" s="112">
        <f t="shared" si="77"/>
        <v>0.65551344727544925</v>
      </c>
      <c r="N181" s="112">
        <f t="shared" si="77"/>
        <v>0.66064298360386198</v>
      </c>
      <c r="O181" s="112">
        <f t="shared" si="77"/>
        <v>0.66849963970265069</v>
      </c>
      <c r="P181" s="112">
        <f t="shared" si="77"/>
        <v>0.68108919804046542</v>
      </c>
      <c r="Q181" s="112">
        <f t="shared" si="77"/>
        <v>0.6920297379672613</v>
      </c>
      <c r="R181" s="112">
        <f t="shared" ref="R181:V181" si="78">IF(R157=0,"",R157/R133)</f>
        <v>0.70332340992628539</v>
      </c>
      <c r="S181" s="112">
        <f t="shared" si="78"/>
        <v>0.71361363431678126</v>
      </c>
      <c r="T181" s="112">
        <f t="shared" si="78"/>
        <v>0.71973411348528737</v>
      </c>
      <c r="U181" s="112">
        <f t="shared" si="78"/>
        <v>0.72875967305956735</v>
      </c>
      <c r="V181" s="112">
        <f t="shared" si="78"/>
        <v>0.74904180416165211</v>
      </c>
      <c r="W181" s="112">
        <f t="shared" ref="W181" si="79">IF(W157=0,"",W157/W133)</f>
        <v>0.76785667119529721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" si="82">IF(W158=0,"",W158/W134)</f>
        <v/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" si="85">IF(W159=0,"",W159/W135)</f>
        <v/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" si="88">IF(W160=0,"",W160/W136)</f>
        <v/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0.56791370318073975</v>
      </c>
      <c r="C185" s="124">
        <f t="shared" si="89"/>
        <v>0.56935359510226724</v>
      </c>
      <c r="D185" s="124">
        <f t="shared" si="89"/>
        <v>0.57100130637865021</v>
      </c>
      <c r="E185" s="124">
        <f t="shared" si="89"/>
        <v>0.57269993107760475</v>
      </c>
      <c r="F185" s="124">
        <f t="shared" si="89"/>
        <v>0.57522189349191299</v>
      </c>
      <c r="G185" s="124">
        <f t="shared" si="89"/>
        <v>0.57928815791904875</v>
      </c>
      <c r="H185" s="124">
        <f t="shared" si="89"/>
        <v>0.58517100428687163</v>
      </c>
      <c r="I185" s="124">
        <f t="shared" si="89"/>
        <v>0.58818922928585027</v>
      </c>
      <c r="J185" s="124">
        <f t="shared" si="89"/>
        <v>0.59143314796143909</v>
      </c>
      <c r="K185" s="124">
        <f t="shared" si="89"/>
        <v>0.58795214923038763</v>
      </c>
      <c r="L185" s="124">
        <f t="shared" si="89"/>
        <v>0.58981070935598312</v>
      </c>
      <c r="M185" s="124">
        <f t="shared" si="89"/>
        <v>0.58506212651329303</v>
      </c>
      <c r="N185" s="124">
        <f t="shared" si="89"/>
        <v>0.58460446634843777</v>
      </c>
      <c r="O185" s="124">
        <f t="shared" si="89"/>
        <v>0.58810032521113487</v>
      </c>
      <c r="P185" s="124">
        <f t="shared" si="89"/>
        <v>0.58806808227686735</v>
      </c>
      <c r="Q185" s="124">
        <f t="shared" si="89"/>
        <v>0.59422889931678446</v>
      </c>
      <c r="R185" s="124">
        <f t="shared" ref="R185:V185" si="90">IF(R161=0,"",R161/R137)</f>
        <v>0.59512992721773184</v>
      </c>
      <c r="S185" s="124">
        <f t="shared" si="90"/>
        <v>0.58835273884533457</v>
      </c>
      <c r="T185" s="124">
        <f t="shared" si="90"/>
        <v>0.58754048008119064</v>
      </c>
      <c r="U185" s="124">
        <f t="shared" si="90"/>
        <v>0.58813647882616804</v>
      </c>
      <c r="V185" s="124">
        <f t="shared" si="90"/>
        <v>0.59185659824922687</v>
      </c>
      <c r="W185" s="124">
        <f t="shared" ref="W185" si="91">IF(W161=0,"",W161/W137)</f>
        <v>0.59284258386078792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0.56731597812892365</v>
      </c>
      <c r="C186" s="111">
        <f t="shared" si="92"/>
        <v>0.56828095282720015</v>
      </c>
      <c r="D186" s="111">
        <f t="shared" si="92"/>
        <v>0.56934862266273367</v>
      </c>
      <c r="E186" s="111">
        <f t="shared" si="92"/>
        <v>0.57047456742587177</v>
      </c>
      <c r="F186" s="111">
        <f t="shared" si="92"/>
        <v>0.5715872470169695</v>
      </c>
      <c r="G186" s="111">
        <f t="shared" si="92"/>
        <v>0.57270815176051693</v>
      </c>
      <c r="H186" s="111">
        <f t="shared" si="92"/>
        <v>0.57390706662513069</v>
      </c>
      <c r="I186" s="111">
        <f t="shared" si="92"/>
        <v>0.57457565033376889</v>
      </c>
      <c r="J186" s="111">
        <f t="shared" si="92"/>
        <v>0.57488984650754493</v>
      </c>
      <c r="K186" s="111">
        <f t="shared" si="92"/>
        <v>0.57532328858749349</v>
      </c>
      <c r="L186" s="111">
        <f t="shared" si="92"/>
        <v>0.57573426458180832</v>
      </c>
      <c r="M186" s="111">
        <f t="shared" si="92"/>
        <v>0.5761178653512864</v>
      </c>
      <c r="N186" s="111">
        <f t="shared" si="92"/>
        <v>0.57639687450060362</v>
      </c>
      <c r="O186" s="111">
        <f t="shared" si="92"/>
        <v>0.57657840365735147</v>
      </c>
      <c r="P186" s="111">
        <f t="shared" si="92"/>
        <v>0.57666350623067919</v>
      </c>
      <c r="Q186" s="111">
        <f t="shared" si="92"/>
        <v>0.57674916864120973</v>
      </c>
      <c r="R186" s="111">
        <f t="shared" ref="R186:V186" si="93">IF(R162=0,"",R162/R138)</f>
        <v>0.57702753766480086</v>
      </c>
      <c r="S186" s="111">
        <f t="shared" si="93"/>
        <v>0.57777874538601992</v>
      </c>
      <c r="T186" s="111">
        <f t="shared" si="93"/>
        <v>0.57874522348074509</v>
      </c>
      <c r="U186" s="111">
        <f t="shared" si="93"/>
        <v>0.57982523976203026</v>
      </c>
      <c r="V186" s="111">
        <f t="shared" si="93"/>
        <v>0.58092142966305615</v>
      </c>
      <c r="W186" s="111">
        <f t="shared" ref="W186" si="94">IF(W162=0,"",W162/W138)</f>
        <v>0.5821171495437294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0.58758417651767847</v>
      </c>
      <c r="C187" s="111">
        <f t="shared" si="95"/>
        <v>0.58981284809159273</v>
      </c>
      <c r="D187" s="111">
        <f t="shared" si="95"/>
        <v>0.59138378392125601</v>
      </c>
      <c r="E187" s="111">
        <f t="shared" si="95"/>
        <v>0.592846064785158</v>
      </c>
      <c r="F187" s="111">
        <f t="shared" si="95"/>
        <v>0.5946440009773214</v>
      </c>
      <c r="G187" s="111">
        <f t="shared" si="95"/>
        <v>0.5955546678581094</v>
      </c>
      <c r="H187" s="111">
        <f t="shared" si="95"/>
        <v>0.59612575761031061</v>
      </c>
      <c r="I187" s="111">
        <f t="shared" si="95"/>
        <v>0.5963546940585519</v>
      </c>
      <c r="J187" s="111">
        <f t="shared" si="95"/>
        <v>0.59641057996423563</v>
      </c>
      <c r="K187" s="111">
        <f t="shared" si="95"/>
        <v>0.5965259268162838</v>
      </c>
      <c r="L187" s="111">
        <f t="shared" si="95"/>
        <v>0.59676950052644351</v>
      </c>
      <c r="M187" s="111">
        <f t="shared" si="95"/>
        <v>0.59718461861541783</v>
      </c>
      <c r="N187" s="111">
        <f t="shared" si="95"/>
        <v>0.59784400628688106</v>
      </c>
      <c r="O187" s="111">
        <f t="shared" si="95"/>
        <v>0.59881267729614884</v>
      </c>
      <c r="P187" s="111">
        <f t="shared" si="95"/>
        <v>0.59910143275252781</v>
      </c>
      <c r="Q187" s="111">
        <f t="shared" si="95"/>
        <v>0.59920242040051852</v>
      </c>
      <c r="R187" s="111">
        <f t="shared" ref="R187:V187" si="96">IF(R163=0,"",R163/R139)</f>
        <v>0.59923795343783581</v>
      </c>
      <c r="S187" s="111">
        <f t="shared" si="96"/>
        <v>0.60088431872771297</v>
      </c>
      <c r="T187" s="111">
        <f t="shared" si="96"/>
        <v>0.60309770579280608</v>
      </c>
      <c r="U187" s="111">
        <f t="shared" si="96"/>
        <v>0.60626120018186647</v>
      </c>
      <c r="V187" s="111">
        <f t="shared" si="96"/>
        <v>0.60647615331240712</v>
      </c>
      <c r="W187" s="111">
        <f t="shared" ref="W187" si="97">IF(W163=0,"",W163/W139)</f>
        <v>0.60698503438233253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0.73994402732119591</v>
      </c>
      <c r="C188" s="45">
        <f t="shared" si="98"/>
        <v>0.74785425121033045</v>
      </c>
      <c r="D188" s="45">
        <f t="shared" si="98"/>
        <v>0.75163721702455155</v>
      </c>
      <c r="E188" s="45">
        <f t="shared" si="98"/>
        <v>0.75384215160568147</v>
      </c>
      <c r="F188" s="45">
        <f t="shared" si="98"/>
        <v>0.75634940322243427</v>
      </c>
      <c r="G188" s="45">
        <f t="shared" si="98"/>
        <v>0.75822661851730067</v>
      </c>
      <c r="H188" s="45">
        <f t="shared" si="98"/>
        <v>0.75982295824984114</v>
      </c>
      <c r="I188" s="45">
        <f t="shared" si="98"/>
        <v>0.76097466574571238</v>
      </c>
      <c r="J188" s="45">
        <f t="shared" si="98"/>
        <v>0.7611674665490914</v>
      </c>
      <c r="K188" s="45">
        <f t="shared" si="98"/>
        <v>0.7614897296533123</v>
      </c>
      <c r="L188" s="45">
        <f t="shared" si="98"/>
        <v>0.76180907114495455</v>
      </c>
      <c r="M188" s="45">
        <f t="shared" si="98"/>
        <v>0.76274142154618763</v>
      </c>
      <c r="N188" s="45">
        <f t="shared" si="98"/>
        <v>0.7653773992674302</v>
      </c>
      <c r="O188" s="45">
        <f t="shared" si="98"/>
        <v>0.77274731061915569</v>
      </c>
      <c r="P188" s="45">
        <f t="shared" si="98"/>
        <v>0.77809507967997138</v>
      </c>
      <c r="Q188" s="45">
        <f t="shared" si="98"/>
        <v>0.78438193908405629</v>
      </c>
      <c r="R188" s="45">
        <f t="shared" ref="R188:V188" si="99">IF(R164=0,"",R164/R140)</f>
        <v>0.78513765782399936</v>
      </c>
      <c r="S188" s="45">
        <f t="shared" si="99"/>
        <v>0.80173972188237996</v>
      </c>
      <c r="T188" s="45">
        <f t="shared" si="99"/>
        <v>0.81023294409752478</v>
      </c>
      <c r="U188" s="45">
        <f t="shared" si="99"/>
        <v>0.83119070103672887</v>
      </c>
      <c r="V188" s="45">
        <f t="shared" si="99"/>
        <v>0.83178846792899486</v>
      </c>
      <c r="W188" s="45">
        <f t="shared" ref="W188" si="100">IF(W164=0,"",W164/W140)</f>
        <v>0.83397639038657823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2.5109293862066693</v>
      </c>
      <c r="C190" s="117">
        <f t="shared" si="101"/>
        <v>2.6818717701448889</v>
      </c>
      <c r="D190" s="117">
        <f t="shared" si="101"/>
        <v>3.0336217406911894</v>
      </c>
      <c r="E190" s="117">
        <f t="shared" si="101"/>
        <v>3.7127335567497441</v>
      </c>
      <c r="F190" s="117">
        <f t="shared" si="101"/>
        <v>6.0305633041590347</v>
      </c>
      <c r="G190" s="117">
        <f t="shared" si="101"/>
        <v>9.3604269343836783</v>
      </c>
      <c r="H190" s="117">
        <f t="shared" si="101"/>
        <v>12.768682876960707</v>
      </c>
      <c r="I190" s="117">
        <f t="shared" si="101"/>
        <v>12.457742491765774</v>
      </c>
      <c r="J190" s="117">
        <f t="shared" si="101"/>
        <v>12.199665817417369</v>
      </c>
      <c r="K190" s="117">
        <f t="shared" si="101"/>
        <v>10.407328476465462</v>
      </c>
      <c r="L190" s="117">
        <f t="shared" si="101"/>
        <v>9.3576825545546072</v>
      </c>
      <c r="M190" s="117">
        <f t="shared" si="101"/>
        <v>7.5244249149063149</v>
      </c>
      <c r="N190" s="117">
        <f t="shared" si="101"/>
        <v>7.4939169556628045</v>
      </c>
      <c r="O190" s="117">
        <f t="shared" si="101"/>
        <v>8.3623529947126976</v>
      </c>
      <c r="P190" s="117">
        <f t="shared" si="101"/>
        <v>9.5816282537538378</v>
      </c>
      <c r="Q190" s="117">
        <f t="shared" si="101"/>
        <v>7.9889142623823393</v>
      </c>
      <c r="R190" s="117">
        <f t="shared" ref="R190:V190" si="102">R191+R194+R196+R209</f>
        <v>7.6485339146057783</v>
      </c>
      <c r="S190" s="117">
        <f t="shared" si="102"/>
        <v>5.4553337281801628</v>
      </c>
      <c r="T190" s="117">
        <f t="shared" si="102"/>
        <v>4.2096220661832957</v>
      </c>
      <c r="U190" s="117">
        <f t="shared" si="102"/>
        <v>3.8990454641192827</v>
      </c>
      <c r="V190" s="117">
        <f t="shared" si="102"/>
        <v>4.122834219551307</v>
      </c>
      <c r="W190" s="117">
        <f t="shared" ref="W190" si="103">W191+W194+W196+W209</f>
        <v>4.281675293482647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1.7106394032545416</v>
      </c>
      <c r="C196" s="122">
        <v>1.6579935060710735</v>
      </c>
      <c r="D196" s="122">
        <v>1.6864053618615684</v>
      </c>
      <c r="E196" s="122">
        <v>1.8922314561208067</v>
      </c>
      <c r="F196" s="122">
        <v>2.118593287987629</v>
      </c>
      <c r="G196" s="122">
        <v>2.4887073861483078</v>
      </c>
      <c r="H196" s="122">
        <v>2.7308043148276062</v>
      </c>
      <c r="I196" s="122">
        <v>2.4506324779869484</v>
      </c>
      <c r="J196" s="122">
        <v>2.4506719756505437</v>
      </c>
      <c r="K196" s="122">
        <v>2.1356189117496784</v>
      </c>
      <c r="L196" s="122">
        <v>1.7811687521077484</v>
      </c>
      <c r="M196" s="122">
        <v>1.7765261726035189</v>
      </c>
      <c r="N196" s="122">
        <v>1.7321321087855883</v>
      </c>
      <c r="O196" s="122">
        <v>1.729716861331801</v>
      </c>
      <c r="P196" s="122">
        <v>1.910380563596801</v>
      </c>
      <c r="Q196" s="122">
        <v>1.4765289520868889</v>
      </c>
      <c r="R196" s="122">
        <v>1.4803551394281778</v>
      </c>
      <c r="S196" s="122">
        <v>1.5220820045848258</v>
      </c>
      <c r="T196" s="122">
        <v>1.2822719757035153</v>
      </c>
      <c r="U196" s="122">
        <v>1.1741363039244377</v>
      </c>
      <c r="V196" s="122">
        <v>1.2560273148948715</v>
      </c>
      <c r="W196" s="122">
        <v>1.3165893798578512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1.7106394032545416</v>
      </c>
      <c r="C201" s="101">
        <v>1.6579935060710735</v>
      </c>
      <c r="D201" s="101">
        <v>1.6864053618615684</v>
      </c>
      <c r="E201" s="101">
        <v>1.8922314561208067</v>
      </c>
      <c r="F201" s="101">
        <v>2.118593287987629</v>
      </c>
      <c r="G201" s="101">
        <v>2.4887073861483078</v>
      </c>
      <c r="H201" s="101">
        <v>2.7308043148276062</v>
      </c>
      <c r="I201" s="101">
        <v>2.4506324779869484</v>
      </c>
      <c r="J201" s="101">
        <v>2.4506719756505437</v>
      </c>
      <c r="K201" s="101">
        <v>2.1356189117496784</v>
      </c>
      <c r="L201" s="101">
        <v>1.7811687521077484</v>
      </c>
      <c r="M201" s="101">
        <v>1.7765261726035189</v>
      </c>
      <c r="N201" s="101">
        <v>1.7321321087855883</v>
      </c>
      <c r="O201" s="101">
        <v>1.729716861331801</v>
      </c>
      <c r="P201" s="101">
        <v>1.910380563596801</v>
      </c>
      <c r="Q201" s="101">
        <v>1.4765289520868889</v>
      </c>
      <c r="R201" s="101">
        <v>1.4803551394281778</v>
      </c>
      <c r="S201" s="101">
        <v>1.5220820045848258</v>
      </c>
      <c r="T201" s="101">
        <v>1.2822719757035153</v>
      </c>
      <c r="U201" s="101">
        <v>1.1741363039244377</v>
      </c>
      <c r="V201" s="101">
        <v>1.2560273148948715</v>
      </c>
      <c r="W201" s="101">
        <v>1.3165893798578512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0.80028998295212772</v>
      </c>
      <c r="C209" s="122">
        <v>1.0238782640738153</v>
      </c>
      <c r="D209" s="122">
        <v>1.347216378829621</v>
      </c>
      <c r="E209" s="122">
        <v>1.8205021006289375</v>
      </c>
      <c r="F209" s="122">
        <v>3.9119700161714053</v>
      </c>
      <c r="G209" s="122">
        <v>6.8717195482353697</v>
      </c>
      <c r="H209" s="122">
        <v>10.0378785621331</v>
      </c>
      <c r="I209" s="122">
        <v>10.007110013778826</v>
      </c>
      <c r="J209" s="122">
        <v>9.7489938417668256</v>
      </c>
      <c r="K209" s="122">
        <v>8.271709564715783</v>
      </c>
      <c r="L209" s="122">
        <v>7.5765138024468595</v>
      </c>
      <c r="M209" s="122">
        <v>5.7478987423027963</v>
      </c>
      <c r="N209" s="122">
        <v>5.7617848468772159</v>
      </c>
      <c r="O209" s="122">
        <v>6.6326361333808963</v>
      </c>
      <c r="P209" s="122">
        <v>7.6712476901570366</v>
      </c>
      <c r="Q209" s="122">
        <v>6.5123853102954508</v>
      </c>
      <c r="R209" s="122">
        <v>6.1681787751776005</v>
      </c>
      <c r="S209" s="122">
        <v>3.9332517235953373</v>
      </c>
      <c r="T209" s="122">
        <v>2.9273500904797802</v>
      </c>
      <c r="U209" s="122">
        <v>2.7249091601948452</v>
      </c>
      <c r="V209" s="122">
        <v>2.8668069046564355</v>
      </c>
      <c r="W209" s="122">
        <v>2.9650859136247956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0.80028998295212772</v>
      </c>
      <c r="C211" s="98">
        <v>1.0238782640738153</v>
      </c>
      <c r="D211" s="98">
        <v>1.347216378829621</v>
      </c>
      <c r="E211" s="98">
        <v>1.8205021006289375</v>
      </c>
      <c r="F211" s="98">
        <v>3.9119700161714053</v>
      </c>
      <c r="G211" s="98">
        <v>6.8717195482353697</v>
      </c>
      <c r="H211" s="98">
        <v>10.0378785621331</v>
      </c>
      <c r="I211" s="98">
        <v>10.007110013778826</v>
      </c>
      <c r="J211" s="98">
        <v>9.7489938417668256</v>
      </c>
      <c r="K211" s="98">
        <v>8.271709564715783</v>
      </c>
      <c r="L211" s="98">
        <v>7.5765138024468595</v>
      </c>
      <c r="M211" s="98">
        <v>5.7478987423027963</v>
      </c>
      <c r="N211" s="98">
        <v>5.7617848468772159</v>
      </c>
      <c r="O211" s="98">
        <v>6.6326361333808963</v>
      </c>
      <c r="P211" s="98">
        <v>7.6712476901570366</v>
      </c>
      <c r="Q211" s="98">
        <v>6.5123853102954508</v>
      </c>
      <c r="R211" s="98">
        <v>6.1681787751776005</v>
      </c>
      <c r="S211" s="98">
        <v>3.9332517235953373</v>
      </c>
      <c r="T211" s="98">
        <v>2.9273500904797802</v>
      </c>
      <c r="U211" s="98">
        <v>2.7249091601948452</v>
      </c>
      <c r="V211" s="98">
        <v>2.8668069046564355</v>
      </c>
      <c r="W211" s="98">
        <v>2.9650859136247956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20923.431725805818</v>
      </c>
      <c r="C214" s="117">
        <f t="shared" si="108"/>
        <v>22441.179881524455</v>
      </c>
      <c r="D214" s="117">
        <f t="shared" si="108"/>
        <v>21768.71602873005</v>
      </c>
      <c r="E214" s="117">
        <f t="shared" si="108"/>
        <v>22532.484727009345</v>
      </c>
      <c r="F214" s="117">
        <f t="shared" si="108"/>
        <v>21977.227084624337</v>
      </c>
      <c r="G214" s="117">
        <f t="shared" si="108"/>
        <v>21749.117382729732</v>
      </c>
      <c r="H214" s="117">
        <f t="shared" si="108"/>
        <v>21563.09944194854</v>
      </c>
      <c r="I214" s="117">
        <f t="shared" si="108"/>
        <v>20940.328860672096</v>
      </c>
      <c r="J214" s="117">
        <f t="shared" si="108"/>
        <v>20991.418648539264</v>
      </c>
      <c r="K214" s="117">
        <f t="shared" si="108"/>
        <v>23098.589429303582</v>
      </c>
      <c r="L214" s="117">
        <f t="shared" si="108"/>
        <v>17560.717260938171</v>
      </c>
      <c r="M214" s="117">
        <f t="shared" si="108"/>
        <v>18312.771644033237</v>
      </c>
      <c r="N214" s="117">
        <f t="shared" si="108"/>
        <v>19464.661538880559</v>
      </c>
      <c r="O214" s="117">
        <f t="shared" si="108"/>
        <v>17237.618062038691</v>
      </c>
      <c r="P214" s="117">
        <f t="shared" si="108"/>
        <v>17118.256842397645</v>
      </c>
      <c r="Q214" s="117">
        <f t="shared" si="108"/>
        <v>14488.156263287343</v>
      </c>
      <c r="R214" s="117">
        <f t="shared" ref="R214:V214" si="109">R215+R218+R220+R233</f>
        <v>14576.423158308731</v>
      </c>
      <c r="S214" s="117">
        <f t="shared" si="109"/>
        <v>15964.421337878741</v>
      </c>
      <c r="T214" s="117">
        <f t="shared" si="109"/>
        <v>16871.462799422861</v>
      </c>
      <c r="U214" s="117">
        <f t="shared" si="109"/>
        <v>16338.519417045891</v>
      </c>
      <c r="V214" s="117">
        <f t="shared" si="109"/>
        <v>15283.789995330902</v>
      </c>
      <c r="W214" s="117">
        <f t="shared" ref="W214" si="110">W215+W218+W220+W233</f>
        <v>16097.449201529122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17192.844573229453</v>
      </c>
      <c r="C215" s="122">
        <f t="shared" si="111"/>
        <v>18716.716308883111</v>
      </c>
      <c r="D215" s="122">
        <f t="shared" si="111"/>
        <v>18038.980604815002</v>
      </c>
      <c r="E215" s="122">
        <f t="shared" si="111"/>
        <v>18747.838061914619</v>
      </c>
      <c r="F215" s="122">
        <f t="shared" si="111"/>
        <v>18220.114795546906</v>
      </c>
      <c r="G215" s="122">
        <f t="shared" si="111"/>
        <v>17947.245616481563</v>
      </c>
      <c r="H215" s="122">
        <f t="shared" si="111"/>
        <v>17762.190048944969</v>
      </c>
      <c r="I215" s="122">
        <f t="shared" si="111"/>
        <v>17225.157690522388</v>
      </c>
      <c r="J215" s="122">
        <f t="shared" si="111"/>
        <v>17169.338268489442</v>
      </c>
      <c r="K215" s="122">
        <f t="shared" si="111"/>
        <v>19080.050836590082</v>
      </c>
      <c r="L215" s="122">
        <f t="shared" si="111"/>
        <v>13766.928128700327</v>
      </c>
      <c r="M215" s="122">
        <f t="shared" si="111"/>
        <v>14608.283036524947</v>
      </c>
      <c r="N215" s="122">
        <f t="shared" si="111"/>
        <v>15568.643627127845</v>
      </c>
      <c r="O215" s="122">
        <f t="shared" si="111"/>
        <v>13672.237567893195</v>
      </c>
      <c r="P215" s="122">
        <f t="shared" si="111"/>
        <v>13597.257681297728</v>
      </c>
      <c r="Q215" s="122">
        <f t="shared" si="111"/>
        <v>11288.810410679309</v>
      </c>
      <c r="R215" s="122">
        <f t="shared" ref="R215:V215" si="112">SUM(R216:R217)</f>
        <v>11287.470103087495</v>
      </c>
      <c r="S215" s="122">
        <f t="shared" si="112"/>
        <v>12672.125423374126</v>
      </c>
      <c r="T215" s="122">
        <f t="shared" si="112"/>
        <v>13454.790153964075</v>
      </c>
      <c r="U215" s="122">
        <f t="shared" si="112"/>
        <v>13064.326842791354</v>
      </c>
      <c r="V215" s="122">
        <f t="shared" si="112"/>
        <v>12070.484302866345</v>
      </c>
      <c r="W215" s="122">
        <f t="shared" ref="W215" si="113">SUM(W216:W217)</f>
        <v>12669.739491511611</v>
      </c>
      <c r="DA215" s="130" t="s">
        <v>2318</v>
      </c>
    </row>
    <row r="216" spans="1:105" ht="12" customHeight="1" x14ac:dyDescent="0.25">
      <c r="A216" s="97" t="s">
        <v>204</v>
      </c>
      <c r="B216" s="98">
        <v>17123.746593235126</v>
      </c>
      <c r="C216" s="98">
        <v>18641.404772333706</v>
      </c>
      <c r="D216" s="98">
        <v>17967.111126599539</v>
      </c>
      <c r="E216" s="98">
        <v>18672.68509402762</v>
      </c>
      <c r="F216" s="98">
        <v>18147.054379339406</v>
      </c>
      <c r="G216" s="98">
        <v>17874.401509014653</v>
      </c>
      <c r="H216" s="98">
        <v>17689.990021778463</v>
      </c>
      <c r="I216" s="98">
        <v>17154.786859392239</v>
      </c>
      <c r="J216" s="98">
        <v>17097.761889048241</v>
      </c>
      <c r="K216" s="98">
        <v>18998.647065230241</v>
      </c>
      <c r="L216" s="98">
        <v>13709.208356821675</v>
      </c>
      <c r="M216" s="98">
        <v>14544.480257509909</v>
      </c>
      <c r="N216" s="98">
        <v>15498.528621152049</v>
      </c>
      <c r="O216" s="98">
        <v>13609.073457179646</v>
      </c>
      <c r="P216" s="98">
        <v>13534.693915712518</v>
      </c>
      <c r="Q216" s="98">
        <v>11236.881189309419</v>
      </c>
      <c r="R216" s="98">
        <v>11235.484335282254</v>
      </c>
      <c r="S216" s="98">
        <v>12613.411864883788</v>
      </c>
      <c r="T216" s="98">
        <v>13391.567426606449</v>
      </c>
      <c r="U216" s="98">
        <v>13001.968372030686</v>
      </c>
      <c r="V216" s="98">
        <v>12012.038908211633</v>
      </c>
      <c r="W216" s="98">
        <v>12607.833857706477</v>
      </c>
      <c r="DA216" s="63" t="s">
        <v>2319</v>
      </c>
    </row>
    <row r="217" spans="1:105" ht="12" customHeight="1" x14ac:dyDescent="0.25">
      <c r="A217" s="97" t="s">
        <v>53</v>
      </c>
      <c r="B217" s="98">
        <v>69.097979994327133</v>
      </c>
      <c r="C217" s="98">
        <v>75.311536549406497</v>
      </c>
      <c r="D217" s="98">
        <v>71.869478215464653</v>
      </c>
      <c r="E217" s="98">
        <v>75.152967886997885</v>
      </c>
      <c r="F217" s="98">
        <v>73.060416207499387</v>
      </c>
      <c r="G217" s="98">
        <v>72.844107466910742</v>
      </c>
      <c r="H217" s="98">
        <v>72.200027166507311</v>
      </c>
      <c r="I217" s="98">
        <v>70.37083113015052</v>
      </c>
      <c r="J217" s="98">
        <v>71.576379441200999</v>
      </c>
      <c r="K217" s="98">
        <v>81.403771359841357</v>
      </c>
      <c r="L217" s="98">
        <v>57.719771878651962</v>
      </c>
      <c r="M217" s="98">
        <v>63.80277901503753</v>
      </c>
      <c r="N217" s="98">
        <v>70.11500597579645</v>
      </c>
      <c r="O217" s="98">
        <v>63.164110713550059</v>
      </c>
      <c r="P217" s="98">
        <v>62.563765585209119</v>
      </c>
      <c r="Q217" s="98">
        <v>51.929221369890222</v>
      </c>
      <c r="R217" s="98">
        <v>51.985767805241331</v>
      </c>
      <c r="S217" s="98">
        <v>58.713558490337448</v>
      </c>
      <c r="T217" s="98">
        <v>63.22272735762612</v>
      </c>
      <c r="U217" s="98">
        <v>62.358470760667736</v>
      </c>
      <c r="V217" s="98">
        <v>58.445394654712281</v>
      </c>
      <c r="W217" s="98">
        <v>61.905633805133476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6.6472477840367229E-3</v>
      </c>
      <c r="C218" s="122">
        <f t="shared" si="114"/>
        <v>8.3840056098445012E-3</v>
      </c>
      <c r="D218" s="122">
        <f t="shared" si="114"/>
        <v>1.1042006491825369E-2</v>
      </c>
      <c r="E218" s="122">
        <f t="shared" si="114"/>
        <v>1.427346535218608E-2</v>
      </c>
      <c r="F218" s="122">
        <f t="shared" si="114"/>
        <v>2.0847873372205634E-2</v>
      </c>
      <c r="G218" s="122">
        <f t="shared" si="114"/>
        <v>3.2490090911947697E-2</v>
      </c>
      <c r="H218" s="122">
        <f t="shared" si="114"/>
        <v>0.10894292010510478</v>
      </c>
      <c r="I218" s="122">
        <f t="shared" si="114"/>
        <v>0.1235589539127183</v>
      </c>
      <c r="J218" s="122">
        <f t="shared" si="114"/>
        <v>0.16562666824256303</v>
      </c>
      <c r="K218" s="122">
        <f t="shared" si="114"/>
        <v>0.19733981312558704</v>
      </c>
      <c r="L218" s="122">
        <f t="shared" si="114"/>
        <v>0.53626686410165425</v>
      </c>
      <c r="M218" s="122">
        <f t="shared" si="114"/>
        <v>0.29187069388264086</v>
      </c>
      <c r="N218" s="122">
        <f t="shared" si="114"/>
        <v>0.33450082089451599</v>
      </c>
      <c r="O218" s="122">
        <f t="shared" si="114"/>
        <v>0.32037735187041999</v>
      </c>
      <c r="P218" s="122">
        <f t="shared" si="114"/>
        <v>0.46668868568504646</v>
      </c>
      <c r="Q218" s="122">
        <f t="shared" si="114"/>
        <v>0.36728990209297879</v>
      </c>
      <c r="R218" s="122">
        <f t="shared" si="114"/>
        <v>0.40504555504396211</v>
      </c>
      <c r="S218" s="122">
        <f t="shared" si="114"/>
        <v>0.442739540173262</v>
      </c>
      <c r="T218" s="122">
        <f t="shared" si="114"/>
        <v>0.63840140543340163</v>
      </c>
      <c r="U218" s="122">
        <f t="shared" si="114"/>
        <v>0.50373650376561707</v>
      </c>
      <c r="V218" s="122">
        <f t="shared" si="114"/>
        <v>0.56717593557073287</v>
      </c>
      <c r="W218" s="122">
        <f t="shared" si="114"/>
        <v>1.0625668772292829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6.6472477840367229E-3</v>
      </c>
      <c r="C219" s="98">
        <f>RES_hhdet_fech!C86</f>
        <v>8.3840056098445012E-3</v>
      </c>
      <c r="D219" s="98">
        <f>RES_hhdet_fech!D86</f>
        <v>1.1042006491825369E-2</v>
      </c>
      <c r="E219" s="98">
        <f>RES_hhdet_fech!E86</f>
        <v>1.427346535218608E-2</v>
      </c>
      <c r="F219" s="98">
        <f>RES_hhdet_fech!F86</f>
        <v>2.0847873372205634E-2</v>
      </c>
      <c r="G219" s="98">
        <f>RES_hhdet_fech!G86</f>
        <v>3.2490090911947697E-2</v>
      </c>
      <c r="H219" s="98">
        <f>RES_hhdet_fech!H86</f>
        <v>0.10894292010510478</v>
      </c>
      <c r="I219" s="98">
        <f>RES_hhdet_fech!I86</f>
        <v>0.1235589539127183</v>
      </c>
      <c r="J219" s="98">
        <f>RES_hhdet_fech!J86</f>
        <v>0.16562666824256303</v>
      </c>
      <c r="K219" s="98">
        <f>RES_hhdet_fech!K86</f>
        <v>0.19733981312558704</v>
      </c>
      <c r="L219" s="98">
        <f>RES_hhdet_fech!L86</f>
        <v>0.53626686410165425</v>
      </c>
      <c r="M219" s="98">
        <f>RES_hhdet_fech!M86</f>
        <v>0.29187069388264086</v>
      </c>
      <c r="N219" s="98">
        <f>RES_hhdet_fech!N86</f>
        <v>0.33450082089451599</v>
      </c>
      <c r="O219" s="98">
        <f>RES_hhdet_fech!O86</f>
        <v>0.32037735187041999</v>
      </c>
      <c r="P219" s="98">
        <f>RES_hhdet_fech!P86</f>
        <v>0.46668868568504646</v>
      </c>
      <c r="Q219" s="98">
        <f>RES_hhdet_fech!Q86</f>
        <v>0.36728990209297879</v>
      </c>
      <c r="R219" s="98">
        <f>RES_hhdet_fech!R86</f>
        <v>0.40504555504396211</v>
      </c>
      <c r="S219" s="98">
        <f>RES_hhdet_fech!S86</f>
        <v>0.442739540173262</v>
      </c>
      <c r="T219" s="98">
        <f>RES_hhdet_fech!T86</f>
        <v>0.63840140543340163</v>
      </c>
      <c r="U219" s="98">
        <f>RES_hhdet_fech!U86</f>
        <v>0.50373650376561707</v>
      </c>
      <c r="V219" s="98">
        <f>RES_hhdet_fech!V86</f>
        <v>0.56717593557073287</v>
      </c>
      <c r="W219" s="98">
        <f>RES_hhdet_fech!W86</f>
        <v>1.0625668772292829</v>
      </c>
      <c r="DA219" s="63" t="s">
        <v>2322</v>
      </c>
    </row>
    <row r="220" spans="1:105" ht="12" customHeight="1" x14ac:dyDescent="0.25">
      <c r="A220" s="121" t="s">
        <v>55</v>
      </c>
      <c r="B220" s="122">
        <v>2947.1230411296256</v>
      </c>
      <c r="C220" s="122">
        <v>2941.2286397922662</v>
      </c>
      <c r="D220" s="122">
        <v>2878.0305066841888</v>
      </c>
      <c r="E220" s="122">
        <v>2855.5993979262284</v>
      </c>
      <c r="F220" s="122">
        <v>2749.3296993637773</v>
      </c>
      <c r="G220" s="122">
        <v>2846.6309488238844</v>
      </c>
      <c r="H220" s="122">
        <v>2824.868998556236</v>
      </c>
      <c r="I220" s="122">
        <v>2757.8490729250507</v>
      </c>
      <c r="J220" s="122">
        <v>2887.5623648715064</v>
      </c>
      <c r="K220" s="122">
        <v>2994.7725511643744</v>
      </c>
      <c r="L220" s="122">
        <v>2824.8319545835811</v>
      </c>
      <c r="M220" s="122">
        <v>2729.5191459593161</v>
      </c>
      <c r="N220" s="122">
        <v>2865.3431196811571</v>
      </c>
      <c r="O220" s="122">
        <v>2630.8180596654565</v>
      </c>
      <c r="P220" s="122">
        <v>2581.577310120972</v>
      </c>
      <c r="Q220" s="122">
        <v>2391.609561942329</v>
      </c>
      <c r="R220" s="122">
        <v>2481.3284973737614</v>
      </c>
      <c r="S220" s="122">
        <v>2455.1727535424661</v>
      </c>
      <c r="T220" s="122">
        <v>2549.5420901902094</v>
      </c>
      <c r="U220" s="122">
        <v>2438.3635278764214</v>
      </c>
      <c r="V220" s="122">
        <v>2427.9692983502096</v>
      </c>
      <c r="W220" s="122">
        <v>2603.1128824104976</v>
      </c>
      <c r="DA220" s="130" t="s">
        <v>2323</v>
      </c>
    </row>
    <row r="221" spans="1:105" ht="12" customHeight="1" x14ac:dyDescent="0.25">
      <c r="A221" s="97" t="s">
        <v>132</v>
      </c>
      <c r="B221" s="98">
        <v>2992.3758770627674</v>
      </c>
      <c r="C221" s="98">
        <v>3008.7084916336812</v>
      </c>
      <c r="D221" s="98">
        <v>2965.6333349119327</v>
      </c>
      <c r="E221" s="98">
        <v>2939.4003759519273</v>
      </c>
      <c r="F221" s="98">
        <v>2894.7160953721391</v>
      </c>
      <c r="G221" s="98">
        <v>3044.3504401979203</v>
      </c>
      <c r="H221" s="98">
        <v>2957.9565252089988</v>
      </c>
      <c r="I221" s="98">
        <v>2868.0539580286868</v>
      </c>
      <c r="J221" s="98">
        <v>2674.3774391471625</v>
      </c>
      <c r="K221" s="98">
        <v>2998.064920419617</v>
      </c>
      <c r="L221" s="98">
        <v>2816.8997540652636</v>
      </c>
      <c r="M221" s="98">
        <v>2820.1459479049045</v>
      </c>
      <c r="N221" s="98">
        <v>2966.9182047421814</v>
      </c>
      <c r="O221" s="98">
        <v>2586.3119181101297</v>
      </c>
      <c r="P221" s="98">
        <v>2640.2027284339915</v>
      </c>
      <c r="Q221" s="98">
        <v>2228.0440823975159</v>
      </c>
      <c r="R221" s="98">
        <v>2250.730358442549</v>
      </c>
      <c r="S221" s="98">
        <v>2506.1798854154704</v>
      </c>
      <c r="T221" s="98">
        <v>2580.1689283225064</v>
      </c>
      <c r="U221" s="98">
        <v>2477.5072933451233</v>
      </c>
      <c r="V221" s="98">
        <v>2362.8414573674868</v>
      </c>
      <c r="W221" s="98">
        <v>2580.8954856997916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2723.5256876633166</v>
      </c>
      <c r="C225" s="101">
        <v>2357.4908357105596</v>
      </c>
      <c r="D225" s="101">
        <v>2365.0416787647027</v>
      </c>
      <c r="E225" s="101">
        <v>2500.7355335221796</v>
      </c>
      <c r="F225" s="101">
        <v>2482.4158582884861</v>
      </c>
      <c r="G225" s="101">
        <v>2680.632872361396</v>
      </c>
      <c r="H225" s="101">
        <v>2841.2908650578811</v>
      </c>
      <c r="I225" s="101">
        <v>2690.9787521865946</v>
      </c>
      <c r="J225" s="101">
        <v>2972.8045449099909</v>
      </c>
      <c r="K225" s="101">
        <v>2913.3518126132749</v>
      </c>
      <c r="L225" s="101">
        <v>2306.8642721323736</v>
      </c>
      <c r="M225" s="101">
        <v>2904.0453673100142</v>
      </c>
      <c r="N225" s="101">
        <v>2911.478946041615</v>
      </c>
      <c r="O225" s="101">
        <v>2813.9434579580757</v>
      </c>
      <c r="P225" s="101">
        <v>2997.0939997592777</v>
      </c>
      <c r="Q225" s="101">
        <v>2442.6724408340397</v>
      </c>
      <c r="R225" s="101">
        <v>2545.6230249125369</v>
      </c>
      <c r="S225" s="101">
        <v>2663.1495470454588</v>
      </c>
      <c r="T225" s="101">
        <v>2362.8281758750527</v>
      </c>
      <c r="U225" s="101">
        <v>2200.4101506750608</v>
      </c>
      <c r="V225" s="101">
        <v>2312.5314512072578</v>
      </c>
      <c r="W225" s="101">
        <v>2392.02147004268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2174.040703337992</v>
      </c>
      <c r="C229" s="101">
        <v>2147.4136942711079</v>
      </c>
      <c r="D229" s="101">
        <v>2201.1294625710302</v>
      </c>
      <c r="E229" s="101">
        <v>2373.6216081169978</v>
      </c>
      <c r="F229" s="101">
        <v>2101.5547004519403</v>
      </c>
      <c r="G229" s="101">
        <v>2169.3405317852939</v>
      </c>
      <c r="H229" s="101">
        <v>2454.6945191442983</v>
      </c>
      <c r="I229" s="101">
        <v>2479.0532636753001</v>
      </c>
      <c r="J229" s="101">
        <v>3409.6755997621672</v>
      </c>
      <c r="K229" s="101">
        <v>2988.80354062381</v>
      </c>
      <c r="L229" s="101">
        <v>2861.4239941290543</v>
      </c>
      <c r="M229" s="101">
        <v>2422.5885858848756</v>
      </c>
      <c r="N229" s="101">
        <v>2505.8325853811562</v>
      </c>
      <c r="O229" s="101">
        <v>2786.238240403608</v>
      </c>
      <c r="P229" s="101">
        <v>2380.0359742481824</v>
      </c>
      <c r="Q229" s="101">
        <v>2885.1276032386709</v>
      </c>
      <c r="R229" s="101">
        <v>3149.0491195850477</v>
      </c>
      <c r="S229" s="101">
        <v>2296.7881990896508</v>
      </c>
      <c r="T229" s="101">
        <v>2450.3194265245188</v>
      </c>
      <c r="U229" s="101">
        <v>2305.74940437332</v>
      </c>
      <c r="V229" s="101">
        <v>2632.8700693124374</v>
      </c>
      <c r="W229" s="101">
        <v>2667.5319422842913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2335</v>
      </c>
    </row>
    <row r="233" spans="1:105" ht="12" customHeight="1" x14ac:dyDescent="0.25">
      <c r="A233" s="121" t="s">
        <v>54</v>
      </c>
      <c r="B233" s="122">
        <v>783.45746419895681</v>
      </c>
      <c r="C233" s="122">
        <v>783.22654884346855</v>
      </c>
      <c r="D233" s="122">
        <v>851.6938752243658</v>
      </c>
      <c r="E233" s="122">
        <v>929.03299370314517</v>
      </c>
      <c r="F233" s="122">
        <v>1007.7617418402789</v>
      </c>
      <c r="G233" s="122">
        <v>955.20832733337329</v>
      </c>
      <c r="H233" s="122">
        <v>975.93145152723093</v>
      </c>
      <c r="I233" s="122">
        <v>957.19853827074087</v>
      </c>
      <c r="J233" s="122">
        <v>934.35238851007364</v>
      </c>
      <c r="K233" s="122">
        <v>1023.5687017359978</v>
      </c>
      <c r="L233" s="122">
        <v>968.42091079016245</v>
      </c>
      <c r="M233" s="122">
        <v>974.67759085509306</v>
      </c>
      <c r="N233" s="122">
        <v>1030.3402912506597</v>
      </c>
      <c r="O233" s="122">
        <v>934.24205712816809</v>
      </c>
      <c r="P233" s="122">
        <v>938.95516229325847</v>
      </c>
      <c r="Q233" s="122">
        <v>807.36900076361223</v>
      </c>
      <c r="R233" s="122">
        <v>807.21951229243177</v>
      </c>
      <c r="S233" s="122">
        <v>836.68042142197635</v>
      </c>
      <c r="T233" s="122">
        <v>866.49215386314268</v>
      </c>
      <c r="U233" s="122">
        <v>835.32530987434905</v>
      </c>
      <c r="V233" s="122">
        <v>784.76921817877701</v>
      </c>
      <c r="W233" s="122">
        <v>823.53426072978209</v>
      </c>
      <c r="DA233" s="130" t="s">
        <v>2336</v>
      </c>
    </row>
    <row r="234" spans="1:105" ht="12" customHeight="1" x14ac:dyDescent="0.25">
      <c r="A234" s="97" t="s">
        <v>207</v>
      </c>
      <c r="B234" s="98">
        <v>784.27910941898733</v>
      </c>
      <c r="C234" s="98">
        <v>784.56755073639169</v>
      </c>
      <c r="D234" s="98">
        <v>853.82312651305369</v>
      </c>
      <c r="E234" s="98">
        <v>933.08186105299694</v>
      </c>
      <c r="F234" s="98">
        <v>1018.7103649023735</v>
      </c>
      <c r="G234" s="98">
        <v>964.60860101494927</v>
      </c>
      <c r="H234" s="98">
        <v>987.05891672704001</v>
      </c>
      <c r="I234" s="98">
        <v>988.99013526813042</v>
      </c>
      <c r="J234" s="98">
        <v>935.07008474880092</v>
      </c>
      <c r="K234" s="98">
        <v>1058.6691336935901</v>
      </c>
      <c r="L234" s="98">
        <v>976.90990248747289</v>
      </c>
      <c r="M234" s="98">
        <v>994.10716236073347</v>
      </c>
      <c r="N234" s="98">
        <v>1056.122450537534</v>
      </c>
      <c r="O234" s="98">
        <v>949.57028275514676</v>
      </c>
      <c r="P234" s="98">
        <v>958.69241986721511</v>
      </c>
      <c r="Q234" s="98">
        <v>818.45451214054253</v>
      </c>
      <c r="R234" s="98">
        <v>809.99437602984892</v>
      </c>
      <c r="S234" s="98">
        <v>856.76991118701335</v>
      </c>
      <c r="T234" s="98">
        <v>890.25985055431477</v>
      </c>
      <c r="U234" s="98">
        <v>859.7132495167499</v>
      </c>
      <c r="V234" s="98">
        <v>796.40931204691287</v>
      </c>
      <c r="W234" s="98">
        <v>838.17855846042062</v>
      </c>
      <c r="DA234" s="63" t="s">
        <v>2337</v>
      </c>
    </row>
    <row r="235" spans="1:105" ht="12" customHeight="1" x14ac:dyDescent="0.25">
      <c r="A235" s="97" t="s">
        <v>50</v>
      </c>
      <c r="B235" s="98">
        <v>768.71554540001466</v>
      </c>
      <c r="C235" s="98">
        <v>763.5608983086928</v>
      </c>
      <c r="D235" s="98">
        <v>824.16532669830849</v>
      </c>
      <c r="E235" s="98">
        <v>861.18464196962134</v>
      </c>
      <c r="F235" s="98">
        <v>925.82171878988345</v>
      </c>
      <c r="G235" s="98">
        <v>966.93528192750512</v>
      </c>
      <c r="H235" s="98">
        <v>1007.1701511295556</v>
      </c>
      <c r="I235" s="98">
        <v>926.10861115238845</v>
      </c>
      <c r="J235" s="98">
        <v>960.5599871565712</v>
      </c>
      <c r="K235" s="98">
        <v>894.74858643210951</v>
      </c>
      <c r="L235" s="98">
        <v>900.27002590991287</v>
      </c>
      <c r="M235" s="98">
        <v>936.25785929717154</v>
      </c>
      <c r="N235" s="98">
        <v>942.25023535666946</v>
      </c>
      <c r="O235" s="98">
        <v>919.39294776650229</v>
      </c>
      <c r="P235" s="98">
        <v>996.84859567462547</v>
      </c>
      <c r="Q235" s="98">
        <v>798.43800612610073</v>
      </c>
      <c r="R235" s="98">
        <v>830.53326984537534</v>
      </c>
      <c r="S235" s="98">
        <v>944.77523719771125</v>
      </c>
      <c r="T235" s="98">
        <v>798.63238828029296</v>
      </c>
      <c r="U235" s="98">
        <v>744.37170944497541</v>
      </c>
      <c r="V235" s="98">
        <v>781.09859532404676</v>
      </c>
      <c r="W235" s="98">
        <v>811.54266567131867</v>
      </c>
      <c r="DA235" s="63" t="s">
        <v>2338</v>
      </c>
    </row>
    <row r="236" spans="1:105" ht="12" customHeight="1" x14ac:dyDescent="0.25">
      <c r="A236" s="109" t="s">
        <v>120</v>
      </c>
      <c r="B236" s="33">
        <v>563.89163193386935</v>
      </c>
      <c r="C236" s="33">
        <v>598.26591778777663</v>
      </c>
      <c r="D236" s="33">
        <v>672.88748843597762</v>
      </c>
      <c r="E236" s="33">
        <v>735.09665722123702</v>
      </c>
      <c r="F236" s="33">
        <v>696.13968135415746</v>
      </c>
      <c r="G236" s="33">
        <v>698.40733767596237</v>
      </c>
      <c r="H236" s="33">
        <v>768.52425156463414</v>
      </c>
      <c r="I236" s="33">
        <v>692.51951285986922</v>
      </c>
      <c r="J236" s="33">
        <v>892.49516460195184</v>
      </c>
      <c r="K236" s="33">
        <v>798.84987555986436</v>
      </c>
      <c r="L236" s="33">
        <v>951.36596831147483</v>
      </c>
      <c r="M236" s="33">
        <v>713.58780587003503</v>
      </c>
      <c r="N236" s="33">
        <v>710.75353804425754</v>
      </c>
      <c r="O236" s="33">
        <v>743.26312167843923</v>
      </c>
      <c r="P236" s="33">
        <v>629.45751539803621</v>
      </c>
      <c r="Q236" s="33">
        <v>709.19321214164029</v>
      </c>
      <c r="R236" s="33">
        <v>755.59525168120661</v>
      </c>
      <c r="S236" s="33">
        <v>505.16728546484677</v>
      </c>
      <c r="T236" s="33">
        <v>530.5942608866219</v>
      </c>
      <c r="U236" s="33">
        <v>477.12272309770981</v>
      </c>
      <c r="V236" s="33">
        <v>586.75354545463108</v>
      </c>
      <c r="W236" s="33">
        <v>587.18210249900676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9393.5958778170079</v>
      </c>
      <c r="C238" s="117">
        <f t="shared" si="115"/>
        <v>10237.43556134438</v>
      </c>
      <c r="D238" s="117">
        <f t="shared" si="115"/>
        <v>10153.849937779443</v>
      </c>
      <c r="E238" s="117">
        <f t="shared" si="115"/>
        <v>10763.058109447145</v>
      </c>
      <c r="F238" s="117">
        <f t="shared" si="115"/>
        <v>10776.099761559803</v>
      </c>
      <c r="G238" s="117">
        <f t="shared" si="115"/>
        <v>10928.254961003315</v>
      </c>
      <c r="H238" s="117">
        <f t="shared" si="115"/>
        <v>11061.857454141384</v>
      </c>
      <c r="I238" s="117">
        <f t="shared" si="115"/>
        <v>11016.898920354824</v>
      </c>
      <c r="J238" s="117">
        <f t="shared" si="115"/>
        <v>11365.417958619342</v>
      </c>
      <c r="K238" s="117">
        <f t="shared" si="115"/>
        <v>12828.505177049679</v>
      </c>
      <c r="L238" s="117">
        <f t="shared" si="115"/>
        <v>10070.692967712406</v>
      </c>
      <c r="M238" s="117">
        <f t="shared" si="115"/>
        <v>10824.912458284933</v>
      </c>
      <c r="N238" s="117">
        <f t="shared" si="115"/>
        <v>11945.548099611888</v>
      </c>
      <c r="O238" s="117">
        <f t="shared" si="115"/>
        <v>10940.41708454093</v>
      </c>
      <c r="P238" s="117">
        <f t="shared" si="115"/>
        <v>10939.041406628869</v>
      </c>
      <c r="Q238" s="117">
        <f t="shared" si="115"/>
        <v>9353.7997286533737</v>
      </c>
      <c r="R238" s="117">
        <f t="shared" ref="R238:V238" si="116">R239+R242+R244+R257</f>
        <v>9523.0407672852853</v>
      </c>
      <c r="S238" s="117">
        <f t="shared" si="116"/>
        <v>10600.4846609905</v>
      </c>
      <c r="T238" s="117">
        <f t="shared" si="116"/>
        <v>11412.081901822059</v>
      </c>
      <c r="U238" s="117">
        <f t="shared" si="116"/>
        <v>11235.689739951753</v>
      </c>
      <c r="V238" s="117">
        <f t="shared" si="116"/>
        <v>10677.088013059036</v>
      </c>
      <c r="W238" s="117">
        <f t="shared" ref="W238" si="117">W239+W242+W244+W257</f>
        <v>11413.11062215765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7558.6958650259403</v>
      </c>
      <c r="C239" s="122">
        <f t="shared" si="118"/>
        <v>8378.1865427918965</v>
      </c>
      <c r="D239" s="122">
        <f t="shared" si="118"/>
        <v>8250.980494427462</v>
      </c>
      <c r="E239" s="122">
        <f t="shared" si="118"/>
        <v>8785.9360596998977</v>
      </c>
      <c r="F239" s="122">
        <f t="shared" si="118"/>
        <v>8771.4883388504077</v>
      </c>
      <c r="G239" s="122">
        <f t="shared" si="118"/>
        <v>8862.9934762981102</v>
      </c>
      <c r="H239" s="122">
        <f t="shared" si="118"/>
        <v>8950.6566762984312</v>
      </c>
      <c r="I239" s="122">
        <f t="shared" si="118"/>
        <v>8909.427481374345</v>
      </c>
      <c r="J239" s="122">
        <f t="shared" si="118"/>
        <v>9126.7029489962497</v>
      </c>
      <c r="K239" s="122">
        <f t="shared" si="118"/>
        <v>10442.246209626352</v>
      </c>
      <c r="L239" s="122">
        <f t="shared" si="118"/>
        <v>7760.2001312955899</v>
      </c>
      <c r="M239" s="122">
        <f t="shared" si="118"/>
        <v>8510.3108196060457</v>
      </c>
      <c r="N239" s="122">
        <f t="shared" si="118"/>
        <v>9429.2445678651111</v>
      </c>
      <c r="O239" s="122">
        <f t="shared" si="118"/>
        <v>8573.2720581539234</v>
      </c>
      <c r="P239" s="122">
        <f t="shared" si="118"/>
        <v>8585.1182925043795</v>
      </c>
      <c r="Q239" s="122">
        <f t="shared" si="118"/>
        <v>7189.7934942168931</v>
      </c>
      <c r="R239" s="122">
        <f t="shared" ref="R239:V239" si="119">SUM(R240:R241)</f>
        <v>7272.2568302678555</v>
      </c>
      <c r="S239" s="122">
        <f t="shared" si="119"/>
        <v>8318.6815323454102</v>
      </c>
      <c r="T239" s="122">
        <f t="shared" si="119"/>
        <v>9005.5970459214277</v>
      </c>
      <c r="U239" s="122">
        <f t="shared" si="119"/>
        <v>8898.4043861775845</v>
      </c>
      <c r="V239" s="122">
        <f t="shared" si="119"/>
        <v>8344.8089364962816</v>
      </c>
      <c r="W239" s="122">
        <f t="shared" ref="W239" si="120">SUM(W240:W241)</f>
        <v>8888.2916622806915</v>
      </c>
      <c r="DA239" s="130" t="s">
        <v>2486</v>
      </c>
    </row>
    <row r="240" spans="1:105" ht="12" customHeight="1" x14ac:dyDescent="0.25">
      <c r="A240" s="97" t="s">
        <v>204</v>
      </c>
      <c r="B240" s="98">
        <v>7489.5978850316133</v>
      </c>
      <c r="C240" s="98">
        <v>8302.8750062424897</v>
      </c>
      <c r="D240" s="98">
        <v>8179.1110162119976</v>
      </c>
      <c r="E240" s="98">
        <v>8710.7830918129002</v>
      </c>
      <c r="F240" s="98">
        <v>8698.427922642908</v>
      </c>
      <c r="G240" s="98">
        <v>8790.1493688312003</v>
      </c>
      <c r="H240" s="98">
        <v>8878.4566491319238</v>
      </c>
      <c r="I240" s="98">
        <v>8839.0566502441943</v>
      </c>
      <c r="J240" s="98">
        <v>9055.1265695550483</v>
      </c>
      <c r="K240" s="98">
        <v>10360.842438266511</v>
      </c>
      <c r="L240" s="98">
        <v>7702.480359416938</v>
      </c>
      <c r="M240" s="98">
        <v>8446.5080405910085</v>
      </c>
      <c r="N240" s="98">
        <v>9359.1295618893146</v>
      </c>
      <c r="O240" s="98">
        <v>8510.1079474403741</v>
      </c>
      <c r="P240" s="98">
        <v>8522.5545269191698</v>
      </c>
      <c r="Q240" s="98">
        <v>7137.8642728470031</v>
      </c>
      <c r="R240" s="98">
        <v>7220.2710624626143</v>
      </c>
      <c r="S240" s="98">
        <v>8259.9679738550731</v>
      </c>
      <c r="T240" s="98">
        <v>8942.3743185638014</v>
      </c>
      <c r="U240" s="98">
        <v>8836.0459154169166</v>
      </c>
      <c r="V240" s="98">
        <v>8286.3635418415688</v>
      </c>
      <c r="W240" s="98">
        <v>8826.3860284755574</v>
      </c>
      <c r="DA240" s="63" t="s">
        <v>2487</v>
      </c>
    </row>
    <row r="241" spans="1:105" ht="12" customHeight="1" x14ac:dyDescent="0.25">
      <c r="A241" s="97" t="s">
        <v>53</v>
      </c>
      <c r="B241" s="98">
        <v>69.097979994327133</v>
      </c>
      <c r="C241" s="98">
        <v>75.311536549406497</v>
      </c>
      <c r="D241" s="98">
        <v>71.869478215464653</v>
      </c>
      <c r="E241" s="98">
        <v>75.152967886997885</v>
      </c>
      <c r="F241" s="98">
        <v>73.060416207499387</v>
      </c>
      <c r="G241" s="98">
        <v>72.844107466910742</v>
      </c>
      <c r="H241" s="98">
        <v>72.200027166507311</v>
      </c>
      <c r="I241" s="98">
        <v>70.37083113015052</v>
      </c>
      <c r="J241" s="98">
        <v>71.576379441200999</v>
      </c>
      <c r="K241" s="98">
        <v>81.403771359841357</v>
      </c>
      <c r="L241" s="98">
        <v>57.719771878651962</v>
      </c>
      <c r="M241" s="98">
        <v>63.80277901503753</v>
      </c>
      <c r="N241" s="98">
        <v>70.11500597579645</v>
      </c>
      <c r="O241" s="98">
        <v>63.164110713550059</v>
      </c>
      <c r="P241" s="98">
        <v>62.563765585209119</v>
      </c>
      <c r="Q241" s="98">
        <v>51.929221369890222</v>
      </c>
      <c r="R241" s="98">
        <v>51.985767805241331</v>
      </c>
      <c r="S241" s="98">
        <v>58.713558490337448</v>
      </c>
      <c r="T241" s="98">
        <v>63.22272735762612</v>
      </c>
      <c r="U241" s="98">
        <v>62.358470760667736</v>
      </c>
      <c r="V241" s="98">
        <v>58.445394654712281</v>
      </c>
      <c r="W241" s="98">
        <v>61.905633805133476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1.3318003059446816E-2</v>
      </c>
      <c r="C242" s="122">
        <f t="shared" si="121"/>
        <v>1.7602821748972614E-2</v>
      </c>
      <c r="D242" s="122">
        <f t="shared" si="121"/>
        <v>2.4868286094032247E-2</v>
      </c>
      <c r="E242" s="122">
        <f t="shared" si="121"/>
        <v>3.6353179646092845E-2</v>
      </c>
      <c r="F242" s="122">
        <f t="shared" si="121"/>
        <v>5.8058183697259576E-2</v>
      </c>
      <c r="G242" s="122">
        <f t="shared" si="121"/>
        <v>9.5255726423024087E-2</v>
      </c>
      <c r="H242" s="122">
        <f t="shared" si="121"/>
        <v>0.33687469668422088</v>
      </c>
      <c r="I242" s="122">
        <f t="shared" si="121"/>
        <v>0.39145680642295366</v>
      </c>
      <c r="J242" s="122">
        <f t="shared" si="121"/>
        <v>0.53550748816314242</v>
      </c>
      <c r="K242" s="122">
        <f t="shared" si="121"/>
        <v>0.64892417610485764</v>
      </c>
      <c r="L242" s="122">
        <f t="shared" si="121"/>
        <v>1.7970478423345144</v>
      </c>
      <c r="M242" s="122">
        <f t="shared" si="121"/>
        <v>1.0018501050444126</v>
      </c>
      <c r="N242" s="122">
        <f t="shared" si="121"/>
        <v>1.1828435196316573</v>
      </c>
      <c r="O242" s="122">
        <f t="shared" si="121"/>
        <v>1.178390116022511</v>
      </c>
      <c r="P242" s="122">
        <f t="shared" si="121"/>
        <v>1.7880331393783031</v>
      </c>
      <c r="Q242" s="122">
        <f t="shared" si="121"/>
        <v>1.4638013104664904</v>
      </c>
      <c r="R242" s="122">
        <f t="shared" si="121"/>
        <v>1.676914879194439</v>
      </c>
      <c r="S242" s="122">
        <f t="shared" si="121"/>
        <v>1.8986090242916269</v>
      </c>
      <c r="T242" s="122">
        <f t="shared" si="121"/>
        <v>2.817774600514555</v>
      </c>
      <c r="U242" s="122">
        <f t="shared" si="121"/>
        <v>2.2814268522877326</v>
      </c>
      <c r="V242" s="122">
        <f t="shared" si="121"/>
        <v>2.6343531638175581</v>
      </c>
      <c r="W242" s="122">
        <f t="shared" si="121"/>
        <v>5.0273790430419423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1.3318003059446816E-2</v>
      </c>
      <c r="C243" s="98">
        <f>RES_hhdet_tesh!C86</f>
        <v>1.7602821748972614E-2</v>
      </c>
      <c r="D243" s="98">
        <f>RES_hhdet_tesh!D86</f>
        <v>2.4868286094032247E-2</v>
      </c>
      <c r="E243" s="98">
        <f>RES_hhdet_tesh!E86</f>
        <v>3.6353179646092845E-2</v>
      </c>
      <c r="F243" s="98">
        <f>RES_hhdet_tesh!F86</f>
        <v>5.8058183697259576E-2</v>
      </c>
      <c r="G243" s="98">
        <f>RES_hhdet_tesh!G86</f>
        <v>9.5255726423024087E-2</v>
      </c>
      <c r="H243" s="98">
        <f>RES_hhdet_tesh!H86</f>
        <v>0.33687469668422088</v>
      </c>
      <c r="I243" s="98">
        <f>RES_hhdet_tesh!I86</f>
        <v>0.39145680642295366</v>
      </c>
      <c r="J243" s="98">
        <f>RES_hhdet_tesh!J86</f>
        <v>0.53550748816314242</v>
      </c>
      <c r="K243" s="98">
        <f>RES_hhdet_tesh!K86</f>
        <v>0.64892417610485764</v>
      </c>
      <c r="L243" s="98">
        <f>RES_hhdet_tesh!L86</f>
        <v>1.7970478423345144</v>
      </c>
      <c r="M243" s="98">
        <f>RES_hhdet_tesh!M86</f>
        <v>1.0018501050444126</v>
      </c>
      <c r="N243" s="98">
        <f>RES_hhdet_tesh!N86</f>
        <v>1.1828435196316573</v>
      </c>
      <c r="O243" s="98">
        <f>RES_hhdet_tesh!O86</f>
        <v>1.178390116022511</v>
      </c>
      <c r="P243" s="98">
        <f>RES_hhdet_tesh!P86</f>
        <v>1.7880331393783031</v>
      </c>
      <c r="Q243" s="98">
        <f>RES_hhdet_tesh!Q86</f>
        <v>1.4638013104664904</v>
      </c>
      <c r="R243" s="98">
        <f>RES_hhdet_tesh!R86</f>
        <v>1.676914879194439</v>
      </c>
      <c r="S243" s="98">
        <f>RES_hhdet_tesh!S86</f>
        <v>1.8986090242916269</v>
      </c>
      <c r="T243" s="98">
        <f>RES_hhdet_tesh!T86</f>
        <v>2.817774600514555</v>
      </c>
      <c r="U243" s="98">
        <f>RES_hhdet_tesh!U86</f>
        <v>2.2814268522877326</v>
      </c>
      <c r="V243" s="98">
        <f>RES_hhdet_tesh!V86</f>
        <v>2.6343531638175581</v>
      </c>
      <c r="W243" s="98">
        <f>RES_hhdet_tesh!W86</f>
        <v>5.0273790430419423</v>
      </c>
      <c r="DA243" s="63" t="s">
        <v>2490</v>
      </c>
    </row>
    <row r="244" spans="1:105" ht="12" customHeight="1" x14ac:dyDescent="0.25">
      <c r="A244" s="121" t="s">
        <v>55</v>
      </c>
      <c r="B244" s="122">
        <v>1389.9504650101876</v>
      </c>
      <c r="C244" s="122">
        <v>1413.2985643671652</v>
      </c>
      <c r="D244" s="122">
        <v>1416.5262596780792</v>
      </c>
      <c r="E244" s="122">
        <v>1445.0285651049887</v>
      </c>
      <c r="F244" s="122">
        <v>1424.8667471956248</v>
      </c>
      <c r="G244" s="122">
        <v>1511.8253566088968</v>
      </c>
      <c r="H244" s="122">
        <v>1539.7771155409341</v>
      </c>
      <c r="I244" s="122">
        <v>1544.0661116750471</v>
      </c>
      <c r="J244" s="122">
        <v>1685.5725276931271</v>
      </c>
      <c r="K244" s="122">
        <v>1783.8006251765855</v>
      </c>
      <c r="L244" s="122">
        <v>1737.510764226168</v>
      </c>
      <c r="M244" s="122">
        <v>1743.3528446033097</v>
      </c>
      <c r="N244" s="122">
        <v>1912.7791521032589</v>
      </c>
      <c r="O244" s="122">
        <v>1816.5385786479872</v>
      </c>
      <c r="P244" s="122">
        <v>1799.9655193513483</v>
      </c>
      <c r="Q244" s="122">
        <v>1682.7804404597609</v>
      </c>
      <c r="R244" s="122">
        <v>1768.7065325389067</v>
      </c>
      <c r="S244" s="122">
        <v>1787.6413021389083</v>
      </c>
      <c r="T244" s="122">
        <v>1894.5678652327804</v>
      </c>
      <c r="U244" s="122">
        <v>1843.7186404980037</v>
      </c>
      <c r="V244" s="122">
        <v>1865.1738835169392</v>
      </c>
      <c r="W244" s="122">
        <v>2031.5654018049886</v>
      </c>
      <c r="DA244" s="130" t="s">
        <v>2491</v>
      </c>
    </row>
    <row r="245" spans="1:105" ht="12" customHeight="1" x14ac:dyDescent="0.25">
      <c r="A245" s="97" t="s">
        <v>132</v>
      </c>
      <c r="B245" s="98">
        <v>1391.3928896227853</v>
      </c>
      <c r="C245" s="98">
        <v>1419.1160636561772</v>
      </c>
      <c r="D245" s="98">
        <v>1419.3829816390776</v>
      </c>
      <c r="E245" s="98">
        <v>1432.9435441144049</v>
      </c>
      <c r="F245" s="98">
        <v>1441.0098155393612</v>
      </c>
      <c r="G245" s="98">
        <v>1543.4037922887533</v>
      </c>
      <c r="H245" s="98">
        <v>1519.9440274580454</v>
      </c>
      <c r="I245" s="98">
        <v>1517.998543089531</v>
      </c>
      <c r="J245" s="98">
        <v>1468.5561394972106</v>
      </c>
      <c r="K245" s="98">
        <v>1717.3277954857945</v>
      </c>
      <c r="L245" s="98">
        <v>1691.0231936956893</v>
      </c>
      <c r="M245" s="98">
        <v>1790.0280695451272</v>
      </c>
      <c r="N245" s="98">
        <v>1986.7879085233951</v>
      </c>
      <c r="O245" s="98">
        <v>1804.0170934137766</v>
      </c>
      <c r="P245" s="98">
        <v>1853.7471431716278</v>
      </c>
      <c r="Q245" s="98">
        <v>1579.4496624276862</v>
      </c>
      <c r="R245" s="98">
        <v>1615.1714366664282</v>
      </c>
      <c r="S245" s="98">
        <v>1836.0565280308806</v>
      </c>
      <c r="T245" s="98">
        <v>1933.8300074252265</v>
      </c>
      <c r="U245" s="98">
        <v>1890.5064334173665</v>
      </c>
      <c r="V245" s="98">
        <v>1830.1393514781257</v>
      </c>
      <c r="W245" s="98">
        <v>2024.8678556705474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1507.4465465877292</v>
      </c>
      <c r="C249" s="101">
        <v>1316.1681364634669</v>
      </c>
      <c r="D249" s="101">
        <v>1328.2207931703117</v>
      </c>
      <c r="E249" s="101">
        <v>1415.292801833019</v>
      </c>
      <c r="F249" s="101">
        <v>1418.0319796492606</v>
      </c>
      <c r="G249" s="101">
        <v>1544.4771054892117</v>
      </c>
      <c r="H249" s="101">
        <v>1650.8660023744646</v>
      </c>
      <c r="I249" s="101">
        <v>1569.8606506683764</v>
      </c>
      <c r="J249" s="101">
        <v>1737.5192003227382</v>
      </c>
      <c r="K249" s="101">
        <v>1711.9685703612304</v>
      </c>
      <c r="L249" s="101">
        <v>1372.2235059376189</v>
      </c>
      <c r="M249" s="101">
        <v>1735.9661247183437</v>
      </c>
      <c r="N249" s="101">
        <v>1786.3873573843755</v>
      </c>
      <c r="O249" s="101">
        <v>1792.201876644727</v>
      </c>
      <c r="P249" s="101">
        <v>1980.2362240574221</v>
      </c>
      <c r="Q249" s="101">
        <v>1640.8097623539136</v>
      </c>
      <c r="R249" s="101">
        <v>1753.3095639880844</v>
      </c>
      <c r="S249" s="101">
        <v>1919.7411657997491</v>
      </c>
      <c r="T249" s="101">
        <v>1793.1431251241977</v>
      </c>
      <c r="U249" s="101">
        <v>1730.082778474323</v>
      </c>
      <c r="V249" s="101">
        <v>1923.5593795910331</v>
      </c>
      <c r="W249" s="101">
        <v>2074.860241344878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1348.1052759597167</v>
      </c>
      <c r="C253" s="101">
        <v>1350.1117423978724</v>
      </c>
      <c r="D253" s="101">
        <v>1399.772575640153</v>
      </c>
      <c r="E253" s="101">
        <v>1519.2809485679049</v>
      </c>
      <c r="F253" s="101">
        <v>1351.7857707353514</v>
      </c>
      <c r="G253" s="101">
        <v>1401.0892533864126</v>
      </c>
      <c r="H253" s="101">
        <v>1590.5705614662047</v>
      </c>
      <c r="I253" s="101">
        <v>1609.6725189848082</v>
      </c>
      <c r="J253" s="101">
        <v>2218.1090228796616</v>
      </c>
      <c r="K253" s="101">
        <v>1949.8322354754614</v>
      </c>
      <c r="L253" s="101">
        <v>1872.1565423385432</v>
      </c>
      <c r="M253" s="101">
        <v>1588.0393952635502</v>
      </c>
      <c r="N253" s="101">
        <v>1655.4607156179859</v>
      </c>
      <c r="O253" s="101">
        <v>1862.5992598355595</v>
      </c>
      <c r="P253" s="101">
        <v>1621.0167930081525</v>
      </c>
      <c r="Q253" s="101">
        <v>1996.5940992713697</v>
      </c>
      <c r="R253" s="101">
        <v>2214.799964811923</v>
      </c>
      <c r="S253" s="101">
        <v>1639.0193740082609</v>
      </c>
      <c r="T253" s="101">
        <v>1763.578480205402</v>
      </c>
      <c r="U253" s="101">
        <v>1680.3371820883929</v>
      </c>
      <c r="V253" s="101">
        <v>1972.1297468410021</v>
      </c>
      <c r="W253" s="101">
        <v>2048.2821975095421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DA256" s="63" t="s">
        <v>2503</v>
      </c>
    </row>
    <row r="257" spans="1:105" ht="12" customHeight="1" x14ac:dyDescent="0.25">
      <c r="A257" s="121" t="s">
        <v>54</v>
      </c>
      <c r="B257" s="122">
        <v>444.93622977782144</v>
      </c>
      <c r="C257" s="122">
        <v>445.93285136357042</v>
      </c>
      <c r="D257" s="122">
        <v>486.31831538780796</v>
      </c>
      <c r="E257" s="122">
        <v>532.05713146261212</v>
      </c>
      <c r="F257" s="122">
        <v>579.68661733007366</v>
      </c>
      <c r="G257" s="122">
        <v>553.34087236988557</v>
      </c>
      <c r="H257" s="122">
        <v>571.08678760533405</v>
      </c>
      <c r="I257" s="122">
        <v>563.0138704990095</v>
      </c>
      <c r="J257" s="122">
        <v>552.60697444180232</v>
      </c>
      <c r="K257" s="122">
        <v>601.80941807063755</v>
      </c>
      <c r="L257" s="122">
        <v>571.18502434831294</v>
      </c>
      <c r="M257" s="122">
        <v>570.24694397053406</v>
      </c>
      <c r="N257" s="122">
        <v>602.34153612388582</v>
      </c>
      <c r="O257" s="122">
        <v>549.4280576229952</v>
      </c>
      <c r="P257" s="122">
        <v>552.1695616337613</v>
      </c>
      <c r="Q257" s="122">
        <v>479.76199266625349</v>
      </c>
      <c r="R257" s="122">
        <v>480.40048959932795</v>
      </c>
      <c r="S257" s="122">
        <v>492.2632174818886</v>
      </c>
      <c r="T257" s="122">
        <v>509.0992160673357</v>
      </c>
      <c r="U257" s="122">
        <v>491.28528642387732</v>
      </c>
      <c r="V257" s="122">
        <v>464.47083988199631</v>
      </c>
      <c r="W257" s="122">
        <v>488.22617902892785</v>
      </c>
      <c r="DA257" s="130" t="s">
        <v>2504</v>
      </c>
    </row>
    <row r="258" spans="1:105" ht="12" customHeight="1" x14ac:dyDescent="0.25">
      <c r="A258" s="97" t="s">
        <v>207</v>
      </c>
      <c r="B258" s="98">
        <v>444.93407008611393</v>
      </c>
      <c r="C258" s="98">
        <v>445.8547952897793</v>
      </c>
      <c r="D258" s="98">
        <v>486.12302107779607</v>
      </c>
      <c r="E258" s="98">
        <v>532.29947105713586</v>
      </c>
      <c r="F258" s="98">
        <v>582.28185298220012</v>
      </c>
      <c r="G258" s="98">
        <v>552.43920905956952</v>
      </c>
      <c r="H258" s="98">
        <v>566.48008748499478</v>
      </c>
      <c r="I258" s="98">
        <v>568.24965014536826</v>
      </c>
      <c r="J258" s="98">
        <v>537.56229749503518</v>
      </c>
      <c r="K258" s="98">
        <v>609.07700752266896</v>
      </c>
      <c r="L258" s="98">
        <v>562.44050427131128</v>
      </c>
      <c r="M258" s="98">
        <v>572.72289630969033</v>
      </c>
      <c r="N258" s="98">
        <v>608.74567957975285</v>
      </c>
      <c r="O258" s="98">
        <v>547.50171779142227</v>
      </c>
      <c r="P258" s="98">
        <v>552.84293223740281</v>
      </c>
      <c r="Q258" s="98">
        <v>472.04295944770473</v>
      </c>
      <c r="R258" s="98">
        <v>467.38906032284058</v>
      </c>
      <c r="S258" s="98">
        <v>495.02344437012437</v>
      </c>
      <c r="T258" s="98">
        <v>515.23363616499171</v>
      </c>
      <c r="U258" s="98">
        <v>498.48344102764361</v>
      </c>
      <c r="V258" s="98">
        <v>462.65123615126356</v>
      </c>
      <c r="W258" s="98">
        <v>487.91811325965216</v>
      </c>
      <c r="DA258" s="63" t="s">
        <v>2505</v>
      </c>
    </row>
    <row r="259" spans="1:105" ht="12" customHeight="1" x14ac:dyDescent="0.25">
      <c r="A259" s="97" t="s">
        <v>50</v>
      </c>
      <c r="B259" s="98">
        <v>451.68509072020561</v>
      </c>
      <c r="C259" s="98">
        <v>450.35802812282509</v>
      </c>
      <c r="D259" s="98">
        <v>487.39800947954387</v>
      </c>
      <c r="E259" s="98">
        <v>510.54992604510522</v>
      </c>
      <c r="F259" s="98">
        <v>550.53433105291685</v>
      </c>
      <c r="G259" s="98">
        <v>575.86282066862259</v>
      </c>
      <c r="H259" s="98">
        <v>600.40006938459737</v>
      </c>
      <c r="I259" s="98">
        <v>552.28921746877302</v>
      </c>
      <c r="J259" s="98">
        <v>572.88813903048936</v>
      </c>
      <c r="K259" s="98">
        <v>533.74072978897402</v>
      </c>
      <c r="L259" s="98">
        <v>537.2536937011871</v>
      </c>
      <c r="M259" s="98">
        <v>559.11879263006892</v>
      </c>
      <c r="N259" s="98">
        <v>563.31865563038787</v>
      </c>
      <c r="O259" s="98">
        <v>550.54415253925754</v>
      </c>
      <c r="P259" s="98">
        <v>597.21342190601354</v>
      </c>
      <c r="Q259" s="98">
        <v>478.42598581052351</v>
      </c>
      <c r="R259" s="98">
        <v>497.68705688417657</v>
      </c>
      <c r="S259" s="98">
        <v>567.70062475436021</v>
      </c>
      <c r="T259" s="98">
        <v>481.65336114367426</v>
      </c>
      <c r="U259" s="98">
        <v>451.28368594953844</v>
      </c>
      <c r="V259" s="98">
        <v>473.71767144985233</v>
      </c>
      <c r="W259" s="98">
        <v>492.59425282523506</v>
      </c>
      <c r="DA259" s="63" t="s">
        <v>2506</v>
      </c>
    </row>
    <row r="260" spans="1:105" ht="12" customHeight="1" x14ac:dyDescent="0.25">
      <c r="A260" s="109" t="s">
        <v>120</v>
      </c>
      <c r="B260" s="33">
        <v>417.24824510586876</v>
      </c>
      <c r="C260" s="33">
        <v>447.41570997183879</v>
      </c>
      <c r="D260" s="33">
        <v>505.76727917865827</v>
      </c>
      <c r="E260" s="33">
        <v>554.1468457178014</v>
      </c>
      <c r="F260" s="33">
        <v>526.5248325516726</v>
      </c>
      <c r="G260" s="33">
        <v>529.55103399371546</v>
      </c>
      <c r="H260" s="33">
        <v>583.94237031058549</v>
      </c>
      <c r="I260" s="33">
        <v>526.98980482092259</v>
      </c>
      <c r="J260" s="33">
        <v>679.338283347382</v>
      </c>
      <c r="K260" s="33">
        <v>608.31597577366324</v>
      </c>
      <c r="L260" s="33">
        <v>724.75922463828499</v>
      </c>
      <c r="M260" s="33">
        <v>544.28297744733538</v>
      </c>
      <c r="N260" s="33">
        <v>543.9946944684383</v>
      </c>
      <c r="O260" s="33">
        <v>574.35457835941213</v>
      </c>
      <c r="P260" s="33">
        <v>489.7777955987919</v>
      </c>
      <c r="Q260" s="33">
        <v>556.27834692491035</v>
      </c>
      <c r="R260" s="33">
        <v>593.24628616791779</v>
      </c>
      <c r="S260" s="33">
        <v>405.01267895266301</v>
      </c>
      <c r="T260" s="33">
        <v>429.90495011941778</v>
      </c>
      <c r="U260" s="33">
        <v>396.57997069213849</v>
      </c>
      <c r="V260" s="33">
        <v>488.05483262561336</v>
      </c>
      <c r="W260" s="33">
        <v>489.69601034172354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6.6314074672293861</v>
      </c>
      <c r="C262" s="117">
        <f t="shared" si="122"/>
        <v>7.015611319021243</v>
      </c>
      <c r="D262" s="117">
        <f t="shared" si="122"/>
        <v>7.7768223353658543</v>
      </c>
      <c r="E262" s="117">
        <f t="shared" si="122"/>
        <v>9.2622673520930636</v>
      </c>
      <c r="F262" s="117">
        <f t="shared" si="122"/>
        <v>14.519547321740532</v>
      </c>
      <c r="G262" s="117">
        <f t="shared" si="122"/>
        <v>22.02940634960127</v>
      </c>
      <c r="H262" s="117">
        <f t="shared" si="122"/>
        <v>30.45346930360186</v>
      </c>
      <c r="I262" s="117">
        <f t="shared" si="122"/>
        <v>29.474061182218136</v>
      </c>
      <c r="J262" s="117">
        <f t="shared" si="122"/>
        <v>28.745068595193239</v>
      </c>
      <c r="K262" s="117">
        <f t="shared" si="122"/>
        <v>24.476658834474293</v>
      </c>
      <c r="L262" s="117">
        <f t="shared" si="122"/>
        <v>22.289218384952498</v>
      </c>
      <c r="M262" s="117">
        <f t="shared" si="122"/>
        <v>18.207616361988581</v>
      </c>
      <c r="N262" s="117">
        <f t="shared" si="122"/>
        <v>18.157079511790613</v>
      </c>
      <c r="O262" s="117">
        <f t="shared" si="122"/>
        <v>20.452951867672144</v>
      </c>
      <c r="P262" s="117">
        <f t="shared" si="122"/>
        <v>23.713438517032998</v>
      </c>
      <c r="Q262" s="117">
        <f t="shared" si="122"/>
        <v>20.344021794190191</v>
      </c>
      <c r="R262" s="117">
        <f t="shared" ref="R262:V262" si="123">R263+R266+R268+R281</f>
        <v>19.816394835364868</v>
      </c>
      <c r="S262" s="117">
        <f t="shared" si="123"/>
        <v>14.143284951428797</v>
      </c>
      <c r="T262" s="117">
        <f t="shared" si="123"/>
        <v>10.919533365109078</v>
      </c>
      <c r="U262" s="117">
        <f t="shared" si="123"/>
        <v>10.31324350005894</v>
      </c>
      <c r="V262" s="117">
        <f t="shared" si="123"/>
        <v>11.335654498979412</v>
      </c>
      <c r="W262" s="117">
        <f t="shared" ref="W262" si="124">W263+W266+W268+W281</f>
        <v>12.1216311751758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4.5178279304845779</v>
      </c>
      <c r="C268" s="122">
        <v>4.3372088619388114</v>
      </c>
      <c r="D268" s="122">
        <v>4.3231740822168714</v>
      </c>
      <c r="E268" s="122">
        <v>4.720606359367852</v>
      </c>
      <c r="F268" s="122">
        <v>5.1008527643252872</v>
      </c>
      <c r="G268" s="122">
        <v>5.8570775327915063</v>
      </c>
      <c r="H268" s="122">
        <v>6.5130026469528035</v>
      </c>
      <c r="I268" s="122">
        <v>5.7980080772307074</v>
      </c>
      <c r="J268" s="122">
        <v>5.774316698398346</v>
      </c>
      <c r="K268" s="122">
        <v>5.0226929630937374</v>
      </c>
      <c r="L268" s="122">
        <v>4.2425952221321683</v>
      </c>
      <c r="M268" s="122">
        <v>4.2988410906615471</v>
      </c>
      <c r="N268" s="122">
        <v>4.1967986315060273</v>
      </c>
      <c r="O268" s="122">
        <v>4.2306053968169897</v>
      </c>
      <c r="P268" s="122">
        <v>4.72797428988539</v>
      </c>
      <c r="Q268" s="122">
        <v>3.7600274823891788</v>
      </c>
      <c r="R268" s="122">
        <v>3.8354150307748731</v>
      </c>
      <c r="S268" s="122">
        <v>3.9460903004125436</v>
      </c>
      <c r="T268" s="122">
        <v>3.3261445806069196</v>
      </c>
      <c r="U268" s="122">
        <v>3.1056713023907125</v>
      </c>
      <c r="V268" s="122">
        <v>3.4534232823163595</v>
      </c>
      <c r="W268" s="122">
        <v>3.7273286220659045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618.67609520959911</v>
      </c>
      <c r="C273" s="101">
        <v>535.52761824001084</v>
      </c>
      <c r="D273" s="101">
        <v>537.24286774818995</v>
      </c>
      <c r="E273" s="101">
        <v>568.06708379489851</v>
      </c>
      <c r="F273" s="101">
        <v>563.90558636881258</v>
      </c>
      <c r="G273" s="101">
        <v>608.93256328561483</v>
      </c>
      <c r="H273" s="101">
        <v>645.4276329065483</v>
      </c>
      <c r="I273" s="101">
        <v>611.282733346707</v>
      </c>
      <c r="J273" s="101">
        <v>675.30228042175361</v>
      </c>
      <c r="K273" s="101">
        <v>661.79699775323172</v>
      </c>
      <c r="L273" s="101">
        <v>524.02728805759</v>
      </c>
      <c r="M273" s="101">
        <v>659.68294563814288</v>
      </c>
      <c r="N273" s="101">
        <v>661.37155738281342</v>
      </c>
      <c r="O273" s="101">
        <v>639.21539590975647</v>
      </c>
      <c r="P273" s="101">
        <v>680.81987298531749</v>
      </c>
      <c r="Q273" s="101">
        <v>554.87747165986059</v>
      </c>
      <c r="R273" s="101">
        <v>578.26372633913195</v>
      </c>
      <c r="S273" s="101">
        <v>604.96105110684653</v>
      </c>
      <c r="T273" s="101">
        <v>536.74004843177704</v>
      </c>
      <c r="U273" s="101">
        <v>499.84516982734681</v>
      </c>
      <c r="V273" s="101">
        <v>525.31464445624067</v>
      </c>
      <c r="W273" s="101">
        <v>543.3715971348953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2.1135795367448083</v>
      </c>
      <c r="C281" s="122">
        <v>2.6784024570824316</v>
      </c>
      <c r="D281" s="122">
        <v>3.4536482531489829</v>
      </c>
      <c r="E281" s="122">
        <v>4.5416609927252116</v>
      </c>
      <c r="F281" s="122">
        <v>9.418694557415245</v>
      </c>
      <c r="G281" s="122">
        <v>16.172328816809763</v>
      </c>
      <c r="H281" s="122">
        <v>23.940466656649058</v>
      </c>
      <c r="I281" s="122">
        <v>23.676053104987428</v>
      </c>
      <c r="J281" s="122">
        <v>22.970751896794894</v>
      </c>
      <c r="K281" s="122">
        <v>19.453965871380554</v>
      </c>
      <c r="L281" s="122">
        <v>18.046623162820332</v>
      </c>
      <c r="M281" s="122">
        <v>13.908775271327034</v>
      </c>
      <c r="N281" s="122">
        <v>13.960280880284586</v>
      </c>
      <c r="O281" s="122">
        <v>16.222346470855154</v>
      </c>
      <c r="P281" s="122">
        <v>18.98546422714761</v>
      </c>
      <c r="Q281" s="122">
        <v>16.58399431180101</v>
      </c>
      <c r="R281" s="122">
        <v>15.980979804589996</v>
      </c>
      <c r="S281" s="122">
        <v>10.197194651016252</v>
      </c>
      <c r="T281" s="122">
        <v>7.5933887845021584</v>
      </c>
      <c r="U281" s="122">
        <v>7.2075721976682274</v>
      </c>
      <c r="V281" s="122">
        <v>7.8822312166630519</v>
      </c>
      <c r="W281" s="122">
        <v>8.3943025531098954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174.62142329306735</v>
      </c>
      <c r="C283" s="98">
        <v>173.4504936598027</v>
      </c>
      <c r="D283" s="98">
        <v>187.21739561278781</v>
      </c>
      <c r="E283" s="98">
        <v>195.62670326981919</v>
      </c>
      <c r="F283" s="98">
        <v>210.30966164030994</v>
      </c>
      <c r="G283" s="98">
        <v>219.64901864265207</v>
      </c>
      <c r="H283" s="98">
        <v>228.78877153058986</v>
      </c>
      <c r="I283" s="98">
        <v>210.3748321093766</v>
      </c>
      <c r="J283" s="98">
        <v>218.20080668248673</v>
      </c>
      <c r="K283" s="98">
        <v>203.25108889391805</v>
      </c>
      <c r="L283" s="98">
        <v>204.50533908569585</v>
      </c>
      <c r="M283" s="98">
        <v>212.68033531794552</v>
      </c>
      <c r="N283" s="98">
        <v>214.04156346362109</v>
      </c>
      <c r="O283" s="98">
        <v>208.84930201463871</v>
      </c>
      <c r="P283" s="98">
        <v>226.44412699344795</v>
      </c>
      <c r="Q283" s="98">
        <v>181.37317747160503</v>
      </c>
      <c r="R283" s="98">
        <v>188.66393757807552</v>
      </c>
      <c r="S283" s="98">
        <v>214.61514288183213</v>
      </c>
      <c r="T283" s="98">
        <v>181.41733332175139</v>
      </c>
      <c r="U283" s="98">
        <v>169.09147751752064</v>
      </c>
      <c r="V283" s="98">
        <v>177.43435691381043</v>
      </c>
      <c r="W283" s="98">
        <v>184.35003193389676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321.36691086524098</v>
      </c>
      <c r="C286" s="118">
        <f t="shared" si="129"/>
        <v>344.97945772340074</v>
      </c>
      <c r="D286" s="118">
        <f t="shared" si="129"/>
        <v>334.61522214858309</v>
      </c>
      <c r="E286" s="118">
        <f t="shared" si="129"/>
        <v>346.09254783940276</v>
      </c>
      <c r="F286" s="118">
        <f t="shared" si="129"/>
        <v>337.06963402772749</v>
      </c>
      <c r="G286" s="118">
        <f t="shared" si="129"/>
        <v>333.02827743061107</v>
      </c>
      <c r="H286" s="118">
        <f t="shared" si="129"/>
        <v>329.56946214764503</v>
      </c>
      <c r="I286" s="118">
        <f t="shared" si="129"/>
        <v>319.36623666895781</v>
      </c>
      <c r="J286" s="118">
        <f t="shared" si="129"/>
        <v>319.21136420278401</v>
      </c>
      <c r="K286" s="118">
        <f t="shared" si="129"/>
        <v>349.66984076401451</v>
      </c>
      <c r="L286" s="118">
        <f t="shared" si="129"/>
        <v>264.88143115425862</v>
      </c>
      <c r="M286" s="118">
        <f t="shared" si="129"/>
        <v>275.18352216184218</v>
      </c>
      <c r="N286" s="118">
        <f t="shared" si="129"/>
        <v>291.28715660550336</v>
      </c>
      <c r="O286" s="118">
        <f t="shared" si="129"/>
        <v>256.78874069716795</v>
      </c>
      <c r="P286" s="118">
        <f t="shared" si="129"/>
        <v>253.76013346012766</v>
      </c>
      <c r="Q286" s="118">
        <f t="shared" si="129"/>
        <v>213.49532226925646</v>
      </c>
      <c r="R286" s="118">
        <f t="shared" ref="R286:V286" si="130">R287+R290+R292+R305</f>
        <v>213.60454444374199</v>
      </c>
      <c r="S286" s="118">
        <f t="shared" si="130"/>
        <v>231.77221701279566</v>
      </c>
      <c r="T286" s="118">
        <f t="shared" si="130"/>
        <v>243.02709991019839</v>
      </c>
      <c r="U286" s="118">
        <f t="shared" si="130"/>
        <v>233.59007696762154</v>
      </c>
      <c r="V286" s="118">
        <f t="shared" si="130"/>
        <v>216.72675430927538</v>
      </c>
      <c r="W286" s="118">
        <f t="shared" ref="W286" si="131">W287+W290+W292+W305</f>
        <v>226.69282670147197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264.06812333134042</v>
      </c>
      <c r="C287" s="123">
        <f t="shared" si="132"/>
        <v>287.72473981713847</v>
      </c>
      <c r="D287" s="123">
        <f t="shared" si="132"/>
        <v>277.28403891381424</v>
      </c>
      <c r="E287" s="123">
        <f t="shared" si="132"/>
        <v>287.96145298396283</v>
      </c>
      <c r="F287" s="123">
        <f t="shared" si="132"/>
        <v>279.44596479029178</v>
      </c>
      <c r="G287" s="123">
        <f t="shared" si="132"/>
        <v>274.81300445906987</v>
      </c>
      <c r="H287" s="123">
        <f t="shared" si="132"/>
        <v>271.47653039186946</v>
      </c>
      <c r="I287" s="123">
        <f t="shared" si="132"/>
        <v>262.70522417549699</v>
      </c>
      <c r="J287" s="123">
        <f t="shared" si="132"/>
        <v>261.08992359718212</v>
      </c>
      <c r="K287" s="123">
        <f t="shared" si="132"/>
        <v>288.83661308494487</v>
      </c>
      <c r="L287" s="123">
        <f t="shared" si="132"/>
        <v>207.65687250368865</v>
      </c>
      <c r="M287" s="123">
        <f t="shared" si="132"/>
        <v>219.5166770420484</v>
      </c>
      <c r="N287" s="123">
        <f t="shared" si="132"/>
        <v>232.98354945920485</v>
      </c>
      <c r="O287" s="123">
        <f t="shared" si="132"/>
        <v>203.67527897045036</v>
      </c>
      <c r="P287" s="123">
        <f t="shared" si="132"/>
        <v>201.56502824236023</v>
      </c>
      <c r="Q287" s="123">
        <f t="shared" si="132"/>
        <v>166.35023621133047</v>
      </c>
      <c r="R287" s="123">
        <f t="shared" ref="R287:V287" si="133">SUM(R288:R289)</f>
        <v>165.40785644783043</v>
      </c>
      <c r="S287" s="123">
        <f t="shared" si="133"/>
        <v>183.97451066208771</v>
      </c>
      <c r="T287" s="123">
        <f t="shared" si="133"/>
        <v>193.81121067522591</v>
      </c>
      <c r="U287" s="123">
        <f t="shared" si="133"/>
        <v>186.779293450175</v>
      </c>
      <c r="V287" s="123">
        <f t="shared" si="133"/>
        <v>171.16153039923012</v>
      </c>
      <c r="W287" s="123">
        <f t="shared" ref="W287" si="134">SUM(W288:W289)</f>
        <v>178.42199860020111</v>
      </c>
      <c r="DA287" s="130" t="s">
        <v>2822</v>
      </c>
    </row>
    <row r="288" spans="1:105" ht="12" customHeight="1" x14ac:dyDescent="0.25">
      <c r="A288" s="97" t="s">
        <v>204</v>
      </c>
      <c r="B288" s="99">
        <v>263.00683450124768</v>
      </c>
      <c r="C288" s="99">
        <v>286.56700510014525</v>
      </c>
      <c r="D288" s="99">
        <v>276.17930580107429</v>
      </c>
      <c r="E288" s="99">
        <v>286.80712480183712</v>
      </c>
      <c r="F288" s="99">
        <v>278.32542089009229</v>
      </c>
      <c r="G288" s="99">
        <v>273.6975960862253</v>
      </c>
      <c r="H288" s="99">
        <v>270.37302835662769</v>
      </c>
      <c r="I288" s="99">
        <v>261.63198088219269</v>
      </c>
      <c r="J288" s="99">
        <v>260.00147911857556</v>
      </c>
      <c r="K288" s="99">
        <v>287.60431083306474</v>
      </c>
      <c r="L288" s="99">
        <v>206.78624201895764</v>
      </c>
      <c r="M288" s="99">
        <v>218.55792138264539</v>
      </c>
      <c r="N288" s="99">
        <v>231.93428381000405</v>
      </c>
      <c r="O288" s="99">
        <v>202.73432341678782</v>
      </c>
      <c r="P288" s="99">
        <v>200.63758629246792</v>
      </c>
      <c r="Q288" s="99">
        <v>165.58501490572863</v>
      </c>
      <c r="R288" s="99">
        <v>164.64605115931786</v>
      </c>
      <c r="S288" s="99">
        <v>183.12210446884049</v>
      </c>
      <c r="T288" s="99">
        <v>192.90051097711421</v>
      </c>
      <c r="U288" s="99">
        <v>185.88776101613018</v>
      </c>
      <c r="V288" s="99">
        <v>170.33276471403619</v>
      </c>
      <c r="W288" s="99">
        <v>177.55021059575759</v>
      </c>
      <c r="DA288" s="63" t="s">
        <v>2823</v>
      </c>
    </row>
    <row r="289" spans="1:105" ht="12" customHeight="1" x14ac:dyDescent="0.25">
      <c r="A289" s="97" t="s">
        <v>53</v>
      </c>
      <c r="B289" s="99">
        <v>1.061288830092709</v>
      </c>
      <c r="C289" s="99">
        <v>1.1577347169932053</v>
      </c>
      <c r="D289" s="99">
        <v>1.1047331127399256</v>
      </c>
      <c r="E289" s="99">
        <v>1.1543281821257054</v>
      </c>
      <c r="F289" s="99">
        <v>1.1205439001995106</v>
      </c>
      <c r="G289" s="99">
        <v>1.1154083728445456</v>
      </c>
      <c r="H289" s="99">
        <v>1.1035020352417833</v>
      </c>
      <c r="I289" s="99">
        <v>1.0732432933043057</v>
      </c>
      <c r="J289" s="99">
        <v>1.0884444786065854</v>
      </c>
      <c r="K289" s="99">
        <v>1.2323022518801563</v>
      </c>
      <c r="L289" s="99">
        <v>0.87063048473100135</v>
      </c>
      <c r="M289" s="99">
        <v>0.95875565940300278</v>
      </c>
      <c r="N289" s="99">
        <v>1.0492656492008141</v>
      </c>
      <c r="O289" s="99">
        <v>0.94095555366253991</v>
      </c>
      <c r="P289" s="99">
        <v>0.92744194989231932</v>
      </c>
      <c r="Q289" s="99">
        <v>0.76522130560184387</v>
      </c>
      <c r="R289" s="99">
        <v>0.76180528851257223</v>
      </c>
      <c r="S289" s="99">
        <v>0.85240619324722344</v>
      </c>
      <c r="T289" s="99">
        <v>0.9106996981116916</v>
      </c>
      <c r="U289" s="99">
        <v>0.89153243404482485</v>
      </c>
      <c r="V289" s="99">
        <v>0.82876568519392457</v>
      </c>
      <c r="W289" s="99">
        <v>0.8717880044435139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1.020963250247817E-4</v>
      </c>
      <c r="C290" s="123">
        <f t="shared" si="135"/>
        <v>1.2888403034527201E-4</v>
      </c>
      <c r="D290" s="123">
        <f t="shared" si="135"/>
        <v>1.6973088584332972E-4</v>
      </c>
      <c r="E290" s="123">
        <f t="shared" si="135"/>
        <v>2.1923636252659207E-4</v>
      </c>
      <c r="F290" s="123">
        <f t="shared" si="135"/>
        <v>3.1974848422720734E-4</v>
      </c>
      <c r="G290" s="123">
        <f t="shared" si="135"/>
        <v>4.9749692456769741E-4</v>
      </c>
      <c r="H290" s="123">
        <f t="shared" si="135"/>
        <v>1.6650787926148327E-3</v>
      </c>
      <c r="I290" s="123">
        <f t="shared" si="135"/>
        <v>1.8844287680681406E-3</v>
      </c>
      <c r="J290" s="123">
        <f t="shared" si="135"/>
        <v>2.5186441947195192E-3</v>
      </c>
      <c r="K290" s="123">
        <f t="shared" si="135"/>
        <v>2.9873590871520531E-3</v>
      </c>
      <c r="L290" s="123">
        <f t="shared" si="135"/>
        <v>8.0889141561330345E-3</v>
      </c>
      <c r="M290" s="123">
        <f t="shared" si="135"/>
        <v>4.385901114243162E-3</v>
      </c>
      <c r="N290" s="123">
        <f t="shared" si="135"/>
        <v>5.0057789500188759E-3</v>
      </c>
      <c r="O290" s="123">
        <f t="shared" si="135"/>
        <v>4.772660377936732E-3</v>
      </c>
      <c r="P290" s="123">
        <f t="shared" si="135"/>
        <v>6.9181683774281813E-3</v>
      </c>
      <c r="Q290" s="123">
        <f t="shared" si="135"/>
        <v>5.4123295323839898E-3</v>
      </c>
      <c r="R290" s="123">
        <f t="shared" si="135"/>
        <v>5.9355831210766534E-3</v>
      </c>
      <c r="S290" s="123">
        <f t="shared" si="135"/>
        <v>6.4277133892544514E-3</v>
      </c>
      <c r="T290" s="123">
        <f t="shared" si="135"/>
        <v>9.1959330370797298E-3</v>
      </c>
      <c r="U290" s="123">
        <f t="shared" si="135"/>
        <v>7.2018672979173894E-3</v>
      </c>
      <c r="V290" s="123">
        <f t="shared" si="135"/>
        <v>8.0426517032832524E-3</v>
      </c>
      <c r="W290" s="123">
        <f t="shared" si="135"/>
        <v>1.4963630941949541E-2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1.020963250247817E-4</v>
      </c>
      <c r="C291" s="99">
        <f>RES_hhdet_fecs!C86</f>
        <v>1.2888403034527201E-4</v>
      </c>
      <c r="D291" s="99">
        <f>RES_hhdet_fecs!D86</f>
        <v>1.6973088584332972E-4</v>
      </c>
      <c r="E291" s="99">
        <f>RES_hhdet_fecs!E86</f>
        <v>2.1923636252659207E-4</v>
      </c>
      <c r="F291" s="99">
        <f>RES_hhdet_fecs!F86</f>
        <v>3.1974848422720734E-4</v>
      </c>
      <c r="G291" s="99">
        <f>RES_hhdet_fecs!G86</f>
        <v>4.9749692456769741E-4</v>
      </c>
      <c r="H291" s="99">
        <f>RES_hhdet_fecs!H86</f>
        <v>1.6650787926148327E-3</v>
      </c>
      <c r="I291" s="99">
        <f>RES_hhdet_fecs!I86</f>
        <v>1.8844287680681406E-3</v>
      </c>
      <c r="J291" s="99">
        <f>RES_hhdet_fecs!J86</f>
        <v>2.5186441947195192E-3</v>
      </c>
      <c r="K291" s="99">
        <f>RES_hhdet_fecs!K86</f>
        <v>2.9873590871520531E-3</v>
      </c>
      <c r="L291" s="99">
        <f>RES_hhdet_fecs!L86</f>
        <v>8.0889141561330345E-3</v>
      </c>
      <c r="M291" s="99">
        <f>RES_hhdet_fecs!M86</f>
        <v>4.385901114243162E-3</v>
      </c>
      <c r="N291" s="99">
        <f>RES_hhdet_fecs!N86</f>
        <v>5.0057789500188759E-3</v>
      </c>
      <c r="O291" s="99">
        <f>RES_hhdet_fecs!O86</f>
        <v>4.772660377936732E-3</v>
      </c>
      <c r="P291" s="99">
        <f>RES_hhdet_fecs!P86</f>
        <v>6.9181683774281813E-3</v>
      </c>
      <c r="Q291" s="99">
        <f>RES_hhdet_fecs!Q86</f>
        <v>5.4123295323839898E-3</v>
      </c>
      <c r="R291" s="99">
        <f>RES_hhdet_fecs!R86</f>
        <v>5.9355831210766534E-3</v>
      </c>
      <c r="S291" s="99">
        <f>RES_hhdet_fecs!S86</f>
        <v>6.4277133892544514E-3</v>
      </c>
      <c r="T291" s="99">
        <f>RES_hhdet_fecs!T86</f>
        <v>9.1959330370797298E-3</v>
      </c>
      <c r="U291" s="99">
        <f>RES_hhdet_fecs!U86</f>
        <v>7.2018672979173894E-3</v>
      </c>
      <c r="V291" s="99">
        <f>RES_hhdet_fecs!V86</f>
        <v>8.0426517032832524E-3</v>
      </c>
      <c r="W291" s="99">
        <f>RES_hhdet_fecs!W86</f>
        <v>1.4963630941949541E-2</v>
      </c>
      <c r="DA291" s="63" t="s">
        <v>2826</v>
      </c>
    </row>
    <row r="292" spans="1:105" ht="12" customHeight="1" x14ac:dyDescent="0.25">
      <c r="A292" s="121" t="s">
        <v>55</v>
      </c>
      <c r="B292" s="123">
        <v>45.265415352467784</v>
      </c>
      <c r="C292" s="123">
        <v>45.214354439154569</v>
      </c>
      <c r="D292" s="123">
        <v>44.239302679750686</v>
      </c>
      <c r="E292" s="123">
        <v>43.861193437414869</v>
      </c>
      <c r="F292" s="123">
        <v>42.16708286344538</v>
      </c>
      <c r="G292" s="123">
        <v>43.588371182375745</v>
      </c>
      <c r="H292" s="123">
        <v>43.175173355672598</v>
      </c>
      <c r="I292" s="123">
        <v>42.060651749132987</v>
      </c>
      <c r="J292" s="123">
        <v>43.910453940443531</v>
      </c>
      <c r="K292" s="123">
        <v>45.335306915391193</v>
      </c>
      <c r="L292" s="123">
        <v>42.609052909516869</v>
      </c>
      <c r="M292" s="123">
        <v>41.016111978767633</v>
      </c>
      <c r="N292" s="123">
        <v>42.879638485564342</v>
      </c>
      <c r="O292" s="123">
        <v>39.191288153240386</v>
      </c>
      <c r="P292" s="123">
        <v>38.269165417089248</v>
      </c>
      <c r="Q292" s="123">
        <v>35.242403856656011</v>
      </c>
      <c r="R292" s="123">
        <v>36.361666887715032</v>
      </c>
      <c r="S292" s="123">
        <v>35.644313075588016</v>
      </c>
      <c r="T292" s="123">
        <v>36.725198499036345</v>
      </c>
      <c r="U292" s="123">
        <v>34.861024405764539</v>
      </c>
      <c r="V292" s="123">
        <v>34.429019618482201</v>
      </c>
      <c r="W292" s="123">
        <v>36.658417749850514</v>
      </c>
      <c r="DA292" s="130" t="s">
        <v>2827</v>
      </c>
    </row>
    <row r="293" spans="1:105" ht="12" customHeight="1" x14ac:dyDescent="0.25">
      <c r="A293" s="97" t="s">
        <v>132</v>
      </c>
      <c r="B293" s="99">
        <v>45.96046214413672</v>
      </c>
      <c r="C293" s="99">
        <v>46.251695738426996</v>
      </c>
      <c r="D293" s="99">
        <v>45.585879105736652</v>
      </c>
      <c r="E293" s="99">
        <v>45.148352592196531</v>
      </c>
      <c r="F293" s="99">
        <v>44.396906448852739</v>
      </c>
      <c r="G293" s="99">
        <v>46.615904689507303</v>
      </c>
      <c r="H293" s="99">
        <v>45.209277251339088</v>
      </c>
      <c r="I293" s="99">
        <v>43.741414245856909</v>
      </c>
      <c r="J293" s="99">
        <v>40.668602967561696</v>
      </c>
      <c r="K293" s="99">
        <v>45.385147284940189</v>
      </c>
      <c r="L293" s="99">
        <v>42.48940559703675</v>
      </c>
      <c r="M293" s="99">
        <v>42.377948572726169</v>
      </c>
      <c r="N293" s="99">
        <v>44.399701788503727</v>
      </c>
      <c r="O293" s="99">
        <v>38.528280305975748</v>
      </c>
      <c r="P293" s="99">
        <v>39.138225515452859</v>
      </c>
      <c r="Q293" s="99">
        <v>32.832127204958582</v>
      </c>
      <c r="R293" s="99">
        <v>32.982455823312073</v>
      </c>
      <c r="S293" s="99">
        <v>36.384837006112207</v>
      </c>
      <c r="T293" s="99">
        <v>37.16636662649509</v>
      </c>
      <c r="U293" s="99">
        <v>35.420658663633532</v>
      </c>
      <c r="V293" s="99">
        <v>33.505495702250151</v>
      </c>
      <c r="W293" s="99">
        <v>36.345540572898813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41.83114167772986</v>
      </c>
      <c r="C297" s="102">
        <v>36.240782097240967</v>
      </c>
      <c r="D297" s="102">
        <v>36.353956093967966</v>
      </c>
      <c r="E297" s="102">
        <v>38.410585550370961</v>
      </c>
      <c r="F297" s="102">
        <v>38.07336574518677</v>
      </c>
      <c r="G297" s="102">
        <v>41.046564428185569</v>
      </c>
      <c r="H297" s="102">
        <v>43.426164440000619</v>
      </c>
      <c r="I297" s="102">
        <v>41.040795622651821</v>
      </c>
      <c r="J297" s="102">
        <v>45.206710903028451</v>
      </c>
      <c r="K297" s="102">
        <v>44.1027478116767</v>
      </c>
      <c r="L297" s="102">
        <v>34.796158995182495</v>
      </c>
      <c r="M297" s="102">
        <v>43.638693706669578</v>
      </c>
      <c r="N297" s="102">
        <v>43.570057563817471</v>
      </c>
      <c r="O297" s="102">
        <v>41.919306621220493</v>
      </c>
      <c r="P297" s="102">
        <v>44.428762833362057</v>
      </c>
      <c r="Q297" s="102">
        <v>35.994858867968006</v>
      </c>
      <c r="R297" s="102">
        <v>37.303846125789455</v>
      </c>
      <c r="S297" s="102">
        <v>38.663729908632213</v>
      </c>
      <c r="T297" s="102">
        <v>34.035654524790914</v>
      </c>
      <c r="U297" s="102">
        <v>31.459030242377782</v>
      </c>
      <c r="V297" s="102">
        <v>32.792091216339458</v>
      </c>
      <c r="W297" s="102">
        <v>33.685716400526111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33.391498779109511</v>
      </c>
      <c r="C301" s="102">
        <v>33.011348586326072</v>
      </c>
      <c r="D301" s="102">
        <v>33.834399012047044</v>
      </c>
      <c r="E301" s="102">
        <v>36.458151859974926</v>
      </c>
      <c r="F301" s="102">
        <v>32.232013212721213</v>
      </c>
      <c r="G301" s="102">
        <v>33.217519945638692</v>
      </c>
      <c r="H301" s="102">
        <v>37.517442916270035</v>
      </c>
      <c r="I301" s="102">
        <v>37.808666549111074</v>
      </c>
      <c r="J301" s="102">
        <v>51.850102078011126</v>
      </c>
      <c r="K301" s="102">
        <v>45.244947156773634</v>
      </c>
      <c r="L301" s="102">
        <v>43.160998007181995</v>
      </c>
      <c r="M301" s="102">
        <v>36.403908308991006</v>
      </c>
      <c r="N301" s="102">
        <v>37.499591106019963</v>
      </c>
      <c r="O301" s="102">
        <v>41.506582084631511</v>
      </c>
      <c r="P301" s="102">
        <v>35.281527320542949</v>
      </c>
      <c r="Q301" s="102">
        <v>42.514812530162949</v>
      </c>
      <c r="R301" s="102">
        <v>46.146519987416248</v>
      </c>
      <c r="S301" s="102">
        <v>33.344878692769946</v>
      </c>
      <c r="T301" s="102">
        <v>35.295933207536983</v>
      </c>
      <c r="U301" s="102">
        <v>32.965054365556078</v>
      </c>
      <c r="V301" s="102">
        <v>37.334547570624828</v>
      </c>
      <c r="W301" s="102">
        <v>37.565601154712851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2839</v>
      </c>
    </row>
    <row r="305" spans="1:105" ht="12" customHeight="1" x14ac:dyDescent="0.25">
      <c r="A305" s="121" t="s">
        <v>54</v>
      </c>
      <c r="B305" s="123">
        <v>12.033270085107763</v>
      </c>
      <c r="C305" s="123">
        <v>12.04023458307735</v>
      </c>
      <c r="D305" s="123">
        <v>13.091710824132358</v>
      </c>
      <c r="E305" s="123">
        <v>14.269682181662576</v>
      </c>
      <c r="F305" s="123">
        <v>15.456266625506109</v>
      </c>
      <c r="G305" s="123">
        <v>14.626404292240863</v>
      </c>
      <c r="H305" s="123">
        <v>14.91609332131037</v>
      </c>
      <c r="I305" s="123">
        <v>14.598476315559754</v>
      </c>
      <c r="J305" s="123">
        <v>14.208468020963657</v>
      </c>
      <c r="K305" s="123">
        <v>15.494933404591297</v>
      </c>
      <c r="L305" s="123">
        <v>14.607416826897001</v>
      </c>
      <c r="M305" s="123">
        <v>14.646347239911917</v>
      </c>
      <c r="N305" s="123">
        <v>15.41896288178415</v>
      </c>
      <c r="O305" s="123">
        <v>13.91740091309928</v>
      </c>
      <c r="P305" s="123">
        <v>13.919021632300748</v>
      </c>
      <c r="Q305" s="123">
        <v>11.897269871737603</v>
      </c>
      <c r="R305" s="123">
        <v>11.829085525075456</v>
      </c>
      <c r="S305" s="123">
        <v>12.146965561730688</v>
      </c>
      <c r="T305" s="123">
        <v>12.481494802899043</v>
      </c>
      <c r="U305" s="123">
        <v>11.942557244384091</v>
      </c>
      <c r="V305" s="123">
        <v>11.128161639859773</v>
      </c>
      <c r="W305" s="123">
        <v>11.597446720478388</v>
      </c>
      <c r="DA305" s="130" t="s">
        <v>2840</v>
      </c>
    </row>
    <row r="306" spans="1:105" ht="12" customHeight="1" x14ac:dyDescent="0.25">
      <c r="A306" s="97" t="s">
        <v>207</v>
      </c>
      <c r="B306" s="99">
        <v>12.045889888094608</v>
      </c>
      <c r="C306" s="99">
        <v>12.06084927928624</v>
      </c>
      <c r="D306" s="99">
        <v>13.124440356367247</v>
      </c>
      <c r="E306" s="99">
        <v>14.33187163098213</v>
      </c>
      <c r="F306" s="99">
        <v>15.624188099604616</v>
      </c>
      <c r="G306" s="99">
        <v>14.770343786265455</v>
      </c>
      <c r="H306" s="99">
        <v>15.086165009327237</v>
      </c>
      <c r="I306" s="99">
        <v>15.08333797930473</v>
      </c>
      <c r="J306" s="99">
        <v>14.219381851957317</v>
      </c>
      <c r="K306" s="99">
        <v>16.026288901035109</v>
      </c>
      <c r="L306" s="99">
        <v>14.73546263712378</v>
      </c>
      <c r="M306" s="99">
        <v>14.93831276129489</v>
      </c>
      <c r="N306" s="99">
        <v>15.804790904265946</v>
      </c>
      <c r="O306" s="99">
        <v>14.145745440847124</v>
      </c>
      <c r="P306" s="99">
        <v>14.211605693996754</v>
      </c>
      <c r="Q306" s="99">
        <v>12.060624323534512</v>
      </c>
      <c r="R306" s="99">
        <v>11.869748690386116</v>
      </c>
      <c r="S306" s="99">
        <v>12.438625715453316</v>
      </c>
      <c r="T306" s="99">
        <v>12.823859568009887</v>
      </c>
      <c r="U306" s="99">
        <v>12.29122902747153</v>
      </c>
      <c r="V306" s="99">
        <v>11.293220160335849</v>
      </c>
      <c r="W306" s="99">
        <v>11.803675496606536</v>
      </c>
      <c r="DA306" s="63" t="s">
        <v>2841</v>
      </c>
    </row>
    <row r="307" spans="1:105" ht="12" customHeight="1" x14ac:dyDescent="0.25">
      <c r="A307" s="97" t="s">
        <v>50</v>
      </c>
      <c r="B307" s="99">
        <v>11.806846190274143</v>
      </c>
      <c r="C307" s="99">
        <v>11.737922249542239</v>
      </c>
      <c r="D307" s="99">
        <v>12.668559023708413</v>
      </c>
      <c r="E307" s="99">
        <v>13.227550823197172</v>
      </c>
      <c r="F307" s="99">
        <v>14.199534214475809</v>
      </c>
      <c r="G307" s="99">
        <v>14.805970544023195</v>
      </c>
      <c r="H307" s="99">
        <v>15.393544230157994</v>
      </c>
      <c r="I307" s="99">
        <v>14.124315996103256</v>
      </c>
      <c r="J307" s="99">
        <v>14.607000557353697</v>
      </c>
      <c r="K307" s="99">
        <v>13.544835570982126</v>
      </c>
      <c r="L307" s="99">
        <v>13.579446063899521</v>
      </c>
      <c r="M307" s="99">
        <v>14.069019173132572</v>
      </c>
      <c r="N307" s="99">
        <v>14.100701998833499</v>
      </c>
      <c r="O307" s="99">
        <v>13.696193778811162</v>
      </c>
      <c r="P307" s="99">
        <v>14.777230824777325</v>
      </c>
      <c r="Q307" s="99">
        <v>11.765664059122777</v>
      </c>
      <c r="R307" s="99">
        <v>12.170727950469079</v>
      </c>
      <c r="S307" s="99">
        <v>13.716291162057193</v>
      </c>
      <c r="T307" s="99">
        <v>11.504000306645285</v>
      </c>
      <c r="U307" s="99">
        <v>10.64220327824601</v>
      </c>
      <c r="V307" s="99">
        <v>11.076111580428037</v>
      </c>
      <c r="W307" s="99">
        <v>11.428574711849576</v>
      </c>
      <c r="DA307" s="63" t="s">
        <v>2842</v>
      </c>
    </row>
    <row r="308" spans="1:105" ht="12" customHeight="1" x14ac:dyDescent="0.25">
      <c r="A308" s="109" t="s">
        <v>120</v>
      </c>
      <c r="B308" s="110">
        <v>8.6609173003797935</v>
      </c>
      <c r="C308" s="110">
        <v>9.196907336531698</v>
      </c>
      <c r="D308" s="110">
        <v>10.343209775296156</v>
      </c>
      <c r="E308" s="110">
        <v>11.290875289087268</v>
      </c>
      <c r="F308" s="110">
        <v>10.676849573547354</v>
      </c>
      <c r="G308" s="110">
        <v>10.694199149240719</v>
      </c>
      <c r="H308" s="110">
        <v>11.746090812104987</v>
      </c>
      <c r="I308" s="110">
        <v>10.561789746160551</v>
      </c>
      <c r="J308" s="110">
        <v>13.571955464610886</v>
      </c>
      <c r="K308" s="110">
        <v>12.093106794954297</v>
      </c>
      <c r="L308" s="110">
        <v>14.350164375024942</v>
      </c>
      <c r="M308" s="110">
        <v>10.722986646045937</v>
      </c>
      <c r="N308" s="110">
        <v>10.636371802852322</v>
      </c>
      <c r="O308" s="110">
        <v>11.072388327409033</v>
      </c>
      <c r="P308" s="110">
        <v>9.3310448946689313</v>
      </c>
      <c r="Q308" s="110">
        <v>10.450566008941848</v>
      </c>
      <c r="R308" s="110">
        <v>11.072577803644485</v>
      </c>
      <c r="S308" s="110">
        <v>7.3340423205142473</v>
      </c>
      <c r="T308" s="110">
        <v>7.6430115150822608</v>
      </c>
      <c r="U308" s="110">
        <v>6.8213729020708485</v>
      </c>
      <c r="V308" s="110">
        <v>8.3202655574756132</v>
      </c>
      <c r="W308" s="110">
        <v>8.2690101355542076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144.27800031709432</v>
      </c>
      <c r="C310" s="118">
        <f t="shared" si="136"/>
        <v>157.37608214345502</v>
      </c>
      <c r="D310" s="118">
        <f t="shared" si="136"/>
        <v>156.07869330048206</v>
      </c>
      <c r="E310" s="118">
        <f t="shared" si="136"/>
        <v>165.31750709130588</v>
      </c>
      <c r="F310" s="118">
        <f t="shared" si="136"/>
        <v>165.27544575523203</v>
      </c>
      <c r="G310" s="118">
        <f t="shared" si="136"/>
        <v>167.33635029600816</v>
      </c>
      <c r="H310" s="118">
        <f t="shared" si="136"/>
        <v>169.06894212170158</v>
      </c>
      <c r="I310" s="118">
        <f t="shared" si="136"/>
        <v>168.02150392986229</v>
      </c>
      <c r="J310" s="118">
        <f t="shared" si="136"/>
        <v>172.83112837912753</v>
      </c>
      <c r="K310" s="118">
        <f t="shared" si="136"/>
        <v>194.19979632213162</v>
      </c>
      <c r="L310" s="118">
        <f t="shared" si="136"/>
        <v>151.90379335680268</v>
      </c>
      <c r="M310" s="118">
        <f t="shared" si="136"/>
        <v>162.66448330529113</v>
      </c>
      <c r="N310" s="118">
        <f t="shared" si="136"/>
        <v>178.76420471425968</v>
      </c>
      <c r="O310" s="118">
        <f t="shared" si="136"/>
        <v>162.97935803717317</v>
      </c>
      <c r="P310" s="118">
        <f t="shared" si="136"/>
        <v>162.1597708708758</v>
      </c>
      <c r="Q310" s="118">
        <f t="shared" si="136"/>
        <v>137.8362057407725</v>
      </c>
      <c r="R310" s="118">
        <f t="shared" ref="R310:V310" si="137">R311+R314+R316+R329</f>
        <v>139.55171050695373</v>
      </c>
      <c r="S310" s="118">
        <f t="shared" si="137"/>
        <v>153.8983330049318</v>
      </c>
      <c r="T310" s="118">
        <f t="shared" si="137"/>
        <v>164.38676370328426</v>
      </c>
      <c r="U310" s="118">
        <f t="shared" si="137"/>
        <v>160.6354629906962</v>
      </c>
      <c r="V310" s="118">
        <f t="shared" si="137"/>
        <v>151.40293286231159</v>
      </c>
      <c r="W310" s="118">
        <f t="shared" ref="W310" si="138">W311+W314+W316+W329</f>
        <v>160.7254836466727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116.09542699046443</v>
      </c>
      <c r="C311" s="123">
        <f t="shared" si="139"/>
        <v>128.79457610949376</v>
      </c>
      <c r="D311" s="123">
        <f t="shared" si="139"/>
        <v>126.82896260131598</v>
      </c>
      <c r="E311" s="123">
        <f t="shared" si="139"/>
        <v>134.94947551925884</v>
      </c>
      <c r="F311" s="123">
        <f t="shared" si="139"/>
        <v>134.53027321737414</v>
      </c>
      <c r="G311" s="123">
        <f t="shared" si="139"/>
        <v>135.71251643683223</v>
      </c>
      <c r="H311" s="123">
        <f t="shared" si="139"/>
        <v>136.80144241867572</v>
      </c>
      <c r="I311" s="123">
        <f t="shared" si="139"/>
        <v>135.87992550324216</v>
      </c>
      <c r="J311" s="123">
        <f t="shared" si="139"/>
        <v>138.78753731708346</v>
      </c>
      <c r="K311" s="123">
        <f t="shared" si="139"/>
        <v>158.07625744914452</v>
      </c>
      <c r="L311" s="123">
        <f t="shared" si="139"/>
        <v>117.05290201291162</v>
      </c>
      <c r="M311" s="123">
        <f t="shared" si="139"/>
        <v>127.88328012566434</v>
      </c>
      <c r="N311" s="123">
        <f t="shared" si="139"/>
        <v>141.10791670458599</v>
      </c>
      <c r="O311" s="123">
        <f t="shared" si="139"/>
        <v>127.7160062106162</v>
      </c>
      <c r="P311" s="123">
        <f t="shared" si="139"/>
        <v>127.26533920680194</v>
      </c>
      <c r="Q311" s="123">
        <f t="shared" si="139"/>
        <v>105.94773076729314</v>
      </c>
      <c r="R311" s="123">
        <f t="shared" ref="R311:V311" si="140">SUM(R312:R313)</f>
        <v>106.56846953717913</v>
      </c>
      <c r="S311" s="123">
        <f t="shared" si="140"/>
        <v>120.771008267017</v>
      </c>
      <c r="T311" s="123">
        <f t="shared" si="140"/>
        <v>129.72225106082692</v>
      </c>
      <c r="U311" s="123">
        <f t="shared" si="140"/>
        <v>127.21954250564913</v>
      </c>
      <c r="V311" s="123">
        <f t="shared" si="140"/>
        <v>118.33081694333494</v>
      </c>
      <c r="W311" s="123">
        <f t="shared" ref="W311" si="141">SUM(W312:W313)</f>
        <v>125.16964248460778</v>
      </c>
      <c r="DA311" s="130" t="s">
        <v>2990</v>
      </c>
    </row>
    <row r="312" spans="1:105" ht="12" customHeight="1" x14ac:dyDescent="0.25">
      <c r="A312" s="97" t="s">
        <v>204</v>
      </c>
      <c r="B312" s="99">
        <v>115.03413816037173</v>
      </c>
      <c r="C312" s="99">
        <v>127.63684139250056</v>
      </c>
      <c r="D312" s="99">
        <v>125.72422948857606</v>
      </c>
      <c r="E312" s="99">
        <v>133.79514733713313</v>
      </c>
      <c r="F312" s="99">
        <v>133.40972931717462</v>
      </c>
      <c r="G312" s="99">
        <v>134.59710806398769</v>
      </c>
      <c r="H312" s="99">
        <v>135.69794038343395</v>
      </c>
      <c r="I312" s="99">
        <v>134.80668220993786</v>
      </c>
      <c r="J312" s="99">
        <v>137.69909283847687</v>
      </c>
      <c r="K312" s="99">
        <v>156.84395519726436</v>
      </c>
      <c r="L312" s="99">
        <v>116.18227152818062</v>
      </c>
      <c r="M312" s="99">
        <v>126.92452446626135</v>
      </c>
      <c r="N312" s="99">
        <v>140.05865105538518</v>
      </c>
      <c r="O312" s="99">
        <v>126.77505065695367</v>
      </c>
      <c r="P312" s="99">
        <v>126.33789725690963</v>
      </c>
      <c r="Q312" s="99">
        <v>105.1825094616913</v>
      </c>
      <c r="R312" s="99">
        <v>105.80666424866655</v>
      </c>
      <c r="S312" s="99">
        <v>119.91860207376978</v>
      </c>
      <c r="T312" s="99">
        <v>128.81155136271522</v>
      </c>
      <c r="U312" s="99">
        <v>126.32801007160431</v>
      </c>
      <c r="V312" s="99">
        <v>117.50205125814101</v>
      </c>
      <c r="W312" s="99">
        <v>124.29785448016426</v>
      </c>
      <c r="DA312" s="63" t="s">
        <v>2991</v>
      </c>
    </row>
    <row r="313" spans="1:105" ht="12" customHeight="1" x14ac:dyDescent="0.25">
      <c r="A313" s="97" t="s">
        <v>53</v>
      </c>
      <c r="B313" s="99">
        <v>1.061288830092709</v>
      </c>
      <c r="C313" s="99">
        <v>1.1577347169932053</v>
      </c>
      <c r="D313" s="99">
        <v>1.1047331127399256</v>
      </c>
      <c r="E313" s="99">
        <v>1.1543281821257054</v>
      </c>
      <c r="F313" s="99">
        <v>1.1205439001995106</v>
      </c>
      <c r="G313" s="99">
        <v>1.1154083728445456</v>
      </c>
      <c r="H313" s="99">
        <v>1.1035020352417833</v>
      </c>
      <c r="I313" s="99">
        <v>1.0732432933043057</v>
      </c>
      <c r="J313" s="99">
        <v>1.0884444786065854</v>
      </c>
      <c r="K313" s="99">
        <v>1.2323022518801563</v>
      </c>
      <c r="L313" s="99">
        <v>0.87063048473100135</v>
      </c>
      <c r="M313" s="99">
        <v>0.95875565940300278</v>
      </c>
      <c r="N313" s="99">
        <v>1.0492656492008141</v>
      </c>
      <c r="O313" s="99">
        <v>0.94095555366253991</v>
      </c>
      <c r="P313" s="99">
        <v>0.92744194989231932</v>
      </c>
      <c r="Q313" s="99">
        <v>0.76522130560184387</v>
      </c>
      <c r="R313" s="99">
        <v>0.76180528851257223</v>
      </c>
      <c r="S313" s="99">
        <v>0.85240619324722344</v>
      </c>
      <c r="T313" s="99">
        <v>0.9106996981116916</v>
      </c>
      <c r="U313" s="99">
        <v>0.89153243404482485</v>
      </c>
      <c r="V313" s="99">
        <v>0.82876568519392457</v>
      </c>
      <c r="W313" s="99">
        <v>0.8717880044435139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2.0455370601704762E-4</v>
      </c>
      <c r="C314" s="123">
        <f t="shared" si="142"/>
        <v>2.7060127557561103E-4</v>
      </c>
      <c r="D314" s="123">
        <f t="shared" si="142"/>
        <v>3.8225989373129652E-4</v>
      </c>
      <c r="E314" s="123">
        <f t="shared" si="142"/>
        <v>5.5837448546890449E-4</v>
      </c>
      <c r="F314" s="123">
        <f t="shared" si="142"/>
        <v>8.9045131379841553E-4</v>
      </c>
      <c r="G314" s="123">
        <f t="shared" si="142"/>
        <v>1.4585810507993916E-3</v>
      </c>
      <c r="H314" s="123">
        <f t="shared" si="142"/>
        <v>5.1487780268446018E-3</v>
      </c>
      <c r="I314" s="123">
        <f t="shared" si="142"/>
        <v>5.9702064813577571E-3</v>
      </c>
      <c r="J314" s="123">
        <f t="shared" si="142"/>
        <v>8.143331267858744E-3</v>
      </c>
      <c r="K314" s="123">
        <f t="shared" si="142"/>
        <v>9.8235095273238159E-3</v>
      </c>
      <c r="L314" s="123">
        <f t="shared" si="142"/>
        <v>2.7106216520498116E-2</v>
      </c>
      <c r="M314" s="123">
        <f t="shared" si="142"/>
        <v>1.5054664905088827E-2</v>
      </c>
      <c r="N314" s="123">
        <f t="shared" si="142"/>
        <v>1.7701161916148418E-2</v>
      </c>
      <c r="O314" s="123">
        <f t="shared" si="142"/>
        <v>1.7554473759329954E-2</v>
      </c>
      <c r="P314" s="123">
        <f t="shared" si="142"/>
        <v>2.6505708627761072E-2</v>
      </c>
      <c r="Q314" s="123">
        <f t="shared" si="142"/>
        <v>2.1570359046175425E-2</v>
      </c>
      <c r="R314" s="123">
        <f t="shared" si="142"/>
        <v>2.4573699250565767E-2</v>
      </c>
      <c r="S314" s="123">
        <f t="shared" si="142"/>
        <v>2.7564094775955204E-2</v>
      </c>
      <c r="T314" s="123">
        <f t="shared" si="142"/>
        <v>4.0588987303880705E-2</v>
      </c>
      <c r="U314" s="123">
        <f t="shared" si="142"/>
        <v>3.2617317421424298E-2</v>
      </c>
      <c r="V314" s="123">
        <f t="shared" si="142"/>
        <v>3.7355578104185348E-2</v>
      </c>
      <c r="W314" s="123">
        <f t="shared" si="142"/>
        <v>7.0798221003776182E-2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2.0455370601704762E-4</v>
      </c>
      <c r="C315" s="99">
        <f>RES_hhdet_tess!C86</f>
        <v>2.7060127557561103E-4</v>
      </c>
      <c r="D315" s="99">
        <f>RES_hhdet_tess!D86</f>
        <v>3.8225989373129652E-4</v>
      </c>
      <c r="E315" s="99">
        <f>RES_hhdet_tess!E86</f>
        <v>5.5837448546890449E-4</v>
      </c>
      <c r="F315" s="99">
        <f>RES_hhdet_tess!F86</f>
        <v>8.9045131379841553E-4</v>
      </c>
      <c r="G315" s="99">
        <f>RES_hhdet_tess!G86</f>
        <v>1.4585810507993916E-3</v>
      </c>
      <c r="H315" s="99">
        <f>RES_hhdet_tess!H86</f>
        <v>5.1487780268446018E-3</v>
      </c>
      <c r="I315" s="99">
        <f>RES_hhdet_tess!I86</f>
        <v>5.9702064813577571E-3</v>
      </c>
      <c r="J315" s="99">
        <f>RES_hhdet_tess!J86</f>
        <v>8.143331267858744E-3</v>
      </c>
      <c r="K315" s="99">
        <f>RES_hhdet_tess!K86</f>
        <v>9.8235095273238159E-3</v>
      </c>
      <c r="L315" s="99">
        <f>RES_hhdet_tess!L86</f>
        <v>2.7106216520498116E-2</v>
      </c>
      <c r="M315" s="99">
        <f>RES_hhdet_tess!M86</f>
        <v>1.5054664905088827E-2</v>
      </c>
      <c r="N315" s="99">
        <f>RES_hhdet_tess!N86</f>
        <v>1.7701161916148418E-2</v>
      </c>
      <c r="O315" s="99">
        <f>RES_hhdet_tess!O86</f>
        <v>1.7554473759329954E-2</v>
      </c>
      <c r="P315" s="99">
        <f>RES_hhdet_tess!P86</f>
        <v>2.6505708627761072E-2</v>
      </c>
      <c r="Q315" s="99">
        <f>RES_hhdet_tess!Q86</f>
        <v>2.1570359046175425E-2</v>
      </c>
      <c r="R315" s="99">
        <f>RES_hhdet_tess!R86</f>
        <v>2.4573699250565767E-2</v>
      </c>
      <c r="S315" s="99">
        <f>RES_hhdet_tess!S86</f>
        <v>2.7564094775955204E-2</v>
      </c>
      <c r="T315" s="99">
        <f>RES_hhdet_tess!T86</f>
        <v>4.0588987303880705E-2</v>
      </c>
      <c r="U315" s="99">
        <f>RES_hhdet_tess!U86</f>
        <v>3.2617317421424298E-2</v>
      </c>
      <c r="V315" s="99">
        <f>RES_hhdet_tess!V86</f>
        <v>3.7355578104185348E-2</v>
      </c>
      <c r="W315" s="99">
        <f>RES_hhdet_tess!W86</f>
        <v>7.0798221003776182E-2</v>
      </c>
      <c r="DA315" s="63" t="s">
        <v>2994</v>
      </c>
    </row>
    <row r="316" spans="1:105" ht="12" customHeight="1" x14ac:dyDescent="0.25">
      <c r="A316" s="121" t="s">
        <v>55</v>
      </c>
      <c r="B316" s="123">
        <v>21.348509797516311</v>
      </c>
      <c r="C316" s="123">
        <v>21.72608458693594</v>
      </c>
      <c r="D316" s="123">
        <v>21.773964455961245</v>
      </c>
      <c r="E316" s="123">
        <v>22.195227195624074</v>
      </c>
      <c r="F316" s="123">
        <v>21.853499131904584</v>
      </c>
      <c r="G316" s="123">
        <v>23.149472478693671</v>
      </c>
      <c r="H316" s="123">
        <v>23.53388561613113</v>
      </c>
      <c r="I316" s="123">
        <v>23.548941687341937</v>
      </c>
      <c r="J316" s="123">
        <v>25.632088761428221</v>
      </c>
      <c r="K316" s="123">
        <v>27.003435966048599</v>
      </c>
      <c r="L316" s="123">
        <v>26.208174246839917</v>
      </c>
      <c r="M316" s="123">
        <v>26.197125452886727</v>
      </c>
      <c r="N316" s="123">
        <v>28.624592280605743</v>
      </c>
      <c r="O316" s="123">
        <v>27.060969349710206</v>
      </c>
      <c r="P316" s="123">
        <v>26.682593596968768</v>
      </c>
      <c r="Q316" s="123">
        <v>24.797203033675803</v>
      </c>
      <c r="R316" s="123">
        <v>25.918824462933564</v>
      </c>
      <c r="S316" s="123">
        <v>25.953060186234651</v>
      </c>
      <c r="T316" s="123">
        <v>27.29054020652724</v>
      </c>
      <c r="U316" s="123">
        <v>26.359449601733619</v>
      </c>
      <c r="V316" s="123">
        <v>26.448484447937535</v>
      </c>
      <c r="W316" s="123">
        <v>28.609582661104909</v>
      </c>
      <c r="DA316" s="130" t="s">
        <v>2995</v>
      </c>
    </row>
    <row r="317" spans="1:105" ht="12" customHeight="1" x14ac:dyDescent="0.25">
      <c r="A317" s="97" t="s">
        <v>132</v>
      </c>
      <c r="B317" s="99">
        <v>21.370664267585138</v>
      </c>
      <c r="C317" s="99">
        <v>21.815514722099284</v>
      </c>
      <c r="D317" s="99">
        <v>21.817876216872392</v>
      </c>
      <c r="E317" s="99">
        <v>22.009604715192065</v>
      </c>
      <c r="F317" s="99">
        <v>22.101088971958365</v>
      </c>
      <c r="G317" s="99">
        <v>23.633009895562221</v>
      </c>
      <c r="H317" s="99">
        <v>23.2307575713989</v>
      </c>
      <c r="I317" s="99">
        <v>23.151378624523876</v>
      </c>
      <c r="J317" s="99">
        <v>22.331973676771945</v>
      </c>
      <c r="K317" s="99">
        <v>25.997160503027256</v>
      </c>
      <c r="L317" s="99">
        <v>25.506967454997302</v>
      </c>
      <c r="M317" s="99">
        <v>26.898507692935059</v>
      </c>
      <c r="N317" s="99">
        <v>29.732127604478148</v>
      </c>
      <c r="O317" s="99">
        <v>26.87443682454467</v>
      </c>
      <c r="P317" s="99">
        <v>27.479849542126381</v>
      </c>
      <c r="Q317" s="99">
        <v>23.274536011358276</v>
      </c>
      <c r="R317" s="99">
        <v>23.668903899172143</v>
      </c>
      <c r="S317" s="99">
        <v>26.655954704279786</v>
      </c>
      <c r="T317" s="99">
        <v>27.856096653335065</v>
      </c>
      <c r="U317" s="99">
        <v>27.028369708275022</v>
      </c>
      <c r="V317" s="99">
        <v>25.951688795822715</v>
      </c>
      <c r="W317" s="99">
        <v>28.51526426033395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23.153154144111454</v>
      </c>
      <c r="C321" s="102">
        <v>20.232936609710091</v>
      </c>
      <c r="D321" s="102">
        <v>20.416587509455383</v>
      </c>
      <c r="E321" s="102">
        <v>21.738494340928771</v>
      </c>
      <c r="F321" s="102">
        <v>21.74867277748568</v>
      </c>
      <c r="G321" s="102">
        <v>23.64944475312458</v>
      </c>
      <c r="H321" s="102">
        <v>25.231763269706466</v>
      </c>
      <c r="I321" s="102">
        <v>23.94234070699066</v>
      </c>
      <c r="J321" s="102">
        <v>26.42202909435791</v>
      </c>
      <c r="K321" s="102">
        <v>25.916031765635722</v>
      </c>
      <c r="L321" s="102">
        <v>20.698273351555134</v>
      </c>
      <c r="M321" s="102">
        <v>26.086126220510554</v>
      </c>
      <c r="N321" s="102">
        <v>26.733148834317728</v>
      </c>
      <c r="O321" s="102">
        <v>26.698425578427671</v>
      </c>
      <c r="P321" s="102">
        <v>29.354916982832702</v>
      </c>
      <c r="Q321" s="102">
        <v>24.178729344875737</v>
      </c>
      <c r="R321" s="102">
        <v>25.693195554017159</v>
      </c>
      <c r="S321" s="102">
        <v>27.870892196538467</v>
      </c>
      <c r="T321" s="102">
        <v>25.829554828983234</v>
      </c>
      <c r="U321" s="102">
        <v>24.734809750420034</v>
      </c>
      <c r="V321" s="102">
        <v>27.276400761020938</v>
      </c>
      <c r="W321" s="102">
        <v>29.219283579182779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20.705801693226888</v>
      </c>
      <c r="C325" s="102">
        <v>20.754738352321162</v>
      </c>
      <c r="D325" s="102">
        <v>21.516437199932042</v>
      </c>
      <c r="E325" s="102">
        <v>23.335722657494951</v>
      </c>
      <c r="F325" s="102">
        <v>20.732639894522116</v>
      </c>
      <c r="G325" s="102">
        <v>21.453851775719947</v>
      </c>
      <c r="H325" s="102">
        <v>24.310210406511274</v>
      </c>
      <c r="I325" s="102">
        <v>24.549521551359256</v>
      </c>
      <c r="J325" s="102">
        <v>33.730240866459589</v>
      </c>
      <c r="K325" s="102">
        <v>29.516846878549988</v>
      </c>
      <c r="L325" s="102">
        <v>28.239137212379934</v>
      </c>
      <c r="M325" s="102">
        <v>23.863251429926063</v>
      </c>
      <c r="N325" s="102">
        <v>24.773841752205872</v>
      </c>
      <c r="O325" s="102">
        <v>27.747135168864659</v>
      </c>
      <c r="P325" s="102">
        <v>24.029867148391372</v>
      </c>
      <c r="Q325" s="102">
        <v>29.421514574975898</v>
      </c>
      <c r="R325" s="102">
        <v>32.455927793781086</v>
      </c>
      <c r="S325" s="102">
        <v>23.795360069799766</v>
      </c>
      <c r="T325" s="102">
        <v>25.403687196762544</v>
      </c>
      <c r="U325" s="102">
        <v>24.023602241833515</v>
      </c>
      <c r="V325" s="102">
        <v>27.965136869859847</v>
      </c>
      <c r="W325" s="102">
        <v>28.844997454108032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DA328" s="63" t="s">
        <v>3007</v>
      </c>
    </row>
    <row r="329" spans="1:105" ht="12" customHeight="1" x14ac:dyDescent="0.25">
      <c r="A329" s="121" t="s">
        <v>54</v>
      </c>
      <c r="B329" s="123">
        <v>6.8338589754075656</v>
      </c>
      <c r="C329" s="123">
        <v>6.8551508457497379</v>
      </c>
      <c r="D329" s="123">
        <v>7.475383983311092</v>
      </c>
      <c r="E329" s="123">
        <v>8.1722460019374825</v>
      </c>
      <c r="F329" s="123">
        <v>8.8907829546394854</v>
      </c>
      <c r="G329" s="123">
        <v>8.4729027994314787</v>
      </c>
      <c r="H329" s="123">
        <v>8.7284653088678876</v>
      </c>
      <c r="I329" s="123">
        <v>8.5866665327968299</v>
      </c>
      <c r="J329" s="123">
        <v>8.4033589693479733</v>
      </c>
      <c r="K329" s="123">
        <v>9.1102793974111815</v>
      </c>
      <c r="L329" s="123">
        <v>8.6156108805306442</v>
      </c>
      <c r="M329" s="123">
        <v>8.5690230618349652</v>
      </c>
      <c r="N329" s="123">
        <v>9.0139945671517925</v>
      </c>
      <c r="O329" s="123">
        <v>8.1848280030874303</v>
      </c>
      <c r="P329" s="123">
        <v>8.1853323584773339</v>
      </c>
      <c r="Q329" s="123">
        <v>7.0697015807573784</v>
      </c>
      <c r="R329" s="123">
        <v>7.0398428075904818</v>
      </c>
      <c r="S329" s="123">
        <v>7.1467004569042096</v>
      </c>
      <c r="T329" s="123">
        <v>7.3333834486261882</v>
      </c>
      <c r="U329" s="123">
        <v>7.0238535658920034</v>
      </c>
      <c r="V329" s="123">
        <v>6.5862758929349434</v>
      </c>
      <c r="W329" s="123">
        <v>6.8754602799562283</v>
      </c>
      <c r="DA329" s="130" t="s">
        <v>3008</v>
      </c>
    </row>
    <row r="330" spans="1:105" ht="12" customHeight="1" x14ac:dyDescent="0.25">
      <c r="A330" s="97" t="s">
        <v>207</v>
      </c>
      <c r="B330" s="99">
        <v>6.8338258042977031</v>
      </c>
      <c r="C330" s="99">
        <v>6.8539509203380335</v>
      </c>
      <c r="D330" s="99">
        <v>7.472382040116889</v>
      </c>
      <c r="E330" s="99">
        <v>8.1759682690876545</v>
      </c>
      <c r="F330" s="99">
        <v>8.9305866627282988</v>
      </c>
      <c r="G330" s="99">
        <v>8.4590962906995237</v>
      </c>
      <c r="H330" s="99">
        <v>8.6580567071256826</v>
      </c>
      <c r="I330" s="99">
        <v>8.6665187286630534</v>
      </c>
      <c r="J330" s="99">
        <v>8.1745782503039131</v>
      </c>
      <c r="K330" s="99">
        <v>9.2202972343967655</v>
      </c>
      <c r="L330" s="99">
        <v>8.4837107446571736</v>
      </c>
      <c r="M330" s="99">
        <v>8.6062288599870911</v>
      </c>
      <c r="N330" s="99">
        <v>9.1098320793544598</v>
      </c>
      <c r="O330" s="99">
        <v>8.156131324826891</v>
      </c>
      <c r="P330" s="99">
        <v>8.1953143686680541</v>
      </c>
      <c r="Q330" s="99">
        <v>6.9559550518924809</v>
      </c>
      <c r="R330" s="99">
        <v>6.8491718595134961</v>
      </c>
      <c r="S330" s="99">
        <v>7.1867735602009022</v>
      </c>
      <c r="T330" s="99">
        <v>7.4217474715735747</v>
      </c>
      <c r="U330" s="99">
        <v>7.1267648178237053</v>
      </c>
      <c r="V330" s="99">
        <v>6.5604736010419487</v>
      </c>
      <c r="W330" s="99">
        <v>6.8711219342237611</v>
      </c>
      <c r="DA330" s="63" t="s">
        <v>3009</v>
      </c>
    </row>
    <row r="331" spans="1:105" ht="12" customHeight="1" x14ac:dyDescent="0.25">
      <c r="A331" s="97" t="s">
        <v>50</v>
      </c>
      <c r="B331" s="99">
        <v>6.9375159959831203</v>
      </c>
      <c r="C331" s="99">
        <v>6.9231773526801828</v>
      </c>
      <c r="D331" s="99">
        <v>7.4919803722704552</v>
      </c>
      <c r="E331" s="99">
        <v>7.8419014522781207</v>
      </c>
      <c r="F331" s="99">
        <v>8.4436678373102616</v>
      </c>
      <c r="G331" s="99">
        <v>8.8177648696626836</v>
      </c>
      <c r="H331" s="99">
        <v>9.1764882165107604</v>
      </c>
      <c r="I331" s="99">
        <v>8.4231021446424688</v>
      </c>
      <c r="J331" s="99">
        <v>8.711769673949231</v>
      </c>
      <c r="K331" s="99">
        <v>8.0798455925542818</v>
      </c>
      <c r="L331" s="99">
        <v>8.103799244979097</v>
      </c>
      <c r="M331" s="99">
        <v>8.4018018492001758</v>
      </c>
      <c r="N331" s="99">
        <v>8.4300201744400507</v>
      </c>
      <c r="O331" s="99">
        <v>8.20145446545677</v>
      </c>
      <c r="P331" s="99">
        <v>8.8530601592389147</v>
      </c>
      <c r="Q331" s="99">
        <v>7.0500143818457559</v>
      </c>
      <c r="R331" s="99">
        <v>7.2931621088877563</v>
      </c>
      <c r="S331" s="99">
        <v>8.2419042703836869</v>
      </c>
      <c r="T331" s="99">
        <v>6.9380361923775098</v>
      </c>
      <c r="U331" s="99">
        <v>6.4519549320488201</v>
      </c>
      <c r="V331" s="99">
        <v>6.7173975449570014</v>
      </c>
      <c r="W331" s="99">
        <v>6.9369738144130695</v>
      </c>
      <c r="DA331" s="63" t="s">
        <v>3010</v>
      </c>
    </row>
    <row r="332" spans="1:105" ht="12" customHeight="1" x14ac:dyDescent="0.25">
      <c r="A332" s="109" t="s">
        <v>120</v>
      </c>
      <c r="B332" s="110">
        <v>6.4085940275388431</v>
      </c>
      <c r="C332" s="110">
        <v>6.877946249612708</v>
      </c>
      <c r="D332" s="110">
        <v>7.7743414106047393</v>
      </c>
      <c r="E332" s="110">
        <v>8.5115377214369659</v>
      </c>
      <c r="F332" s="110">
        <v>8.0754288032482435</v>
      </c>
      <c r="G332" s="110">
        <v>8.1086264586793835</v>
      </c>
      <c r="H332" s="110">
        <v>8.9249494687248916</v>
      </c>
      <c r="I332" s="110">
        <v>8.037254421761018</v>
      </c>
      <c r="J332" s="110">
        <v>10.330530957114965</v>
      </c>
      <c r="K332" s="110">
        <v>9.2087766239583804</v>
      </c>
      <c r="L332" s="110">
        <v>10.93208539331517</v>
      </c>
      <c r="M332" s="110">
        <v>8.1788660776258624</v>
      </c>
      <c r="N332" s="110">
        <v>8.1408385881085366</v>
      </c>
      <c r="O332" s="110">
        <v>8.5561583021362608</v>
      </c>
      <c r="P332" s="110">
        <v>7.2604401208148142</v>
      </c>
      <c r="Q332" s="110">
        <v>8.1972352306197358</v>
      </c>
      <c r="R332" s="110">
        <v>8.6934978028274337</v>
      </c>
      <c r="S332" s="110">
        <v>5.879993050322696</v>
      </c>
      <c r="T332" s="110">
        <v>6.1926197216363832</v>
      </c>
      <c r="U332" s="110">
        <v>5.6698617245052141</v>
      </c>
      <c r="V332" s="110">
        <v>6.9207009408150233</v>
      </c>
      <c r="W332" s="110">
        <v>6.89615922491953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0.10185303062899564</v>
      </c>
      <c r="C334" s="118">
        <f t="shared" si="143"/>
        <v>0.10784824154574223</v>
      </c>
      <c r="D334" s="118">
        <f t="shared" si="143"/>
        <v>0.11954049701066904</v>
      </c>
      <c r="E334" s="118">
        <f t="shared" si="143"/>
        <v>0.14226578850458962</v>
      </c>
      <c r="F334" s="118">
        <f t="shared" si="143"/>
        <v>0.22268953599753044</v>
      </c>
      <c r="G334" s="118">
        <f t="shared" si="143"/>
        <v>0.33732013673586059</v>
      </c>
      <c r="H334" s="118">
        <f t="shared" si="143"/>
        <v>0.46544948354655163</v>
      </c>
      <c r="I334" s="118">
        <f t="shared" si="143"/>
        <v>0.44951634053819262</v>
      </c>
      <c r="J334" s="118">
        <f t="shared" si="143"/>
        <v>0.4371192206684304</v>
      </c>
      <c r="K334" s="118">
        <f t="shared" si="143"/>
        <v>0.37053125790563829</v>
      </c>
      <c r="L334" s="118">
        <f t="shared" si="143"/>
        <v>0.33620494979717097</v>
      </c>
      <c r="M334" s="118">
        <f t="shared" si="143"/>
        <v>0.27360336807869989</v>
      </c>
      <c r="N334" s="118">
        <f t="shared" si="143"/>
        <v>0.27171929255923261</v>
      </c>
      <c r="O334" s="118">
        <f t="shared" si="143"/>
        <v>0.30468755803365072</v>
      </c>
      <c r="P334" s="118">
        <f t="shared" si="143"/>
        <v>0.35152675755962021</v>
      </c>
      <c r="Q334" s="118">
        <f t="shared" si="143"/>
        <v>0.29978648837529248</v>
      </c>
      <c r="R334" s="118">
        <f t="shared" ref="R334:V334" si="144">R335+R338+R340+R353</f>
        <v>0.29039167876466648</v>
      </c>
      <c r="S334" s="118">
        <f t="shared" si="144"/>
        <v>0.20533287362308655</v>
      </c>
      <c r="T334" s="118">
        <f t="shared" si="144"/>
        <v>0.1572917865892392</v>
      </c>
      <c r="U334" s="118">
        <f t="shared" si="144"/>
        <v>0.14744734706201221</v>
      </c>
      <c r="V334" s="118">
        <f t="shared" si="144"/>
        <v>0.16074151818924892</v>
      </c>
      <c r="W334" s="118">
        <f t="shared" ref="W334" si="145">W335+W338+W340+W353</f>
        <v>0.17070324626787839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6.9390166243612092E-2</v>
      </c>
      <c r="C340" s="123">
        <v>6.6674210942741979E-2</v>
      </c>
      <c r="D340" s="123">
        <v>6.6453154793272726E-2</v>
      </c>
      <c r="E340" s="123">
        <v>7.2507169185036052E-2</v>
      </c>
      <c r="F340" s="123">
        <v>7.8232916640485997E-2</v>
      </c>
      <c r="G340" s="123">
        <v>8.9685130996257106E-2</v>
      </c>
      <c r="H340" s="123">
        <v>9.9544445597958872E-2</v>
      </c>
      <c r="I340" s="123">
        <v>8.8426883461177885E-2</v>
      </c>
      <c r="J340" s="123">
        <v>8.7808620346053509E-2</v>
      </c>
      <c r="K340" s="123">
        <v>7.6034264082959435E-2</v>
      </c>
      <c r="L340" s="123">
        <v>6.399423654216678E-2</v>
      </c>
      <c r="M340" s="123">
        <v>6.4598098831628314E-2</v>
      </c>
      <c r="N340" s="123">
        <v>6.2804767387060603E-2</v>
      </c>
      <c r="O340" s="123">
        <v>6.3023314957170617E-2</v>
      </c>
      <c r="P340" s="123">
        <v>7.0087240648582572E-2</v>
      </c>
      <c r="Q340" s="123">
        <v>5.540720741175912E-2</v>
      </c>
      <c r="R340" s="123">
        <v>5.6204603248936176E-2</v>
      </c>
      <c r="S340" s="123">
        <v>5.7289523879531359E-2</v>
      </c>
      <c r="T340" s="123">
        <v>4.7911866381531221E-2</v>
      </c>
      <c r="U340" s="123">
        <v>4.4401452790435697E-2</v>
      </c>
      <c r="V340" s="123">
        <v>4.8970132373001414E-2</v>
      </c>
      <c r="W340" s="123">
        <v>5.2490220705349921E-2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9.5023621435131176</v>
      </c>
      <c r="C345" s="102">
        <v>8.232456061209259</v>
      </c>
      <c r="D345" s="102">
        <v>8.2581646663057633</v>
      </c>
      <c r="E345" s="102">
        <v>8.7253486136222698</v>
      </c>
      <c r="F345" s="102">
        <v>8.6487457626766275</v>
      </c>
      <c r="G345" s="102">
        <v>9.3241375755066365</v>
      </c>
      <c r="H345" s="102">
        <v>9.8646875141905426</v>
      </c>
      <c r="I345" s="102">
        <v>9.3228271336415904</v>
      </c>
      <c r="J345" s="102">
        <v>10.269156448731945</v>
      </c>
      <c r="K345" s="102">
        <v>10.018380192900482</v>
      </c>
      <c r="L345" s="102">
        <v>7.9042954773456557</v>
      </c>
      <c r="M345" s="102">
        <v>9.9129656624070623</v>
      </c>
      <c r="N345" s="102">
        <v>9.8973742761967785</v>
      </c>
      <c r="O345" s="102">
        <v>9.5223896920764464</v>
      </c>
      <c r="P345" s="102">
        <v>10.092437765226524</v>
      </c>
      <c r="Q345" s="102">
        <v>8.1765921404476138</v>
      </c>
      <c r="R345" s="102">
        <v>8.4739416859343351</v>
      </c>
      <c r="S345" s="102">
        <v>8.7828528860448944</v>
      </c>
      <c r="T345" s="102">
        <v>7.7315392818515045</v>
      </c>
      <c r="U345" s="102">
        <v>7.1462333098585367</v>
      </c>
      <c r="V345" s="102">
        <v>7.4490514407036716</v>
      </c>
      <c r="W345" s="102">
        <v>7.6520473375435136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3.2462864385383552E-2</v>
      </c>
      <c r="C353" s="123">
        <v>4.1174030603000247E-2</v>
      </c>
      <c r="D353" s="123">
        <v>5.3087342217396326E-2</v>
      </c>
      <c r="E353" s="123">
        <v>6.9758619319553572E-2</v>
      </c>
      <c r="F353" s="123">
        <v>0.14445661935704446</v>
      </c>
      <c r="G353" s="123">
        <v>0.24763500573960348</v>
      </c>
      <c r="H353" s="123">
        <v>0.36590503794859275</v>
      </c>
      <c r="I353" s="123">
        <v>0.36108945707701473</v>
      </c>
      <c r="J353" s="123">
        <v>0.34931060032237687</v>
      </c>
      <c r="K353" s="123">
        <v>0.29449699382267885</v>
      </c>
      <c r="L353" s="123">
        <v>0.27221071325500418</v>
      </c>
      <c r="M353" s="123">
        <v>0.20900526924707161</v>
      </c>
      <c r="N353" s="123">
        <v>0.20891452517217202</v>
      </c>
      <c r="O353" s="123">
        <v>0.2416642430764801</v>
      </c>
      <c r="P353" s="123">
        <v>0.28143951691103763</v>
      </c>
      <c r="Q353" s="123">
        <v>0.24437928096353334</v>
      </c>
      <c r="R353" s="123">
        <v>0.23418707551573031</v>
      </c>
      <c r="S353" s="123">
        <v>0.14804334974355521</v>
      </c>
      <c r="T353" s="123">
        <v>0.10937992020770797</v>
      </c>
      <c r="U353" s="123">
        <v>0.10304589427157651</v>
      </c>
      <c r="V353" s="123">
        <v>0.1117713858162475</v>
      </c>
      <c r="W353" s="123">
        <v>0.11821302556252847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2.6820431805826748</v>
      </c>
      <c r="C355" s="99">
        <v>2.6663864182060157</v>
      </c>
      <c r="D355" s="99">
        <v>2.8777898678256042</v>
      </c>
      <c r="E355" s="99">
        <v>3.0047704449974697</v>
      </c>
      <c r="F355" s="99">
        <v>3.2255661921603251</v>
      </c>
      <c r="G355" s="99">
        <v>3.3633242687803087</v>
      </c>
      <c r="H355" s="99">
        <v>3.49679750732269</v>
      </c>
      <c r="I355" s="99">
        <v>3.2084796216748162</v>
      </c>
      <c r="J355" s="99">
        <v>3.318126246608466</v>
      </c>
      <c r="K355" s="99">
        <v>3.0768448483043005</v>
      </c>
      <c r="L355" s="99">
        <v>3.0847069678754155</v>
      </c>
      <c r="M355" s="99">
        <v>3.1959183953687953</v>
      </c>
      <c r="N355" s="99">
        <v>3.2031154660550181</v>
      </c>
      <c r="O355" s="99">
        <v>3.1112273787947444</v>
      </c>
      <c r="P355" s="99">
        <v>3.3567957541564173</v>
      </c>
      <c r="Q355" s="99">
        <v>2.67268824767033</v>
      </c>
      <c r="R355" s="99">
        <v>2.7647025612285567</v>
      </c>
      <c r="S355" s="99">
        <v>3.1157927003729124</v>
      </c>
      <c r="T355" s="99">
        <v>2.6132487096575434</v>
      </c>
      <c r="U355" s="99">
        <v>2.417482896686364</v>
      </c>
      <c r="V355" s="99">
        <v>2.5160495066100328</v>
      </c>
      <c r="W355" s="99">
        <v>2.59611503154375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15.231007174082725</v>
      </c>
      <c r="D360" s="117">
        <f t="shared" si="150"/>
        <v>16.908289172140989</v>
      </c>
      <c r="E360" s="117">
        <f t="shared" si="150"/>
        <v>20.77744733933687</v>
      </c>
      <c r="F360" s="117">
        <f t="shared" si="150"/>
        <v>22.062741729284827</v>
      </c>
      <c r="G360" s="117">
        <f t="shared" si="150"/>
        <v>18.523508122661323</v>
      </c>
      <c r="H360" s="117">
        <f t="shared" si="150"/>
        <v>14.082176978801369</v>
      </c>
      <c r="I360" s="117">
        <f t="shared" si="150"/>
        <v>15.634170492531858</v>
      </c>
      <c r="J360" s="117">
        <f t="shared" si="150"/>
        <v>15.268810918551694</v>
      </c>
      <c r="K360" s="117">
        <f t="shared" si="150"/>
        <v>20.496390090654398</v>
      </c>
      <c r="L360" s="117">
        <f t="shared" si="150"/>
        <v>11.450298231583043</v>
      </c>
      <c r="M360" s="117">
        <f t="shared" si="150"/>
        <v>9.9192984138725731</v>
      </c>
      <c r="N360" s="117">
        <f t="shared" si="150"/>
        <v>13.173163018265651</v>
      </c>
      <c r="O360" s="117">
        <f t="shared" si="150"/>
        <v>10.839371913019429</v>
      </c>
      <c r="P360" s="117">
        <f t="shared" si="150"/>
        <v>9.3979634064213791</v>
      </c>
      <c r="Q360" s="117">
        <f t="shared" si="150"/>
        <v>9.4724886418848318</v>
      </c>
      <c r="R360" s="117">
        <f t="shared" ref="R360:V360" si="151">R361+R364+R366+R379</f>
        <v>7.8361405855959481</v>
      </c>
      <c r="S360" s="117">
        <f t="shared" si="151"/>
        <v>14.493927109070741</v>
      </c>
      <c r="T360" s="117">
        <f t="shared" si="151"/>
        <v>12.807246177026412</v>
      </c>
      <c r="U360" s="117">
        <f t="shared" si="151"/>
        <v>8.7065245095542814</v>
      </c>
      <c r="V360" s="117">
        <f t="shared" si="151"/>
        <v>6.6716919186952905</v>
      </c>
      <c r="W360" s="117">
        <f t="shared" ref="W360" si="152">W361+W364+W366+W379</f>
        <v>4.8902310702322831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12.573297254419252</v>
      </c>
      <c r="D361" s="122">
        <f t="shared" si="153"/>
        <v>13.901324172062747</v>
      </c>
      <c r="E361" s="122">
        <f t="shared" si="153"/>
        <v>17.096632540450866</v>
      </c>
      <c r="F361" s="122">
        <f t="shared" si="153"/>
        <v>18.205968298034303</v>
      </c>
      <c r="G361" s="122">
        <f t="shared" si="153"/>
        <v>15.23072815991859</v>
      </c>
      <c r="H361" s="122">
        <f t="shared" si="153"/>
        <v>11.408043653743208</v>
      </c>
      <c r="I361" s="122">
        <f t="shared" si="153"/>
        <v>12.688206467304269</v>
      </c>
      <c r="J361" s="122">
        <f t="shared" si="153"/>
        <v>12.159206551477416</v>
      </c>
      <c r="K361" s="122">
        <f t="shared" si="153"/>
        <v>16.539721100225066</v>
      </c>
      <c r="L361" s="122">
        <f t="shared" si="153"/>
        <v>8.7406877970721162</v>
      </c>
      <c r="M361" s="122">
        <f t="shared" si="153"/>
        <v>7.7104929794664292</v>
      </c>
      <c r="N361" s="122">
        <f t="shared" si="153"/>
        <v>10.277808329961356</v>
      </c>
      <c r="O361" s="122">
        <f t="shared" si="153"/>
        <v>8.3200487740066666</v>
      </c>
      <c r="P361" s="122">
        <f t="shared" si="153"/>
        <v>7.2539984464108649</v>
      </c>
      <c r="Q361" s="122">
        <f t="shared" si="153"/>
        <v>6.8814193932764134</v>
      </c>
      <c r="R361" s="122">
        <f t="shared" ref="R361:V361" si="154">SUM(R362:R363)</f>
        <v>5.5708233768545083</v>
      </c>
      <c r="S361" s="122">
        <f t="shared" si="154"/>
        <v>10.852404204968302</v>
      </c>
      <c r="T361" s="122">
        <f t="shared" si="154"/>
        <v>9.5063464407590637</v>
      </c>
      <c r="U361" s="122">
        <f t="shared" si="154"/>
        <v>6.4215707797015433</v>
      </c>
      <c r="V361" s="122">
        <f t="shared" si="154"/>
        <v>4.6294805271836541</v>
      </c>
      <c r="W361" s="122">
        <f t="shared" ref="W361" si="155">SUM(W362:W363)</f>
        <v>3.2273453224114452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12.510515002209642</v>
      </c>
      <c r="D362" s="98">
        <v>13.832663115686719</v>
      </c>
      <c r="E362" s="98">
        <v>17.011998083559352</v>
      </c>
      <c r="F362" s="98">
        <v>18.116422230772699</v>
      </c>
      <c r="G362" s="98">
        <v>15.155320833006371</v>
      </c>
      <c r="H362" s="98">
        <v>11.351510560700815</v>
      </c>
      <c r="I362" s="98">
        <v>12.625436181776724</v>
      </c>
      <c r="J362" s="98">
        <v>12.098330796164333</v>
      </c>
      <c r="K362" s="98">
        <v>16.455860242413902</v>
      </c>
      <c r="L362" s="98">
        <v>8.6976321338514051</v>
      </c>
      <c r="M362" s="98">
        <v>7.6715729121596627</v>
      </c>
      <c r="N362" s="98">
        <v>10.225620928920387</v>
      </c>
      <c r="O362" s="98">
        <v>8.2777055877921235</v>
      </c>
      <c r="P362" s="98">
        <v>7.2171159641231215</v>
      </c>
      <c r="Q362" s="98">
        <v>6.846332486065851</v>
      </c>
      <c r="R362" s="98">
        <v>5.5422258453102362</v>
      </c>
      <c r="S362" s="98">
        <v>10.796354598904843</v>
      </c>
      <c r="T362" s="98">
        <v>9.4565958069856979</v>
      </c>
      <c r="U362" s="98">
        <v>6.3874557483681764</v>
      </c>
      <c r="V362" s="98">
        <v>4.6045569426876174</v>
      </c>
      <c r="W362" s="98">
        <v>3.2098757427282347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6.278225220961034E-2</v>
      </c>
      <c r="D363" s="98">
        <v>6.8661056376027887E-2</v>
      </c>
      <c r="E363" s="98">
        <v>8.4634456891512819E-2</v>
      </c>
      <c r="F363" s="98">
        <v>8.9546067261604662E-2</v>
      </c>
      <c r="G363" s="98">
        <v>7.5407326912218409E-2</v>
      </c>
      <c r="H363" s="98">
        <v>5.6533093042392527E-2</v>
      </c>
      <c r="I363" s="98">
        <v>6.2770285527544337E-2</v>
      </c>
      <c r="J363" s="98">
        <v>6.0875755313082078E-2</v>
      </c>
      <c r="K363" s="98">
        <v>8.3860857811162329E-2</v>
      </c>
      <c r="L363" s="98">
        <v>4.30556632207112E-2</v>
      </c>
      <c r="M363" s="98">
        <v>3.8920067306766733E-2</v>
      </c>
      <c r="N363" s="98">
        <v>5.2187401040969375E-2</v>
      </c>
      <c r="O363" s="98">
        <v>4.2343186214542701E-2</v>
      </c>
      <c r="P363" s="98">
        <v>3.688248228774315E-2</v>
      </c>
      <c r="Q363" s="98">
        <v>3.5086907210562804E-2</v>
      </c>
      <c r="R363" s="98">
        <v>2.8597531544271811E-2</v>
      </c>
      <c r="S363" s="98">
        <v>5.6049606063457921E-2</v>
      </c>
      <c r="T363" s="98">
        <v>4.9750633773365978E-2</v>
      </c>
      <c r="U363" s="98">
        <v>3.4115031333367261E-2</v>
      </c>
      <c r="V363" s="98">
        <v>2.4923584496036578E-2</v>
      </c>
      <c r="W363" s="98">
        <v>1.746957968321057E-2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4.7320984066034766E-6</v>
      </c>
      <c r="D364" s="122">
        <f t="shared" si="156"/>
        <v>2.9065542117595532E-5</v>
      </c>
      <c r="E364" s="122">
        <f t="shared" si="156"/>
        <v>7.1075423730996166E-5</v>
      </c>
      <c r="F364" s="122">
        <f t="shared" si="156"/>
        <v>1.1427826458970001E-4</v>
      </c>
      <c r="G364" s="122">
        <f t="shared" si="156"/>
        <v>1.4937833808745577E-4</v>
      </c>
      <c r="H364" s="122">
        <f t="shared" si="156"/>
        <v>4.1957496025676021E-4</v>
      </c>
      <c r="I364" s="122">
        <f t="shared" si="156"/>
        <v>5.2961027120416342E-4</v>
      </c>
      <c r="J364" s="122">
        <f t="shared" si="156"/>
        <v>6.9604104772558553E-4</v>
      </c>
      <c r="K364" s="122">
        <f t="shared" si="156"/>
        <v>8.0857228803143683E-4</v>
      </c>
      <c r="L364" s="122">
        <f t="shared" si="156"/>
        <v>2.0295698641421421E-3</v>
      </c>
      <c r="M364" s="122">
        <f t="shared" si="156"/>
        <v>9.014254989148984E-4</v>
      </c>
      <c r="N364" s="122">
        <f t="shared" si="156"/>
        <v>1.0053243275621438E-3</v>
      </c>
      <c r="O364" s="122">
        <f t="shared" si="156"/>
        <v>9.018967130997442E-4</v>
      </c>
      <c r="P364" s="122">
        <f t="shared" si="156"/>
        <v>8.7605890672989514E-4</v>
      </c>
      <c r="Q364" s="122">
        <f t="shared" si="156"/>
        <v>6.5424504790379033E-4</v>
      </c>
      <c r="R364" s="122">
        <f t="shared" si="156"/>
        <v>7.1861656066822316E-4</v>
      </c>
      <c r="S364" s="122">
        <f t="shared" si="156"/>
        <v>9.7163596983101442E-4</v>
      </c>
      <c r="T364" s="122">
        <f t="shared" si="156"/>
        <v>1.1068224685940287E-3</v>
      </c>
      <c r="U364" s="122">
        <f t="shared" si="156"/>
        <v>6.4489680346360527E-4</v>
      </c>
      <c r="V364" s="122">
        <f t="shared" si="156"/>
        <v>1.1866228127837008E-3</v>
      </c>
      <c r="W364" s="122">
        <f t="shared" si="156"/>
        <v>1.0338709803765916E-3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4.7320984066034766E-6</v>
      </c>
      <c r="D365" s="98">
        <v>2.9065542117595532E-5</v>
      </c>
      <c r="E365" s="98">
        <v>7.1075423730996166E-5</v>
      </c>
      <c r="F365" s="98">
        <v>1.1427826458970001E-4</v>
      </c>
      <c r="G365" s="98">
        <v>1.4937833808745577E-4</v>
      </c>
      <c r="H365" s="98">
        <v>4.1957496025676021E-4</v>
      </c>
      <c r="I365" s="98">
        <v>5.2961027120416342E-4</v>
      </c>
      <c r="J365" s="98">
        <v>6.9604104772558553E-4</v>
      </c>
      <c r="K365" s="98">
        <v>8.0857228803143683E-4</v>
      </c>
      <c r="L365" s="98">
        <v>2.0295698641421421E-3</v>
      </c>
      <c r="M365" s="98">
        <v>9.014254989148984E-4</v>
      </c>
      <c r="N365" s="98">
        <v>1.0053243275621438E-3</v>
      </c>
      <c r="O365" s="98">
        <v>9.018967130997442E-4</v>
      </c>
      <c r="P365" s="98">
        <v>8.7605890672989514E-4</v>
      </c>
      <c r="Q365" s="98">
        <v>6.5424504790379033E-4</v>
      </c>
      <c r="R365" s="98">
        <v>7.1861656066822316E-4</v>
      </c>
      <c r="S365" s="98">
        <v>9.7163596983101442E-4</v>
      </c>
      <c r="T365" s="98">
        <v>1.1068224685940287E-3</v>
      </c>
      <c r="U365" s="98">
        <v>6.4489680346360527E-4</v>
      </c>
      <c r="V365" s="98">
        <v>1.1866228127837008E-3</v>
      </c>
      <c r="W365" s="98">
        <v>1.0338709803765916E-3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1.9911201903474636</v>
      </c>
      <c r="D366" s="122">
        <v>2.1918037254258587</v>
      </c>
      <c r="E366" s="122">
        <v>2.6395747112297938</v>
      </c>
      <c r="F366" s="122">
        <v>2.6705455873941513</v>
      </c>
      <c r="G366" s="122">
        <v>2.3276626213321823</v>
      </c>
      <c r="H366" s="122">
        <v>1.9227658359930175</v>
      </c>
      <c r="I366" s="122">
        <v>2.1202193458640819</v>
      </c>
      <c r="J366" s="122">
        <v>2.2831729102462437</v>
      </c>
      <c r="K366" s="122">
        <v>2.815710566311445</v>
      </c>
      <c r="L366" s="122">
        <v>1.9341649092885433</v>
      </c>
      <c r="M366" s="122">
        <v>1.5550379750510537</v>
      </c>
      <c r="N366" s="122">
        <v>2.0577183621351951</v>
      </c>
      <c r="O366" s="122">
        <v>1.8348827677516284</v>
      </c>
      <c r="P366" s="122">
        <v>1.5281271361744195</v>
      </c>
      <c r="Q366" s="122">
        <v>1.9489698052501052</v>
      </c>
      <c r="R366" s="122">
        <v>1.7038392200659991</v>
      </c>
      <c r="S366" s="122">
        <v>2.633051213477466</v>
      </c>
      <c r="T366" s="122">
        <v>2.3616567362971979</v>
      </c>
      <c r="U366" s="122">
        <v>1.6540023573114009</v>
      </c>
      <c r="V366" s="122">
        <v>1.5050069554646317</v>
      </c>
      <c r="W366" s="122">
        <v>1.2209605700292807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1.3602820637685389</v>
      </c>
      <c r="D367" s="98">
        <v>1.1638204106409393</v>
      </c>
      <c r="E367" s="98">
        <v>1.419270784987954</v>
      </c>
      <c r="F367" s="98">
        <v>1.3915943082504381</v>
      </c>
      <c r="G367" s="98">
        <v>0.86170449970745344</v>
      </c>
      <c r="H367" s="98">
        <v>0.22368879416297457</v>
      </c>
      <c r="I367" s="98">
        <v>1.097286699732005</v>
      </c>
      <c r="J367" s="98">
        <v>1.0803806797276978</v>
      </c>
      <c r="K367" s="98">
        <v>1.4133986251273634</v>
      </c>
      <c r="L367" s="98">
        <v>1.1589947172893627</v>
      </c>
      <c r="M367" s="98">
        <v>1.4960978221114185</v>
      </c>
      <c r="N367" s="98">
        <v>1.3334695086549377</v>
      </c>
      <c r="O367" s="98">
        <v>1.0157788497333819</v>
      </c>
      <c r="P367" s="98">
        <v>0.25110530701672118</v>
      </c>
      <c r="Q367" s="98">
        <v>0.52113817338511359</v>
      </c>
      <c r="R367" s="98">
        <v>0.53076032961388775</v>
      </c>
      <c r="S367" s="98">
        <v>1.8113425317745107</v>
      </c>
      <c r="T367" s="98">
        <v>2.1258228249969511</v>
      </c>
      <c r="U367" s="98">
        <v>1.1825272356884282</v>
      </c>
      <c r="V367" s="98">
        <v>0.34416359964128451</v>
      </c>
      <c r="W367" s="98">
        <v>0.28796802149583606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4.5498411603521006E-2</v>
      </c>
      <c r="D371" s="101">
        <v>2.8428575110072105E-2</v>
      </c>
      <c r="E371" s="101">
        <v>4.3632328901251564E-2</v>
      </c>
      <c r="F371" s="101">
        <v>5.9984811157140695E-2</v>
      </c>
      <c r="G371" s="101">
        <v>5.8269690433742312E-2</v>
      </c>
      <c r="H371" s="101">
        <v>6.2177502892115162E-2</v>
      </c>
      <c r="I371" s="101">
        <v>1.6072459111918385E-2</v>
      </c>
      <c r="J371" s="101">
        <v>5.3670326415433366E-3</v>
      </c>
      <c r="K371" s="101">
        <v>2.2038960006898315E-2</v>
      </c>
      <c r="L371" s="101">
        <v>4.0570310326001072E-2</v>
      </c>
      <c r="M371" s="101">
        <v>2.2945726491933142E-4</v>
      </c>
      <c r="N371" s="101">
        <v>2.8197141887582607E-2</v>
      </c>
      <c r="O371" s="101">
        <v>2.8698152842635837E-2</v>
      </c>
      <c r="P371" s="101">
        <v>3.1736298867297459E-2</v>
      </c>
      <c r="Q371" s="101">
        <v>9.1993207898639906E-3</v>
      </c>
      <c r="R371" s="101">
        <v>1.2559845238000236E-2</v>
      </c>
      <c r="S371" s="101">
        <v>2.9962563628292589E-2</v>
      </c>
      <c r="T371" s="101">
        <v>2.1391788564789967E-2</v>
      </c>
      <c r="U371" s="101">
        <v>1.6292226943416411E-2</v>
      </c>
      <c r="V371" s="101">
        <v>2.2942132743947585E-2</v>
      </c>
      <c r="W371" s="101">
        <v>1.5811859273938241E-2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0.58533971497540371</v>
      </c>
      <c r="D375" s="101">
        <v>0.99955473967484709</v>
      </c>
      <c r="E375" s="101">
        <v>1.1766715973405886</v>
      </c>
      <c r="F375" s="101">
        <v>1.2189664679865726</v>
      </c>
      <c r="G375" s="101">
        <v>1.4076884311909865</v>
      </c>
      <c r="H375" s="101">
        <v>1.6368995389379277</v>
      </c>
      <c r="I375" s="101">
        <v>1.0068601870201588</v>
      </c>
      <c r="J375" s="101">
        <v>1.1974251978770025</v>
      </c>
      <c r="K375" s="101">
        <v>1.380272981177183</v>
      </c>
      <c r="L375" s="101">
        <v>0.73459988167317958</v>
      </c>
      <c r="M375" s="101">
        <v>5.871069567471595E-2</v>
      </c>
      <c r="N375" s="101">
        <v>0.69605171159267498</v>
      </c>
      <c r="O375" s="101">
        <v>0.79040576517561056</v>
      </c>
      <c r="P375" s="101">
        <v>1.2452855302904009</v>
      </c>
      <c r="Q375" s="101">
        <v>1.4186323110751276</v>
      </c>
      <c r="R375" s="101">
        <v>1.1605190452141112</v>
      </c>
      <c r="S375" s="101">
        <v>0.791746118074663</v>
      </c>
      <c r="T375" s="101">
        <v>0.21444212273545707</v>
      </c>
      <c r="U375" s="101">
        <v>0.45518289467955614</v>
      </c>
      <c r="V375" s="101">
        <v>1.1379012230793997</v>
      </c>
      <c r="W375" s="101">
        <v>0.91718068925950647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0.66658499721760311</v>
      </c>
      <c r="D379" s="122">
        <v>0.8151322091102654</v>
      </c>
      <c r="E379" s="122">
        <v>1.0411690122324788</v>
      </c>
      <c r="F379" s="122">
        <v>1.1861135655917829</v>
      </c>
      <c r="G379" s="122">
        <v>0.9649679630724638</v>
      </c>
      <c r="H379" s="122">
        <v>0.75094791410488859</v>
      </c>
      <c r="I379" s="122">
        <v>0.82521506909230147</v>
      </c>
      <c r="J379" s="122">
        <v>0.82573541578030984</v>
      </c>
      <c r="K379" s="122">
        <v>1.1401498518298552</v>
      </c>
      <c r="L379" s="122">
        <v>0.7734159553582407</v>
      </c>
      <c r="M379" s="122">
        <v>0.65286603385617614</v>
      </c>
      <c r="N379" s="122">
        <v>0.83663100184153816</v>
      </c>
      <c r="O379" s="122">
        <v>0.68353847454803429</v>
      </c>
      <c r="P379" s="122">
        <v>0.61496176492936494</v>
      </c>
      <c r="Q379" s="122">
        <v>0.64144519831040825</v>
      </c>
      <c r="R379" s="122">
        <v>0.56075937211477245</v>
      </c>
      <c r="S379" s="122">
        <v>1.0075000546551418</v>
      </c>
      <c r="T379" s="122">
        <v>0.9381361775015562</v>
      </c>
      <c r="U379" s="122">
        <v>0.63030647573787379</v>
      </c>
      <c r="V379" s="122">
        <v>0.53601781323422071</v>
      </c>
      <c r="W379" s="122">
        <v>0.44089130681118088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0.60831072068880032</v>
      </c>
      <c r="D380" s="98">
        <v>0.74621197932119732</v>
      </c>
      <c r="E380" s="98">
        <v>0.93914773552619679</v>
      </c>
      <c r="F380" s="98">
        <v>0.84593119479892198</v>
      </c>
      <c r="G380" s="98">
        <v>0.52412733845856752</v>
      </c>
      <c r="H380" s="98">
        <v>0.32849307203558609</v>
      </c>
      <c r="I380" s="98">
        <v>0.52655756879863003</v>
      </c>
      <c r="J380" s="98">
        <v>0.81396472337426673</v>
      </c>
      <c r="K380" s="98">
        <v>1.1172402894640316</v>
      </c>
      <c r="L380" s="98">
        <v>0.72930742407471794</v>
      </c>
      <c r="M380" s="98">
        <v>0.62452599528812125</v>
      </c>
      <c r="N380" s="98">
        <v>0.67759856705228494</v>
      </c>
      <c r="O380" s="98">
        <v>0.36322468690922682</v>
      </c>
      <c r="P380" s="98">
        <v>0.36693296869265885</v>
      </c>
      <c r="Q380" s="98">
        <v>0.38401424384775518</v>
      </c>
      <c r="R380" s="98">
        <v>0.5508908882862622</v>
      </c>
      <c r="S380" s="98">
        <v>0.75907015289702073</v>
      </c>
      <c r="T380" s="98">
        <v>0.83628924242124136</v>
      </c>
      <c r="U380" s="98">
        <v>0.50528469445974433</v>
      </c>
      <c r="V380" s="98">
        <v>0.52481284750631085</v>
      </c>
      <c r="W380" s="98">
        <v>0.41835496588741389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4.021695246763711E-2</v>
      </c>
      <c r="D381" s="98">
        <v>4.2848390831431667E-2</v>
      </c>
      <c r="E381" s="98">
        <v>6.9105465841121941E-2</v>
      </c>
      <c r="F381" s="98">
        <v>0.25996859763931296</v>
      </c>
      <c r="G381" s="98">
        <v>0.32348607448096151</v>
      </c>
      <c r="H381" s="98">
        <v>0.26707624991328066</v>
      </c>
      <c r="I381" s="98">
        <v>0.12026208601111674</v>
      </c>
      <c r="J381" s="98">
        <v>3.2951109728470282E-3</v>
      </c>
      <c r="K381" s="98">
        <v>1.2882843832424376E-2</v>
      </c>
      <c r="L381" s="98">
        <v>3.9488378998888282E-2</v>
      </c>
      <c r="M381" s="98">
        <v>1.8452807854553513E-2</v>
      </c>
      <c r="N381" s="98">
        <v>0.1098510278276888</v>
      </c>
      <c r="O381" s="98">
        <v>0.19805099202209042</v>
      </c>
      <c r="P381" s="98">
        <v>0.14611152607414118</v>
      </c>
      <c r="Q381" s="98">
        <v>9.693486080690053E-2</v>
      </c>
      <c r="R381" s="98">
        <v>4.4867591207693215E-3</v>
      </c>
      <c r="S381" s="98">
        <v>0.14088244154984864</v>
      </c>
      <c r="T381" s="98">
        <v>7.699687214232806E-2</v>
      </c>
      <c r="U381" s="98">
        <v>6.5522114988499483E-2</v>
      </c>
      <c r="V381" s="98">
        <v>7.8405412129411833E-3</v>
      </c>
      <c r="W381" s="98">
        <v>1.2173619059400932E-2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1.8057324061165631E-2</v>
      </c>
      <c r="D382" s="33">
        <v>2.6071838957636397E-2</v>
      </c>
      <c r="E382" s="33">
        <v>3.2915810865160253E-2</v>
      </c>
      <c r="F382" s="33">
        <v>8.0213773153547885E-2</v>
      </c>
      <c r="G382" s="33">
        <v>0.11735455013293486</v>
      </c>
      <c r="H382" s="33">
        <v>0.15537859215602187</v>
      </c>
      <c r="I382" s="33">
        <v>0.17839541428255465</v>
      </c>
      <c r="J382" s="33">
        <v>8.4755814331960305E-3</v>
      </c>
      <c r="K382" s="33">
        <v>1.0026718533398987E-2</v>
      </c>
      <c r="L382" s="33">
        <v>4.6201522846345674E-3</v>
      </c>
      <c r="M382" s="33">
        <v>9.8872307135013521E-3</v>
      </c>
      <c r="N382" s="33">
        <v>4.9181406961564422E-2</v>
      </c>
      <c r="O382" s="33">
        <v>0.12226279561671705</v>
      </c>
      <c r="P382" s="33">
        <v>0.10191727016256495</v>
      </c>
      <c r="Q382" s="33">
        <v>0.1604960936557526</v>
      </c>
      <c r="R382" s="33">
        <v>5.3817247077409293E-3</v>
      </c>
      <c r="S382" s="33">
        <v>0.1075474602082724</v>
      </c>
      <c r="T382" s="33">
        <v>2.4850062937986802E-2</v>
      </c>
      <c r="U382" s="33">
        <v>5.9499666289630028E-2</v>
      </c>
      <c r="V382" s="33">
        <v>3.3644245149686332E-3</v>
      </c>
      <c r="W382" s="33">
        <v>1.0362721864366067E-2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8.5758484451803891</v>
      </c>
      <c r="D384" s="117">
        <f t="shared" si="157"/>
        <v>9.7203133729437443</v>
      </c>
      <c r="E384" s="117">
        <f t="shared" si="157"/>
        <v>12.164402390157106</v>
      </c>
      <c r="F384" s="117">
        <f t="shared" si="157"/>
        <v>13.159868565630161</v>
      </c>
      <c r="G384" s="117">
        <f t="shared" si="157"/>
        <v>11.26706540550305</v>
      </c>
      <c r="H384" s="117">
        <f t="shared" si="157"/>
        <v>8.7294061261932008</v>
      </c>
      <c r="I384" s="117">
        <f t="shared" si="157"/>
        <v>9.872859115780134</v>
      </c>
      <c r="J384" s="117">
        <f t="shared" si="157"/>
        <v>9.7808302190571972</v>
      </c>
      <c r="K384" s="117">
        <f t="shared" si="157"/>
        <v>13.344571555001922</v>
      </c>
      <c r="L384" s="117">
        <f t="shared" si="157"/>
        <v>7.5935930501661408</v>
      </c>
      <c r="M384" s="117">
        <f t="shared" si="157"/>
        <v>6.7149527461440961</v>
      </c>
      <c r="N384" s="117">
        <f t="shared" si="157"/>
        <v>9.0056296271169831</v>
      </c>
      <c r="O384" s="117">
        <f t="shared" si="157"/>
        <v>7.5119959574726325</v>
      </c>
      <c r="P384" s="117">
        <f t="shared" si="157"/>
        <v>6.5457334732710963</v>
      </c>
      <c r="Q384" s="117">
        <f t="shared" si="157"/>
        <v>6.7145167224407576</v>
      </c>
      <c r="R384" s="117">
        <f t="shared" ref="R384:V384" si="158">R385+R388+R390+R403</f>
        <v>5.6211701533040301</v>
      </c>
      <c r="S384" s="117">
        <f t="shared" si="158"/>
        <v>10.647684412344333</v>
      </c>
      <c r="T384" s="117">
        <f t="shared" si="158"/>
        <v>9.5853113958905833</v>
      </c>
      <c r="U384" s="117">
        <f t="shared" si="158"/>
        <v>6.6214755990065415</v>
      </c>
      <c r="V384" s="117">
        <f t="shared" si="158"/>
        <v>5.0932103078909883</v>
      </c>
      <c r="W384" s="117">
        <f t="shared" ref="W384" si="159">W385+W388+W390+W403</f>
        <v>3.7712884823439849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6.984340576342543</v>
      </c>
      <c r="D385" s="122">
        <f t="shared" si="160"/>
        <v>7.8826373998008004</v>
      </c>
      <c r="E385" s="122">
        <f t="shared" si="160"/>
        <v>9.8943920327184713</v>
      </c>
      <c r="F385" s="122">
        <f t="shared" si="160"/>
        <v>10.750722833884645</v>
      </c>
      <c r="G385" s="122">
        <f t="shared" si="160"/>
        <v>9.1748621779964807</v>
      </c>
      <c r="H385" s="122">
        <f t="shared" si="160"/>
        <v>7.0084226631208555</v>
      </c>
      <c r="I385" s="122">
        <f t="shared" si="160"/>
        <v>7.9471465365883276</v>
      </c>
      <c r="J385" s="122">
        <f t="shared" si="160"/>
        <v>7.7622665448549784</v>
      </c>
      <c r="K385" s="122">
        <f t="shared" si="160"/>
        <v>10.757434329960645</v>
      </c>
      <c r="L385" s="122">
        <f t="shared" si="160"/>
        <v>5.7886674271829266</v>
      </c>
      <c r="M385" s="122">
        <f t="shared" si="160"/>
        <v>5.1913392333977724</v>
      </c>
      <c r="N385" s="122">
        <f t="shared" si="160"/>
        <v>7.0182945993961123</v>
      </c>
      <c r="O385" s="122">
        <f t="shared" si="160"/>
        <v>5.7472455659614274</v>
      </c>
      <c r="P385" s="122">
        <f t="shared" si="160"/>
        <v>5.061084006048552</v>
      </c>
      <c r="Q385" s="122">
        <f t="shared" si="160"/>
        <v>4.857912569067846</v>
      </c>
      <c r="R385" s="122">
        <f t="shared" ref="R385:V385" si="161">SUM(R386:R387)</f>
        <v>4.0004909590017306</v>
      </c>
      <c r="S385" s="122">
        <f t="shared" si="161"/>
        <v>7.9412461932801284</v>
      </c>
      <c r="T385" s="122">
        <f t="shared" si="161"/>
        <v>7.0865996970961094</v>
      </c>
      <c r="U385" s="122">
        <f t="shared" si="161"/>
        <v>4.8681332423388346</v>
      </c>
      <c r="V385" s="122">
        <f t="shared" si="161"/>
        <v>3.5585789412626956</v>
      </c>
      <c r="W385" s="122">
        <f t="shared" ref="W385" si="162">SUM(W386:W387)</f>
        <v>2.508248601905966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6.921558324132933</v>
      </c>
      <c r="D386" s="98">
        <v>7.8139763434247724</v>
      </c>
      <c r="E386" s="98">
        <v>9.8097575758269588</v>
      </c>
      <c r="F386" s="98">
        <v>10.66117676662304</v>
      </c>
      <c r="G386" s="98">
        <v>9.0994548510842623</v>
      </c>
      <c r="H386" s="98">
        <v>6.9518895700784631</v>
      </c>
      <c r="I386" s="98">
        <v>7.8843762510607833</v>
      </c>
      <c r="J386" s="98">
        <v>7.7013907895418967</v>
      </c>
      <c r="K386" s="98">
        <v>10.673573472149483</v>
      </c>
      <c r="L386" s="98">
        <v>5.7456117639622155</v>
      </c>
      <c r="M386" s="98">
        <v>5.1524191660910059</v>
      </c>
      <c r="N386" s="98">
        <v>6.966107198355143</v>
      </c>
      <c r="O386" s="98">
        <v>5.7049023797468843</v>
      </c>
      <c r="P386" s="98">
        <v>5.0242015237608086</v>
      </c>
      <c r="Q386" s="98">
        <v>4.8228256618572836</v>
      </c>
      <c r="R386" s="98">
        <v>3.9718934274574584</v>
      </c>
      <c r="S386" s="98">
        <v>7.8851965872166705</v>
      </c>
      <c r="T386" s="98">
        <v>7.0368490633227436</v>
      </c>
      <c r="U386" s="98">
        <v>4.8340182110054677</v>
      </c>
      <c r="V386" s="98">
        <v>3.5336553567666589</v>
      </c>
      <c r="W386" s="98">
        <v>2.4907790222227555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6.278225220961034E-2</v>
      </c>
      <c r="D387" s="98">
        <v>6.8661056376027887E-2</v>
      </c>
      <c r="E387" s="98">
        <v>8.4634456891512819E-2</v>
      </c>
      <c r="F387" s="98">
        <v>8.9546067261604662E-2</v>
      </c>
      <c r="G387" s="98">
        <v>7.5407326912218409E-2</v>
      </c>
      <c r="H387" s="98">
        <v>5.6533093042392527E-2</v>
      </c>
      <c r="I387" s="98">
        <v>6.2770285527544337E-2</v>
      </c>
      <c r="J387" s="98">
        <v>6.0875755313082078E-2</v>
      </c>
      <c r="K387" s="98">
        <v>8.3860857811162329E-2</v>
      </c>
      <c r="L387" s="98">
        <v>4.30556632207112E-2</v>
      </c>
      <c r="M387" s="98">
        <v>3.8920067306766733E-2</v>
      </c>
      <c r="N387" s="98">
        <v>5.2187401040969375E-2</v>
      </c>
      <c r="O387" s="98">
        <v>4.2343186214542701E-2</v>
      </c>
      <c r="P387" s="98">
        <v>3.688248228774315E-2</v>
      </c>
      <c r="Q387" s="98">
        <v>3.5086907210562804E-2</v>
      </c>
      <c r="R387" s="98">
        <v>2.8597531544271811E-2</v>
      </c>
      <c r="S387" s="98">
        <v>5.6049606063457921E-2</v>
      </c>
      <c r="T387" s="98">
        <v>4.9750633773365978E-2</v>
      </c>
      <c r="U387" s="98">
        <v>3.4115031333367261E-2</v>
      </c>
      <c r="V387" s="98">
        <v>2.4923584496036578E-2</v>
      </c>
      <c r="W387" s="98">
        <v>1.746957968321057E-2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1.2683680053199468E-5</v>
      </c>
      <c r="D388" s="122">
        <f t="shared" si="163"/>
        <v>8.0769399620703227E-5</v>
      </c>
      <c r="E388" s="122">
        <f t="shared" si="163"/>
        <v>2.0458582724567446E-4</v>
      </c>
      <c r="F388" s="122">
        <f t="shared" si="163"/>
        <v>3.4033223269073424E-4</v>
      </c>
      <c r="G388" s="122">
        <f t="shared" si="163"/>
        <v>4.5989358031956937E-4</v>
      </c>
      <c r="H388" s="122">
        <f t="shared" si="163"/>
        <v>1.3343201195969258E-3</v>
      </c>
      <c r="I388" s="122">
        <f t="shared" si="163"/>
        <v>1.738533350889361E-3</v>
      </c>
      <c r="J388" s="122">
        <f t="shared" si="163"/>
        <v>2.3575171964074285E-3</v>
      </c>
      <c r="K388" s="122">
        <f t="shared" si="163"/>
        <v>2.8251447418190089E-3</v>
      </c>
      <c r="L388" s="122">
        <f t="shared" si="163"/>
        <v>7.3139638447337748E-3</v>
      </c>
      <c r="M388" s="122">
        <f t="shared" si="163"/>
        <v>3.3665894792368626E-3</v>
      </c>
      <c r="N388" s="122">
        <f t="shared" si="163"/>
        <v>3.9139124903777517E-3</v>
      </c>
      <c r="O388" s="122">
        <f t="shared" si="163"/>
        <v>3.6818983072319737E-3</v>
      </c>
      <c r="P388" s="122">
        <f t="shared" si="163"/>
        <v>3.7561810649428219E-3</v>
      </c>
      <c r="Q388" s="122">
        <f t="shared" si="163"/>
        <v>2.9205046178438425E-3</v>
      </c>
      <c r="R388" s="122">
        <f t="shared" si="163"/>
        <v>3.2873544945831541E-3</v>
      </c>
      <c r="S388" s="122">
        <f t="shared" si="163"/>
        <v>4.5303646575374961E-3</v>
      </c>
      <c r="T388" s="122">
        <f t="shared" si="163"/>
        <v>5.2421201720496873E-3</v>
      </c>
      <c r="U388" s="122">
        <f t="shared" si="163"/>
        <v>3.0975477520041521E-3</v>
      </c>
      <c r="V388" s="122">
        <f t="shared" si="163"/>
        <v>5.7805865444693428E-3</v>
      </c>
      <c r="W388" s="122">
        <f t="shared" si="163"/>
        <v>5.1055861085023083E-3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1.2683680053199468E-5</v>
      </c>
      <c r="D389" s="98">
        <v>8.0769399620703227E-5</v>
      </c>
      <c r="E389" s="98">
        <v>2.0458582724567446E-4</v>
      </c>
      <c r="F389" s="98">
        <v>3.4033223269073424E-4</v>
      </c>
      <c r="G389" s="98">
        <v>4.5989358031956937E-4</v>
      </c>
      <c r="H389" s="98">
        <v>1.3343201195969258E-3</v>
      </c>
      <c r="I389" s="98">
        <v>1.738533350889361E-3</v>
      </c>
      <c r="J389" s="98">
        <v>2.3575171964074285E-3</v>
      </c>
      <c r="K389" s="98">
        <v>2.8251447418190089E-3</v>
      </c>
      <c r="L389" s="98">
        <v>7.3139638447337748E-3</v>
      </c>
      <c r="M389" s="98">
        <v>3.3665894792368626E-3</v>
      </c>
      <c r="N389" s="98">
        <v>3.9139124903777517E-3</v>
      </c>
      <c r="O389" s="98">
        <v>3.6818983072319737E-3</v>
      </c>
      <c r="P389" s="98">
        <v>3.7561810649428219E-3</v>
      </c>
      <c r="Q389" s="98">
        <v>2.9205046178438425E-3</v>
      </c>
      <c r="R389" s="98">
        <v>3.2873544945831541E-3</v>
      </c>
      <c r="S389" s="98">
        <v>4.5303646575374961E-3</v>
      </c>
      <c r="T389" s="98">
        <v>5.2421201720496873E-3</v>
      </c>
      <c r="U389" s="98">
        <v>3.0975477520041521E-3</v>
      </c>
      <c r="V389" s="98">
        <v>5.7805865444693428E-3</v>
      </c>
      <c r="W389" s="98">
        <v>5.1055861085023083E-3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1.2051590848118316</v>
      </c>
      <c r="D390" s="122">
        <v>1.3642250579864492</v>
      </c>
      <c r="E390" s="122">
        <v>1.6644956728143243</v>
      </c>
      <c r="F390" s="122">
        <v>1.7070177868812004</v>
      </c>
      <c r="G390" s="122">
        <v>1.5082844889397879</v>
      </c>
      <c r="H390" s="122">
        <v>1.2528967508183135</v>
      </c>
      <c r="I390" s="122">
        <v>1.4128271172924216</v>
      </c>
      <c r="J390" s="122">
        <v>1.5388756307115377</v>
      </c>
      <c r="K390" s="122">
        <v>1.9249568115512199</v>
      </c>
      <c r="L390" s="122">
        <v>1.3498102633837956</v>
      </c>
      <c r="M390" s="122">
        <v>1.1412825073573252</v>
      </c>
      <c r="N390" s="122">
        <v>1.4885785989712446</v>
      </c>
      <c r="O390" s="122">
        <v>1.3374895570803651</v>
      </c>
      <c r="P390" s="122">
        <v>1.1015204910907566</v>
      </c>
      <c r="Q390" s="122">
        <v>1.4465481339199993</v>
      </c>
      <c r="R390" s="122">
        <v>1.2919486976025716</v>
      </c>
      <c r="S390" s="122">
        <v>2.088617743182382</v>
      </c>
      <c r="T390" s="122">
        <v>1.9393575268890209</v>
      </c>
      <c r="U390" s="122">
        <v>1.3646288065047445</v>
      </c>
      <c r="V390" s="122">
        <v>1.213523481903259</v>
      </c>
      <c r="W390" s="122">
        <v>0.9954118570880891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0.8027905063417945</v>
      </c>
      <c r="D391" s="98">
        <v>0.70358415138390351</v>
      </c>
      <c r="E391" s="98">
        <v>0.87862230361952187</v>
      </c>
      <c r="F391" s="98">
        <v>0.8818641373717292</v>
      </c>
      <c r="G391" s="98">
        <v>0.55877955469349794</v>
      </c>
      <c r="H391" s="98">
        <v>0.14837310443699947</v>
      </c>
      <c r="I391" s="98">
        <v>0.744196425166745</v>
      </c>
      <c r="J391" s="98">
        <v>0.74886860033076263</v>
      </c>
      <c r="K391" s="98">
        <v>1.0007593129615819</v>
      </c>
      <c r="L391" s="98">
        <v>0.83778817767090641</v>
      </c>
      <c r="M391" s="98">
        <v>1.1018660238863232</v>
      </c>
      <c r="N391" s="98">
        <v>0.99794265549904271</v>
      </c>
      <c r="O391" s="98">
        <v>0.7701702606472477</v>
      </c>
      <c r="P391" s="98">
        <v>0.19255090717624876</v>
      </c>
      <c r="Q391" s="98">
        <v>0.40495556888583151</v>
      </c>
      <c r="R391" s="98">
        <v>0.42045137218711348</v>
      </c>
      <c r="S391" s="98">
        <v>1.46555875270248</v>
      </c>
      <c r="T391" s="98">
        <v>1.756175732216255</v>
      </c>
      <c r="U391" s="98">
        <v>0.99543816905285842</v>
      </c>
      <c r="V391" s="98">
        <v>0.29423452656919624</v>
      </c>
      <c r="W391" s="98">
        <v>0.24923450294981342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2.609389986265433E-2</v>
      </c>
      <c r="D395" s="101">
        <v>1.6381241923222781E-2</v>
      </c>
      <c r="E395" s="101">
        <v>2.5279947072089987E-2</v>
      </c>
      <c r="F395" s="101">
        <v>3.4947636479645799E-2</v>
      </c>
      <c r="G395" s="101">
        <v>3.4160255563247768E-2</v>
      </c>
      <c r="H395" s="101">
        <v>3.6700286943648117E-2</v>
      </c>
      <c r="I395" s="101">
        <v>9.5585116276778008E-3</v>
      </c>
      <c r="J395" s="101">
        <v>3.2201653861503123E-3</v>
      </c>
      <c r="K395" s="101">
        <v>1.3364010946449902E-2</v>
      </c>
      <c r="L395" s="101">
        <v>2.490889150685548E-2</v>
      </c>
      <c r="M395" s="101">
        <v>1.4454116463410568E-4</v>
      </c>
      <c r="N395" s="101">
        <v>1.8512322025692904E-2</v>
      </c>
      <c r="O395" s="101">
        <v>1.9964906565965987E-2</v>
      </c>
      <c r="P395" s="101">
        <v>2.3592568210648E-2</v>
      </c>
      <c r="Q395" s="101">
        <v>7.2371986388106054E-3</v>
      </c>
      <c r="R395" s="101">
        <v>1.0248121645908563E-2</v>
      </c>
      <c r="S395" s="101">
        <v>2.5291803852340582E-2</v>
      </c>
      <c r="T395" s="101">
        <v>1.8602857454996097E-2</v>
      </c>
      <c r="U395" s="101">
        <v>1.4514526651827156E-2</v>
      </c>
      <c r="V395" s="101">
        <v>2.079246563783408E-2</v>
      </c>
      <c r="W395" s="101">
        <v>1.4444939355229149E-2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0.37627467860738278</v>
      </c>
      <c r="D399" s="101">
        <v>0.64425966467932305</v>
      </c>
      <c r="E399" s="101">
        <v>0.76059342212271241</v>
      </c>
      <c r="F399" s="101">
        <v>0.7902060130298254</v>
      </c>
      <c r="G399" s="101">
        <v>0.91534467868304215</v>
      </c>
      <c r="H399" s="101">
        <v>1.067823359437666</v>
      </c>
      <c r="I399" s="101">
        <v>0.65907218049799865</v>
      </c>
      <c r="J399" s="101">
        <v>0.7867868649946248</v>
      </c>
      <c r="K399" s="101">
        <v>0.91083348764318817</v>
      </c>
      <c r="L399" s="101">
        <v>0.48711319420603377</v>
      </c>
      <c r="M399" s="101">
        <v>3.9271942306367984E-2</v>
      </c>
      <c r="N399" s="101">
        <v>0.47212362144650888</v>
      </c>
      <c r="O399" s="101">
        <v>0.54735438986715135</v>
      </c>
      <c r="P399" s="101">
        <v>0.88537701570385985</v>
      </c>
      <c r="Q399" s="101">
        <v>1.0343553663953571</v>
      </c>
      <c r="R399" s="101">
        <v>0.86124920376954961</v>
      </c>
      <c r="S399" s="101">
        <v>0.59776718662756123</v>
      </c>
      <c r="T399" s="101">
        <v>0.16457893721776964</v>
      </c>
      <c r="U399" s="101">
        <v>0.35467611080005884</v>
      </c>
      <c r="V399" s="101">
        <v>0.89849648969622853</v>
      </c>
      <c r="W399" s="101">
        <v>0.73173241478304651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0.38633610034596011</v>
      </c>
      <c r="D403" s="122">
        <v>0.47337014575687347</v>
      </c>
      <c r="E403" s="122">
        <v>0.60531009879706332</v>
      </c>
      <c r="F403" s="122">
        <v>0.70178761263162426</v>
      </c>
      <c r="G403" s="122">
        <v>0.58345884498646172</v>
      </c>
      <c r="H403" s="122">
        <v>0.46675239213443404</v>
      </c>
      <c r="I403" s="122">
        <v>0.51114692854849464</v>
      </c>
      <c r="J403" s="122">
        <v>0.47733052629427453</v>
      </c>
      <c r="K403" s="122">
        <v>0.65935526874823835</v>
      </c>
      <c r="L403" s="122">
        <v>0.44780139575468531</v>
      </c>
      <c r="M403" s="122">
        <v>0.37896441590976143</v>
      </c>
      <c r="N403" s="122">
        <v>0.49484251625924947</v>
      </c>
      <c r="O403" s="122">
        <v>0.42357893612360864</v>
      </c>
      <c r="P403" s="122">
        <v>0.3793727950668454</v>
      </c>
      <c r="Q403" s="122">
        <v>0.40713551483506805</v>
      </c>
      <c r="R403" s="122">
        <v>0.32544314220514442</v>
      </c>
      <c r="S403" s="122">
        <v>0.61329011122428423</v>
      </c>
      <c r="T403" s="122">
        <v>0.5541120517334035</v>
      </c>
      <c r="U403" s="122">
        <v>0.38561600241095823</v>
      </c>
      <c r="V403" s="122">
        <v>0.31532729818056421</v>
      </c>
      <c r="W403" s="122">
        <v>0.26252243724142749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0.34882483081184024</v>
      </c>
      <c r="D404" s="98">
        <v>0.42818952948589367</v>
      </c>
      <c r="E404" s="98">
        <v>0.53925643748883689</v>
      </c>
      <c r="F404" s="98">
        <v>0.48605264219700756</v>
      </c>
      <c r="G404" s="98">
        <v>0.30134775084040488</v>
      </c>
      <c r="H404" s="98">
        <v>0.18898905756163201</v>
      </c>
      <c r="I404" s="98">
        <v>0.30313162764418461</v>
      </c>
      <c r="J404" s="98">
        <v>0.46887634959498142</v>
      </c>
      <c r="K404" s="98">
        <v>0.64395622394658092</v>
      </c>
      <c r="L404" s="98">
        <v>0.42059716815542564</v>
      </c>
      <c r="M404" s="98">
        <v>0.36027865085139243</v>
      </c>
      <c r="N404" s="98">
        <v>0.39089533405860671</v>
      </c>
      <c r="O404" s="98">
        <v>0.20953827565688957</v>
      </c>
      <c r="P404" s="98">
        <v>0.21167752168986745</v>
      </c>
      <c r="Q404" s="98">
        <v>0.22153142499274023</v>
      </c>
      <c r="R404" s="98">
        <v>0.31841130910901577</v>
      </c>
      <c r="S404" s="98">
        <v>0.440115426894853</v>
      </c>
      <c r="T404" s="98">
        <v>0.48665876984285683</v>
      </c>
      <c r="U404" s="98">
        <v>0.29514677342359086</v>
      </c>
      <c r="V404" s="98">
        <v>0.30762528023712055</v>
      </c>
      <c r="W404" s="98">
        <v>0.24601477353006071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2.3892597020789601E-2</v>
      </c>
      <c r="D405" s="98">
        <v>2.5480480633152423E-2</v>
      </c>
      <c r="E405" s="98">
        <v>4.1133730069154224E-2</v>
      </c>
      <c r="F405" s="98">
        <v>0.15488807662984902</v>
      </c>
      <c r="G405" s="98">
        <v>0.19291156915949725</v>
      </c>
      <c r="H405" s="98">
        <v>0.15941835032327062</v>
      </c>
      <c r="I405" s="98">
        <v>7.184983542822472E-2</v>
      </c>
      <c r="J405" s="98">
        <v>1.970380529769525E-3</v>
      </c>
      <c r="K405" s="98">
        <v>7.7100982463067643E-3</v>
      </c>
      <c r="L405" s="98">
        <v>2.365209726354325E-2</v>
      </c>
      <c r="M405" s="98">
        <v>1.1057379389932578E-2</v>
      </c>
      <c r="N405" s="98">
        <v>6.5825455976070285E-2</v>
      </c>
      <c r="O405" s="98">
        <v>0.11867705850523808</v>
      </c>
      <c r="P405" s="98">
        <v>8.7553644398087008E-2</v>
      </c>
      <c r="Q405" s="98">
        <v>5.8085768870546756E-2</v>
      </c>
      <c r="R405" s="98">
        <v>2.69598319722297E-3</v>
      </c>
      <c r="S405" s="98">
        <v>8.5033060044892042E-2</v>
      </c>
      <c r="T405" s="98">
        <v>4.6715820410151702E-2</v>
      </c>
      <c r="U405" s="98">
        <v>3.9967514748755359E-2</v>
      </c>
      <c r="V405" s="98">
        <v>4.8064217739537951E-3</v>
      </c>
      <c r="W405" s="98">
        <v>7.4969202708569755E-3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1.361867251333026E-2</v>
      </c>
      <c r="D406" s="33">
        <v>1.9700135637827364E-2</v>
      </c>
      <c r="E406" s="33">
        <v>2.4919931239072241E-2</v>
      </c>
      <c r="F406" s="33">
        <v>6.0846893804767682E-2</v>
      </c>
      <c r="G406" s="33">
        <v>8.9199524986559628E-2</v>
      </c>
      <c r="H406" s="33">
        <v>0.11834498424953137</v>
      </c>
      <c r="I406" s="33">
        <v>0.13616546547608538</v>
      </c>
      <c r="J406" s="33">
        <v>6.4837961695235992E-3</v>
      </c>
      <c r="K406" s="33">
        <v>7.6889465553506911E-3</v>
      </c>
      <c r="L406" s="33">
        <v>3.5521303357164431E-3</v>
      </c>
      <c r="M406" s="33">
        <v>7.6283856684364205E-3</v>
      </c>
      <c r="N406" s="33">
        <v>3.8121726224572446E-2</v>
      </c>
      <c r="O406" s="33">
        <v>9.5363601961480998E-2</v>
      </c>
      <c r="P406" s="33">
        <v>8.0141628978890933E-2</v>
      </c>
      <c r="Q406" s="33">
        <v>0.12751832097178109</v>
      </c>
      <c r="R406" s="33">
        <v>4.3358498989056731E-3</v>
      </c>
      <c r="S406" s="33">
        <v>8.8141624284539241E-2</v>
      </c>
      <c r="T406" s="33">
        <v>2.0737461480394966E-2</v>
      </c>
      <c r="U406" s="33">
        <v>5.0501714238611987E-2</v>
      </c>
      <c r="V406" s="33">
        <v>2.8955961694898807E-3</v>
      </c>
      <c r="W406" s="33">
        <v>9.0107434405097761E-3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0.56305196019953041</v>
      </c>
      <c r="D408" s="119">
        <f t="shared" si="164"/>
        <v>0.57488450037626859</v>
      </c>
      <c r="E408" s="119">
        <f t="shared" si="164"/>
        <v>0.58546183231695015</v>
      </c>
      <c r="F408" s="119">
        <f t="shared" si="164"/>
        <v>0.5964747594430887</v>
      </c>
      <c r="G408" s="119">
        <f t="shared" si="164"/>
        <v>0.60825764379475866</v>
      </c>
      <c r="H408" s="119">
        <f t="shared" si="164"/>
        <v>0.61989038621897941</v>
      </c>
      <c r="I408" s="119">
        <f t="shared" si="164"/>
        <v>0.63149235327171394</v>
      </c>
      <c r="J408" s="119">
        <f t="shared" si="164"/>
        <v>0.64057576396950677</v>
      </c>
      <c r="K408" s="119">
        <f t="shared" si="164"/>
        <v>0.65106935884707606</v>
      </c>
      <c r="L408" s="119">
        <f t="shared" si="164"/>
        <v>0.66317862614450884</v>
      </c>
      <c r="M408" s="119">
        <f t="shared" si="164"/>
        <v>0.67695843657177812</v>
      </c>
      <c r="N408" s="119">
        <f t="shared" si="164"/>
        <v>0.68363456936120448</v>
      </c>
      <c r="O408" s="119">
        <f t="shared" si="164"/>
        <v>0.69302871215718642</v>
      </c>
      <c r="P408" s="119">
        <f t="shared" si="164"/>
        <v>0.69650552893178652</v>
      </c>
      <c r="Q408" s="119">
        <f t="shared" si="164"/>
        <v>0.70884399826577205</v>
      </c>
      <c r="R408" s="119">
        <f t="shared" ref="R408:V408" si="165">IF(R384=0,"",R384/R360)</f>
        <v>0.71733911507874426</v>
      </c>
      <c r="S408" s="119">
        <f t="shared" si="165"/>
        <v>0.73463074101433057</v>
      </c>
      <c r="T408" s="119">
        <f t="shared" si="165"/>
        <v>0.74842876160877403</v>
      </c>
      <c r="U408" s="119">
        <f t="shared" si="165"/>
        <v>0.76051880308156616</v>
      </c>
      <c r="V408" s="119">
        <f t="shared" si="165"/>
        <v>0.76340609997576314</v>
      </c>
      <c r="W408" s="119">
        <f t="shared" ref="W408" si="166">IF(W384=0,"",W384/W360)</f>
        <v>0.77118819707733177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0.5554899749059613</v>
      </c>
      <c r="D409" s="124">
        <f t="shared" si="167"/>
        <v>0.5670421970046855</v>
      </c>
      <c r="E409" s="124">
        <f t="shared" si="167"/>
        <v>0.57873338561311449</v>
      </c>
      <c r="F409" s="124">
        <f t="shared" si="167"/>
        <v>0.5905054132740305</v>
      </c>
      <c r="G409" s="124">
        <f t="shared" si="167"/>
        <v>0.60239156537119376</v>
      </c>
      <c r="H409" s="124">
        <f t="shared" si="167"/>
        <v>0.61434044923392728</v>
      </c>
      <c r="I409" s="124">
        <f t="shared" si="167"/>
        <v>0.62634120567528684</v>
      </c>
      <c r="J409" s="124">
        <f t="shared" si="167"/>
        <v>0.63838594335843546</v>
      </c>
      <c r="K409" s="124">
        <f t="shared" si="167"/>
        <v>0.65039998345644789</v>
      </c>
      <c r="L409" s="124">
        <f t="shared" si="167"/>
        <v>0.66226681029860912</v>
      </c>
      <c r="M409" s="124">
        <f t="shared" si="167"/>
        <v>0.6732824019453314</v>
      </c>
      <c r="N409" s="124">
        <f t="shared" si="167"/>
        <v>0.68285906625994652</v>
      </c>
      <c r="O409" s="124">
        <f t="shared" si="167"/>
        <v>0.69077065796980175</v>
      </c>
      <c r="P409" s="124">
        <f t="shared" si="167"/>
        <v>0.69769576647106624</v>
      </c>
      <c r="Q409" s="124">
        <f t="shared" si="167"/>
        <v>0.70594630140030956</v>
      </c>
      <c r="R409" s="124">
        <f t="shared" ref="R409:V409" si="168">IF(R385=0,"",R385/R361)</f>
        <v>0.71811484378105606</v>
      </c>
      <c r="S409" s="124">
        <f t="shared" si="168"/>
        <v>0.73174994621418299</v>
      </c>
      <c r="T409" s="124">
        <f t="shared" si="168"/>
        <v>0.74545986107889606</v>
      </c>
      <c r="U409" s="124">
        <f t="shared" si="168"/>
        <v>0.75809072411487022</v>
      </c>
      <c r="V409" s="124">
        <f t="shared" si="168"/>
        <v>0.76867780744885394</v>
      </c>
      <c r="W409" s="124">
        <f t="shared" ref="W409" si="169">IF(W385=0,"",W385/W361)</f>
        <v>0.77718630990247539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0.55325926413983983</v>
      </c>
      <c r="D410" s="111">
        <f t="shared" si="170"/>
        <v>0.56489312853744356</v>
      </c>
      <c r="E410" s="111">
        <f t="shared" si="170"/>
        <v>0.57663758999051706</v>
      </c>
      <c r="F410" s="111">
        <f t="shared" si="170"/>
        <v>0.58848135856062578</v>
      </c>
      <c r="G410" s="111">
        <f t="shared" si="170"/>
        <v>0.60041321139614556</v>
      </c>
      <c r="H410" s="111">
        <f t="shared" si="170"/>
        <v>0.61241977734188624</v>
      </c>
      <c r="I410" s="111">
        <f t="shared" si="170"/>
        <v>0.6244834742771832</v>
      </c>
      <c r="J410" s="111">
        <f t="shared" si="170"/>
        <v>0.63656639244676239</v>
      </c>
      <c r="K410" s="111">
        <f t="shared" si="170"/>
        <v>0.6486183836587921</v>
      </c>
      <c r="L410" s="111">
        <f t="shared" si="170"/>
        <v>0.66059493843159323</v>
      </c>
      <c r="M410" s="111">
        <f t="shared" si="170"/>
        <v>0.67162487081681432</v>
      </c>
      <c r="N410" s="111">
        <f t="shared" si="170"/>
        <v>0.68124050820751669</v>
      </c>
      <c r="O410" s="111">
        <f t="shared" si="170"/>
        <v>0.68918884819489312</v>
      </c>
      <c r="P410" s="111">
        <f t="shared" si="170"/>
        <v>0.69615086535072024</v>
      </c>
      <c r="Q410" s="111">
        <f t="shared" si="170"/>
        <v>0.70443929967950658</v>
      </c>
      <c r="R410" s="111">
        <f t="shared" ref="R410:V410" si="171">IF(R386=0,"",R386/R362)</f>
        <v>0.71666033437060783</v>
      </c>
      <c r="S410" s="111">
        <f t="shared" si="171"/>
        <v>0.73035731783175462</v>
      </c>
      <c r="T410" s="111">
        <f t="shared" si="171"/>
        <v>0.74412073931768774</v>
      </c>
      <c r="U410" s="111">
        <f t="shared" si="171"/>
        <v>0.75679870067834598</v>
      </c>
      <c r="V410" s="111">
        <f t="shared" si="171"/>
        <v>0.76742570474198812</v>
      </c>
      <c r="W410" s="111">
        <f t="shared" ref="W410" si="172">IF(W386=0,"",W386/W362)</f>
        <v>0.77597365812849728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2.6803500188203695</v>
      </c>
      <c r="D412" s="124">
        <f t="shared" si="176"/>
        <v>2.7788712590985019</v>
      </c>
      <c r="E412" s="124">
        <f t="shared" si="176"/>
        <v>2.8784327480056104</v>
      </c>
      <c r="F412" s="124">
        <f t="shared" si="176"/>
        <v>2.9781011630921168</v>
      </c>
      <c r="G412" s="124">
        <f t="shared" si="176"/>
        <v>3.0787166747719326</v>
      </c>
      <c r="H412" s="124">
        <f t="shared" si="176"/>
        <v>3.1801709968115937</v>
      </c>
      <c r="I412" s="124">
        <f t="shared" si="176"/>
        <v>3.2826654719828134</v>
      </c>
      <c r="J412" s="124">
        <f t="shared" si="176"/>
        <v>3.3870375951403382</v>
      </c>
      <c r="K412" s="124">
        <f t="shared" si="176"/>
        <v>3.4939915498429359</v>
      </c>
      <c r="L412" s="124">
        <f t="shared" si="176"/>
        <v>3.6037014413520763</v>
      </c>
      <c r="M412" s="124">
        <f t="shared" si="176"/>
        <v>3.7347395689265883</v>
      </c>
      <c r="N412" s="124">
        <f t="shared" si="176"/>
        <v>3.89318390401312</v>
      </c>
      <c r="O412" s="124">
        <f t="shared" si="176"/>
        <v>4.0823946398225521</v>
      </c>
      <c r="P412" s="124">
        <f t="shared" si="176"/>
        <v>4.2875896085158125</v>
      </c>
      <c r="Q412" s="124">
        <f t="shared" si="176"/>
        <v>4.4639307965741235</v>
      </c>
      <c r="R412" s="124">
        <f t="shared" ref="R412:V412" si="177">IF(R388=0,"",R388/R364)</f>
        <v>4.5745598898059452</v>
      </c>
      <c r="S412" s="124">
        <f t="shared" si="177"/>
        <v>4.6626152161960519</v>
      </c>
      <c r="T412" s="124">
        <f t="shared" si="177"/>
        <v>4.736188793410232</v>
      </c>
      <c r="U412" s="124">
        <f t="shared" si="177"/>
        <v>4.8031680966130921</v>
      </c>
      <c r="V412" s="124">
        <f t="shared" si="177"/>
        <v>4.8714608232658643</v>
      </c>
      <c r="W412" s="124">
        <f t="shared" ref="W412" si="178">IF(W388=0,"",W388/W364)</f>
        <v>4.93832035661024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2.6803500188203695</v>
      </c>
      <c r="D413" s="111">
        <f t="shared" si="179"/>
        <v>2.7788712590985019</v>
      </c>
      <c r="E413" s="111">
        <f t="shared" si="179"/>
        <v>2.8784327480056104</v>
      </c>
      <c r="F413" s="111">
        <f t="shared" si="179"/>
        <v>2.9781011630921168</v>
      </c>
      <c r="G413" s="111">
        <f t="shared" si="179"/>
        <v>3.0787166747719326</v>
      </c>
      <c r="H413" s="111">
        <f t="shared" si="179"/>
        <v>3.1801709968115937</v>
      </c>
      <c r="I413" s="111">
        <f t="shared" si="179"/>
        <v>3.2826654719828134</v>
      </c>
      <c r="J413" s="111">
        <f t="shared" si="179"/>
        <v>3.3870375951403382</v>
      </c>
      <c r="K413" s="111">
        <f t="shared" si="179"/>
        <v>3.4939915498429359</v>
      </c>
      <c r="L413" s="111">
        <f t="shared" si="179"/>
        <v>3.6037014413520763</v>
      </c>
      <c r="M413" s="111">
        <f t="shared" si="179"/>
        <v>3.7347395689265883</v>
      </c>
      <c r="N413" s="111">
        <f t="shared" si="179"/>
        <v>3.89318390401312</v>
      </c>
      <c r="O413" s="111">
        <f t="shared" si="179"/>
        <v>4.0823946398225521</v>
      </c>
      <c r="P413" s="111">
        <f t="shared" si="179"/>
        <v>4.2875896085158125</v>
      </c>
      <c r="Q413" s="111">
        <f t="shared" si="179"/>
        <v>4.4639307965741235</v>
      </c>
      <c r="R413" s="111">
        <f t="shared" ref="R413:V413" si="180">IF(R389=0,"",R389/R365)</f>
        <v>4.5745598898059452</v>
      </c>
      <c r="S413" s="111">
        <f t="shared" si="180"/>
        <v>4.6626152161960519</v>
      </c>
      <c r="T413" s="111">
        <f t="shared" si="180"/>
        <v>4.736188793410232</v>
      </c>
      <c r="U413" s="111">
        <f t="shared" si="180"/>
        <v>4.8031680966130921</v>
      </c>
      <c r="V413" s="111">
        <f t="shared" si="180"/>
        <v>4.8714608232658643</v>
      </c>
      <c r="W413" s="111">
        <f t="shared" ref="W413" si="181">IF(W389=0,"",W389/W365)</f>
        <v>4.93832035661024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0.60526686970188548</v>
      </c>
      <c r="D414" s="124">
        <f t="shared" si="182"/>
        <v>0.62242117857582602</v>
      </c>
      <c r="E414" s="124">
        <f t="shared" si="182"/>
        <v>0.63059236994994006</v>
      </c>
      <c r="F414" s="124">
        <f t="shared" si="182"/>
        <v>0.63920189003283923</v>
      </c>
      <c r="G414" s="124">
        <f t="shared" si="182"/>
        <v>0.64798243315715454</v>
      </c>
      <c r="H414" s="124">
        <f t="shared" si="182"/>
        <v>0.65161171857999634</v>
      </c>
      <c r="I414" s="124">
        <f t="shared" si="182"/>
        <v>0.66635894066735479</v>
      </c>
      <c r="J414" s="124">
        <f t="shared" si="182"/>
        <v>0.6740074848494797</v>
      </c>
      <c r="K414" s="124">
        <f t="shared" si="182"/>
        <v>0.68364867986871802</v>
      </c>
      <c r="L414" s="124">
        <f t="shared" si="182"/>
        <v>0.69787754751496611</v>
      </c>
      <c r="M414" s="124">
        <f t="shared" si="182"/>
        <v>0.73392581124577072</v>
      </c>
      <c r="N414" s="124">
        <f t="shared" si="182"/>
        <v>0.72341221537558631</v>
      </c>
      <c r="O414" s="124">
        <f t="shared" si="182"/>
        <v>0.72892371141468426</v>
      </c>
      <c r="P414" s="124">
        <f t="shared" si="182"/>
        <v>0.72083039755995126</v>
      </c>
      <c r="Q414" s="124">
        <f t="shared" si="182"/>
        <v>0.74221166999268529</v>
      </c>
      <c r="R414" s="124">
        <f t="shared" ref="R414:V414" si="183">IF(R390=0,"",R390/R366)</f>
        <v>0.75825740033882261</v>
      </c>
      <c r="S414" s="124">
        <f t="shared" si="183"/>
        <v>0.79323096052657038</v>
      </c>
      <c r="T414" s="124">
        <f t="shared" si="183"/>
        <v>0.82118518626449799</v>
      </c>
      <c r="U414" s="124">
        <f t="shared" si="183"/>
        <v>0.82504647014104848</v>
      </c>
      <c r="V414" s="124">
        <f t="shared" si="183"/>
        <v>0.80632416846778976</v>
      </c>
      <c r="W414" s="124">
        <f t="shared" ref="W414" si="184">IF(W390=0,"",W390/W366)</f>
        <v>0.81526945384011662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0.59016473695002325</v>
      </c>
      <c r="D415" s="111">
        <f t="shared" si="185"/>
        <v>0.60454701167891145</v>
      </c>
      <c r="E415" s="111">
        <f t="shared" si="185"/>
        <v>0.61906601116078008</v>
      </c>
      <c r="F415" s="111">
        <f t="shared" si="185"/>
        <v>0.63370777829670788</v>
      </c>
      <c r="G415" s="111">
        <f t="shared" si="185"/>
        <v>0.64845843892332256</v>
      </c>
      <c r="H415" s="111">
        <f t="shared" si="185"/>
        <v>0.66330146305361282</v>
      </c>
      <c r="I415" s="111">
        <f t="shared" si="185"/>
        <v>0.67821511492712272</v>
      </c>
      <c r="J415" s="111">
        <f t="shared" si="185"/>
        <v>0.69315252890259904</v>
      </c>
      <c r="K415" s="111">
        <f t="shared" si="185"/>
        <v>0.70805170966640929</v>
      </c>
      <c r="L415" s="111">
        <f t="shared" si="185"/>
        <v>0.7228576327166627</v>
      </c>
      <c r="M415" s="111">
        <f t="shared" si="185"/>
        <v>0.73649330117416889</v>
      </c>
      <c r="N415" s="111">
        <f t="shared" si="185"/>
        <v>0.7483805584018649</v>
      </c>
      <c r="O415" s="111">
        <f t="shared" si="185"/>
        <v>0.75820663213198347</v>
      </c>
      <c r="P415" s="111">
        <f t="shared" si="185"/>
        <v>0.76681337190307464</v>
      </c>
      <c r="Q415" s="111">
        <f t="shared" si="185"/>
        <v>0.7770598846279011</v>
      </c>
      <c r="R415" s="111">
        <f t="shared" ref="R415:V415" si="186">IF(R391=0,"",R391/R367)</f>
        <v>0.79216804408305963</v>
      </c>
      <c r="S415" s="111">
        <f t="shared" si="186"/>
        <v>0.80910083377036479</v>
      </c>
      <c r="T415" s="111">
        <f t="shared" si="186"/>
        <v>0.8261157569510873</v>
      </c>
      <c r="U415" s="111">
        <f t="shared" si="186"/>
        <v>0.84178878846147442</v>
      </c>
      <c r="V415" s="111">
        <f t="shared" si="186"/>
        <v>0.8549263399030913</v>
      </c>
      <c r="W415" s="111">
        <f t="shared" ref="W415" si="187">IF(W391=0,"",W391/W367)</f>
        <v>0.86549368105241953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0.5735123258816136</v>
      </c>
      <c r="D419" s="112">
        <f t="shared" si="197"/>
        <v>0.57622451564302946</v>
      </c>
      <c r="E419" s="112">
        <f t="shared" si="197"/>
        <v>0.57938569195569223</v>
      </c>
      <c r="F419" s="112">
        <f t="shared" si="197"/>
        <v>0.58260809370716127</v>
      </c>
      <c r="G419" s="112">
        <f t="shared" si="197"/>
        <v>0.58624398566336888</v>
      </c>
      <c r="H419" s="112">
        <f t="shared" si="197"/>
        <v>0.59025025510154649</v>
      </c>
      <c r="I419" s="112">
        <f t="shared" si="197"/>
        <v>0.5947137000703131</v>
      </c>
      <c r="J419" s="112">
        <f t="shared" si="197"/>
        <v>0.59998990153790566</v>
      </c>
      <c r="K419" s="112">
        <f t="shared" si="197"/>
        <v>0.60638119685624425</v>
      </c>
      <c r="L419" s="112">
        <f t="shared" si="197"/>
        <v>0.61396847366217067</v>
      </c>
      <c r="M419" s="112">
        <f t="shared" si="197"/>
        <v>0.62992629448852244</v>
      </c>
      <c r="N419" s="112">
        <f t="shared" si="197"/>
        <v>0.65653186055162982</v>
      </c>
      <c r="O419" s="112">
        <f t="shared" si="197"/>
        <v>0.6956861187353085</v>
      </c>
      <c r="P419" s="112">
        <f t="shared" si="197"/>
        <v>0.74339381253303194</v>
      </c>
      <c r="Q419" s="112">
        <f t="shared" si="197"/>
        <v>0.78671010655316054</v>
      </c>
      <c r="R419" s="112">
        <f t="shared" ref="R419:V419" si="198">IF(R395=0,"",R395/R371)</f>
        <v>0.81594330596546882</v>
      </c>
      <c r="S419" s="112">
        <f t="shared" si="198"/>
        <v>0.84411347994463415</v>
      </c>
      <c r="T419" s="112">
        <f t="shared" si="198"/>
        <v>0.86962609034083571</v>
      </c>
      <c r="U419" s="112">
        <f t="shared" si="198"/>
        <v>0.89088659900434219</v>
      </c>
      <c r="V419" s="112">
        <f t="shared" si="198"/>
        <v>0.90630046778538442</v>
      </c>
      <c r="W419" s="112">
        <f t="shared" ref="W419" si="199">IF(W395=0,"",W395/W371)</f>
        <v>0.91355096860986451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0.64283128067466611</v>
      </c>
      <c r="D423" s="112">
        <f t="shared" si="209"/>
        <v>0.64454665573283088</v>
      </c>
      <c r="E423" s="112">
        <f t="shared" si="209"/>
        <v>0.64639396739221033</v>
      </c>
      <c r="F423" s="112">
        <f t="shared" si="209"/>
        <v>0.64825902416745551</v>
      </c>
      <c r="G423" s="112">
        <f t="shared" si="209"/>
        <v>0.65024664435766311</v>
      </c>
      <c r="H423" s="112">
        <f t="shared" si="209"/>
        <v>0.65234507924078444</v>
      </c>
      <c r="I423" s="112">
        <f t="shared" si="209"/>
        <v>0.6545816281092095</v>
      </c>
      <c r="J423" s="112">
        <f t="shared" si="209"/>
        <v>0.65706556567339103</v>
      </c>
      <c r="K423" s="112">
        <f t="shared" si="209"/>
        <v>0.65989373121422146</v>
      </c>
      <c r="L423" s="112">
        <f t="shared" si="209"/>
        <v>0.66310001724550838</v>
      </c>
      <c r="M423" s="112">
        <f t="shared" si="209"/>
        <v>0.66890609717780336</v>
      </c>
      <c r="N423" s="112">
        <f t="shared" si="209"/>
        <v>0.67828814092880585</v>
      </c>
      <c r="O423" s="112">
        <f t="shared" si="209"/>
        <v>0.69249797253887868</v>
      </c>
      <c r="P423" s="112">
        <f t="shared" si="209"/>
        <v>0.71098313934266122</v>
      </c>
      <c r="Q423" s="112">
        <f t="shared" si="209"/>
        <v>0.72912153369145982</v>
      </c>
      <c r="R423" s="112">
        <f t="shared" ref="R423:V423" si="210">IF(R399=0,"",R399/R375)</f>
        <v>0.74212414464137688</v>
      </c>
      <c r="S423" s="112">
        <f t="shared" si="210"/>
        <v>0.75499856959348022</v>
      </c>
      <c r="T423" s="112">
        <f t="shared" si="210"/>
        <v>0.7674748557716885</v>
      </c>
      <c r="U423" s="112">
        <f t="shared" si="210"/>
        <v>0.77919472578104454</v>
      </c>
      <c r="V423" s="112">
        <f t="shared" si="210"/>
        <v>0.78960851036323554</v>
      </c>
      <c r="W423" s="112">
        <f t="shared" ref="W423" si="211">IF(W399=0,"",W399/W375)</f>
        <v>0.79780617205734761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0.57957515089383682</v>
      </c>
      <c r="D427" s="124">
        <f t="shared" si="221"/>
        <v>0.58072805916179815</v>
      </c>
      <c r="E427" s="124">
        <f t="shared" si="221"/>
        <v>0.58137544595104207</v>
      </c>
      <c r="F427" s="124">
        <f t="shared" si="221"/>
        <v>0.5916698307733157</v>
      </c>
      <c r="G427" s="124">
        <f t="shared" si="221"/>
        <v>0.60464063815002234</v>
      </c>
      <c r="H427" s="124">
        <f t="shared" si="221"/>
        <v>0.62155095362478152</v>
      </c>
      <c r="I427" s="124">
        <f t="shared" si="221"/>
        <v>0.61941056058359756</v>
      </c>
      <c r="J427" s="124">
        <f t="shared" si="221"/>
        <v>0.57806715949467058</v>
      </c>
      <c r="K427" s="124">
        <f t="shared" si="221"/>
        <v>0.57830579698802087</v>
      </c>
      <c r="L427" s="124">
        <f t="shared" si="221"/>
        <v>0.57899167020321807</v>
      </c>
      <c r="M427" s="124">
        <f t="shared" si="221"/>
        <v>0.58046275385379575</v>
      </c>
      <c r="N427" s="124">
        <f t="shared" si="221"/>
        <v>0.59147045133402187</v>
      </c>
      <c r="O427" s="124">
        <f t="shared" si="221"/>
        <v>0.61968558010386365</v>
      </c>
      <c r="P427" s="124">
        <f t="shared" si="221"/>
        <v>0.61690468692865885</v>
      </c>
      <c r="Q427" s="124">
        <f t="shared" si="221"/>
        <v>0.63471597559304971</v>
      </c>
      <c r="R427" s="124">
        <f t="shared" ref="R427:V427" si="222">IF(R403=0,"",R403/R379)</f>
        <v>0.58036148549387934</v>
      </c>
      <c r="S427" s="124">
        <f t="shared" si="222"/>
        <v>0.60872464313087105</v>
      </c>
      <c r="T427" s="124">
        <f t="shared" si="222"/>
        <v>0.59065204500386548</v>
      </c>
      <c r="U427" s="124">
        <f t="shared" si="222"/>
        <v>0.61179127496593377</v>
      </c>
      <c r="V427" s="124">
        <f t="shared" si="222"/>
        <v>0.58827764748701994</v>
      </c>
      <c r="W427" s="124">
        <f t="shared" ref="W427" si="223">IF(W403=0,"",W403/W379)</f>
        <v>0.59543573027140029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0.57343199609709339</v>
      </c>
      <c r="D428" s="111">
        <f t="shared" si="224"/>
        <v>0.57381754963971843</v>
      </c>
      <c r="E428" s="111">
        <f t="shared" si="224"/>
        <v>0.57419766570239972</v>
      </c>
      <c r="F428" s="111">
        <f t="shared" si="224"/>
        <v>0.57457704029054324</v>
      </c>
      <c r="G428" s="111">
        <f t="shared" si="224"/>
        <v>0.57495140727948602</v>
      </c>
      <c r="H428" s="111">
        <f t="shared" si="224"/>
        <v>0.57532128878857625</v>
      </c>
      <c r="I428" s="111">
        <f t="shared" si="224"/>
        <v>0.57568563364457193</v>
      </c>
      <c r="J428" s="111">
        <f t="shared" si="224"/>
        <v>0.57604013556173339</v>
      </c>
      <c r="K428" s="111">
        <f t="shared" si="224"/>
        <v>0.57638113306449323</v>
      </c>
      <c r="L428" s="111">
        <f t="shared" si="224"/>
        <v>0.57670764655802442</v>
      </c>
      <c r="M428" s="111">
        <f t="shared" si="224"/>
        <v>0.57688335404706426</v>
      </c>
      <c r="N428" s="111">
        <f t="shared" si="224"/>
        <v>0.57688335404706426</v>
      </c>
      <c r="O428" s="111">
        <f t="shared" si="224"/>
        <v>0.57688335404706426</v>
      </c>
      <c r="P428" s="111">
        <f t="shared" si="224"/>
        <v>0.57688335404706426</v>
      </c>
      <c r="Q428" s="111">
        <f t="shared" si="224"/>
        <v>0.57688335404706426</v>
      </c>
      <c r="R428" s="111">
        <f t="shared" ref="R428:V428" si="225">IF(R404=0,"",R404/R380)</f>
        <v>0.57799342098313689</v>
      </c>
      <c r="S428" s="111">
        <f t="shared" si="225"/>
        <v>0.57980863193623855</v>
      </c>
      <c r="T428" s="111">
        <f t="shared" si="225"/>
        <v>0.58192637804818892</v>
      </c>
      <c r="U428" s="111">
        <f t="shared" si="225"/>
        <v>0.58411975794985216</v>
      </c>
      <c r="V428" s="111">
        <f t="shared" si="225"/>
        <v>0.58616187027209044</v>
      </c>
      <c r="W428" s="111">
        <f t="shared" ref="W428" si="226">IF(W404=0,"",W404/W380)</f>
        <v>0.58805271501490264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0.59409267870349347</v>
      </c>
      <c r="D429" s="111">
        <f t="shared" si="227"/>
        <v>0.59466598718710995</v>
      </c>
      <c r="E429" s="111">
        <f t="shared" si="227"/>
        <v>0.59523121027392256</v>
      </c>
      <c r="F429" s="111">
        <f t="shared" si="227"/>
        <v>0.59579533080662561</v>
      </c>
      <c r="G429" s="111">
        <f t="shared" si="227"/>
        <v>0.59635200516444764</v>
      </c>
      <c r="H429" s="111">
        <f t="shared" si="227"/>
        <v>0.59690200972581264</v>
      </c>
      <c r="I429" s="111">
        <f t="shared" si="227"/>
        <v>0.59744378142237686</v>
      </c>
      <c r="J429" s="111">
        <f t="shared" si="227"/>
        <v>0.59797091691485127</v>
      </c>
      <c r="K429" s="111">
        <f t="shared" si="227"/>
        <v>0.59847797168056094</v>
      </c>
      <c r="L429" s="111">
        <f t="shared" si="227"/>
        <v>0.59896348908647601</v>
      </c>
      <c r="M429" s="111">
        <f t="shared" si="227"/>
        <v>0.59922476173207428</v>
      </c>
      <c r="N429" s="111">
        <f t="shared" si="227"/>
        <v>0.59922476173207428</v>
      </c>
      <c r="O429" s="111">
        <f t="shared" si="227"/>
        <v>0.59922476173207428</v>
      </c>
      <c r="P429" s="111">
        <f t="shared" si="227"/>
        <v>0.59922476173207428</v>
      </c>
      <c r="Q429" s="111">
        <f t="shared" si="227"/>
        <v>0.59922476173207428</v>
      </c>
      <c r="R429" s="111">
        <f t="shared" ref="R429:V429" si="228">IF(R405=0,"",R405/R381)</f>
        <v>0.6008754035275029</v>
      </c>
      <c r="S429" s="111">
        <f t="shared" si="228"/>
        <v>0.60357457685601423</v>
      </c>
      <c r="T429" s="111">
        <f t="shared" si="228"/>
        <v>0.60672361240594175</v>
      </c>
      <c r="U429" s="111">
        <f t="shared" si="228"/>
        <v>0.60998511351122442</v>
      </c>
      <c r="V429" s="111">
        <f t="shared" si="228"/>
        <v>0.61302168350579789</v>
      </c>
      <c r="W429" s="111">
        <f t="shared" ref="W429" si="229">IF(W405=0,"",W405/W381)</f>
        <v>0.61583332238966093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0.75419106769085431</v>
      </c>
      <c r="D430" s="45">
        <f t="shared" si="230"/>
        <v>0.75560974697019712</v>
      </c>
      <c r="E430" s="45">
        <f t="shared" si="230"/>
        <v>0.7570808855706711</v>
      </c>
      <c r="F430" s="45">
        <f t="shared" si="230"/>
        <v>0.75855917771493586</v>
      </c>
      <c r="G430" s="45">
        <f t="shared" si="230"/>
        <v>0.7600857818083554</v>
      </c>
      <c r="H430" s="45">
        <f t="shared" si="230"/>
        <v>0.76165566058608913</v>
      </c>
      <c r="I430" s="45">
        <f t="shared" si="230"/>
        <v>0.76327895548042146</v>
      </c>
      <c r="J430" s="45">
        <f t="shared" si="230"/>
        <v>0.76499721235981855</v>
      </c>
      <c r="K430" s="45">
        <f t="shared" si="230"/>
        <v>0.76684575614033845</v>
      </c>
      <c r="L430" s="45">
        <f t="shared" si="230"/>
        <v>0.76883403768527514</v>
      </c>
      <c r="M430" s="45">
        <f t="shared" si="230"/>
        <v>0.77153915888901015</v>
      </c>
      <c r="N430" s="45">
        <f t="shared" si="230"/>
        <v>0.7751247591262449</v>
      </c>
      <c r="O430" s="45">
        <f t="shared" si="230"/>
        <v>0.77998872412861697</v>
      </c>
      <c r="P430" s="45">
        <f t="shared" si="230"/>
        <v>0.78634002707352346</v>
      </c>
      <c r="Q430" s="45">
        <f t="shared" si="230"/>
        <v>0.79452601036692272</v>
      </c>
      <c r="R430" s="45">
        <f t="shared" ref="R430:V430" si="231">IF(R406=0,"",R406/R382)</f>
        <v>0.80566177840146713</v>
      </c>
      <c r="S430" s="45">
        <f t="shared" si="231"/>
        <v>0.81956025845563862</v>
      </c>
      <c r="T430" s="45">
        <f t="shared" si="231"/>
        <v>0.83450337860894719</v>
      </c>
      <c r="U430" s="45">
        <f t="shared" si="231"/>
        <v>0.84877306694094423</v>
      </c>
      <c r="V430" s="45">
        <f t="shared" si="231"/>
        <v>0.86065125153116318</v>
      </c>
      <c r="W430" s="45">
        <f t="shared" ref="W430" si="232">IF(W406=0,"",W406/W382)</f>
        <v>0.86953442912471757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0.2264489174509618</v>
      </c>
      <c r="D432" s="117">
        <f t="shared" si="233"/>
        <v>0.18830453503345335</v>
      </c>
      <c r="E432" s="117">
        <f t="shared" si="233"/>
        <v>0.29783868798627011</v>
      </c>
      <c r="F432" s="117">
        <f t="shared" si="233"/>
        <v>0.84527556805981419</v>
      </c>
      <c r="G432" s="117">
        <f t="shared" si="233"/>
        <v>1.0085494080598207</v>
      </c>
      <c r="H432" s="117">
        <f t="shared" si="233"/>
        <v>0.86984587532699342</v>
      </c>
      <c r="I432" s="117">
        <f t="shared" si="233"/>
        <v>0.36017825379182894</v>
      </c>
      <c r="J432" s="117">
        <f t="shared" si="233"/>
        <v>2.2884264280264369E-2</v>
      </c>
      <c r="K432" s="117">
        <f t="shared" si="233"/>
        <v>9.2258893846434514E-2</v>
      </c>
      <c r="L432" s="117">
        <f t="shared" si="233"/>
        <v>0.21150471361369694</v>
      </c>
      <c r="M432" s="117">
        <f t="shared" si="233"/>
        <v>4.9356130696993829E-2</v>
      </c>
      <c r="N432" s="117">
        <f t="shared" si="233"/>
        <v>0.36470542856421989</v>
      </c>
      <c r="O432" s="117">
        <f t="shared" si="233"/>
        <v>0.59904194474309036</v>
      </c>
      <c r="P432" s="117">
        <f t="shared" si="233"/>
        <v>0.46985097555629857</v>
      </c>
      <c r="Q432" s="117">
        <f t="shared" si="233"/>
        <v>0.28039279524238958</v>
      </c>
      <c r="R432" s="117">
        <f t="shared" ref="R432:V432" si="234">R433+R436+R438+R451</f>
        <v>4.5034926294586025E-2</v>
      </c>
      <c r="S432" s="117">
        <f t="shared" si="234"/>
        <v>0.45135043050598012</v>
      </c>
      <c r="T432" s="117">
        <f t="shared" si="234"/>
        <v>0.25993012977324254</v>
      </c>
      <c r="U432" s="117">
        <f t="shared" si="234"/>
        <v>0.21614292097114421</v>
      </c>
      <c r="V432" s="117">
        <f t="shared" si="234"/>
        <v>8.1323847472624916E-2</v>
      </c>
      <c r="W432" s="117">
        <f t="shared" ref="W432" si="235">W433+W436+W438+W451</f>
        <v>7.3934018032881438E-2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0.12020092506172335</v>
      </c>
      <c r="D438" s="122">
        <v>7.5104622468906299E-2</v>
      </c>
      <c r="E438" s="122">
        <v>0.1152709756602126</v>
      </c>
      <c r="F438" s="122">
        <v>0.15847212103956423</v>
      </c>
      <c r="G438" s="122">
        <v>0.15394099368194317</v>
      </c>
      <c r="H438" s="122">
        <v>0.16426492930759462</v>
      </c>
      <c r="I438" s="122">
        <v>4.246136041197112E-2</v>
      </c>
      <c r="J438" s="122">
        <v>1.4179006818340211E-2</v>
      </c>
      <c r="K438" s="122">
        <v>5.8224084904592466E-2</v>
      </c>
      <c r="L438" s="122">
        <v>0.10718151819720073</v>
      </c>
      <c r="M438" s="122">
        <v>6.0619644803824608E-4</v>
      </c>
      <c r="N438" s="122">
        <v>7.4493205796261383E-2</v>
      </c>
      <c r="O438" s="122">
        <v>7.5816812008896631E-2</v>
      </c>
      <c r="P438" s="122">
        <v>8.3843201277586252E-2</v>
      </c>
      <c r="Q438" s="122">
        <v>2.4303416974574617E-2</v>
      </c>
      <c r="R438" s="122">
        <v>3.3181488386791878E-2</v>
      </c>
      <c r="S438" s="122">
        <v>7.9157221942728256E-2</v>
      </c>
      <c r="T438" s="122">
        <v>5.6514341569092533E-2</v>
      </c>
      <c r="U438" s="122">
        <v>4.3041958628785078E-2</v>
      </c>
      <c r="V438" s="122">
        <v>6.0610150585959012E-2</v>
      </c>
      <c r="W438" s="122">
        <v>4.1772889309526648E-2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0.12020092506172335</v>
      </c>
      <c r="D443" s="101">
        <v>7.5104622468906299E-2</v>
      </c>
      <c r="E443" s="101">
        <v>0.1152709756602126</v>
      </c>
      <c r="F443" s="101">
        <v>0.15847212103956423</v>
      </c>
      <c r="G443" s="101">
        <v>0.15394099368194317</v>
      </c>
      <c r="H443" s="101">
        <v>0.16426492930759462</v>
      </c>
      <c r="I443" s="101">
        <v>4.246136041197112E-2</v>
      </c>
      <c r="J443" s="101">
        <v>1.4179006818340211E-2</v>
      </c>
      <c r="K443" s="101">
        <v>5.8224084904592466E-2</v>
      </c>
      <c r="L443" s="101">
        <v>0.10718151819720073</v>
      </c>
      <c r="M443" s="101">
        <v>6.0619644803824608E-4</v>
      </c>
      <c r="N443" s="101">
        <v>7.4493205796261383E-2</v>
      </c>
      <c r="O443" s="101">
        <v>7.5816812008896631E-2</v>
      </c>
      <c r="P443" s="101">
        <v>8.3843201277586252E-2</v>
      </c>
      <c r="Q443" s="101">
        <v>2.4303416974574617E-2</v>
      </c>
      <c r="R443" s="101">
        <v>3.3181488386791878E-2</v>
      </c>
      <c r="S443" s="101">
        <v>7.9157221942728256E-2</v>
      </c>
      <c r="T443" s="101">
        <v>5.6514341569092533E-2</v>
      </c>
      <c r="U443" s="101">
        <v>4.3041958628785078E-2</v>
      </c>
      <c r="V443" s="101">
        <v>6.0610150585959012E-2</v>
      </c>
      <c r="W443" s="101">
        <v>4.1772889309526648E-2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0.10624799238923845</v>
      </c>
      <c r="D451" s="122">
        <v>0.11319991256454706</v>
      </c>
      <c r="E451" s="122">
        <v>0.18256771232605754</v>
      </c>
      <c r="F451" s="122">
        <v>0.68680344702024998</v>
      </c>
      <c r="G451" s="122">
        <v>0.85460841437787749</v>
      </c>
      <c r="H451" s="122">
        <v>0.7055809460193988</v>
      </c>
      <c r="I451" s="122">
        <v>0.31771689337985781</v>
      </c>
      <c r="J451" s="122">
        <v>8.7052574619241579E-3</v>
      </c>
      <c r="K451" s="122">
        <v>3.4034808941842055E-2</v>
      </c>
      <c r="L451" s="122">
        <v>0.10432319541649621</v>
      </c>
      <c r="M451" s="122">
        <v>4.874993424895558E-2</v>
      </c>
      <c r="N451" s="122">
        <v>0.29021222276795849</v>
      </c>
      <c r="O451" s="122">
        <v>0.52322513273419369</v>
      </c>
      <c r="P451" s="122">
        <v>0.3860077742787123</v>
      </c>
      <c r="Q451" s="122">
        <v>0.25608937826781497</v>
      </c>
      <c r="R451" s="122">
        <v>1.1853437907794145E-2</v>
      </c>
      <c r="S451" s="122">
        <v>0.37219320856325189</v>
      </c>
      <c r="T451" s="122">
        <v>0.20341578820414999</v>
      </c>
      <c r="U451" s="122">
        <v>0.17310096234235914</v>
      </c>
      <c r="V451" s="122">
        <v>2.0713696886665897E-2</v>
      </c>
      <c r="W451" s="122">
        <v>3.216112872335479E-2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0.10624799238923845</v>
      </c>
      <c r="D453" s="98">
        <v>0.11319991256454706</v>
      </c>
      <c r="E453" s="98">
        <v>0.18256771232605754</v>
      </c>
      <c r="F453" s="98">
        <v>0.68680344702024998</v>
      </c>
      <c r="G453" s="98">
        <v>0.85460841437787749</v>
      </c>
      <c r="H453" s="98">
        <v>0.7055809460193988</v>
      </c>
      <c r="I453" s="98">
        <v>0.31771689337985781</v>
      </c>
      <c r="J453" s="98">
        <v>8.7052574619241579E-3</v>
      </c>
      <c r="K453" s="98">
        <v>3.4034808941842055E-2</v>
      </c>
      <c r="L453" s="98">
        <v>0.10432319541649621</v>
      </c>
      <c r="M453" s="98">
        <v>4.874993424895558E-2</v>
      </c>
      <c r="N453" s="98">
        <v>0.29021222276795849</v>
      </c>
      <c r="O453" s="98">
        <v>0.52322513273419369</v>
      </c>
      <c r="P453" s="98">
        <v>0.3860077742787123</v>
      </c>
      <c r="Q453" s="98">
        <v>0.25608937826781497</v>
      </c>
      <c r="R453" s="98">
        <v>1.1853437907794145E-2</v>
      </c>
      <c r="S453" s="98">
        <v>0.37219320856325189</v>
      </c>
      <c r="T453" s="98">
        <v>0.20341578820414999</v>
      </c>
      <c r="U453" s="98">
        <v>0.17310096234235914</v>
      </c>
      <c r="V453" s="98">
        <v>2.0713696886665897E-2</v>
      </c>
      <c r="W453" s="98">
        <v>3.216112872335479E-2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17590.527649908847</v>
      </c>
      <c r="D456" s="117">
        <f t="shared" si="240"/>
        <v>17394.374442459062</v>
      </c>
      <c r="E456" s="117">
        <f t="shared" si="240"/>
        <v>18248.128119354158</v>
      </c>
      <c r="F456" s="117">
        <f t="shared" si="240"/>
        <v>17913.270476932597</v>
      </c>
      <c r="G456" s="117">
        <f t="shared" si="240"/>
        <v>17659.513031113303</v>
      </c>
      <c r="H456" s="117">
        <f t="shared" si="240"/>
        <v>17563.079706537261</v>
      </c>
      <c r="I456" s="117">
        <f t="shared" si="240"/>
        <v>16958.161054667551</v>
      </c>
      <c r="J456" s="117">
        <f t="shared" si="240"/>
        <v>17248.787856508618</v>
      </c>
      <c r="K456" s="117">
        <f t="shared" si="240"/>
        <v>18901.991654453304</v>
      </c>
      <c r="L456" s="117">
        <f t="shared" si="240"/>
        <v>14371.570087773665</v>
      </c>
      <c r="M456" s="117">
        <f t="shared" si="240"/>
        <v>14964.514275955122</v>
      </c>
      <c r="N456" s="117">
        <f t="shared" si="240"/>
        <v>15889.22276523849</v>
      </c>
      <c r="O456" s="117">
        <f t="shared" si="240"/>
        <v>14181.785954372366</v>
      </c>
      <c r="P456" s="117">
        <f t="shared" si="240"/>
        <v>13558.902669232184</v>
      </c>
      <c r="Q456" s="117">
        <f t="shared" si="240"/>
        <v>11552.542250956438</v>
      </c>
      <c r="R456" s="117">
        <f t="shared" ref="R456:V456" si="241">R457+R460+R462+R475</f>
        <v>11291.576633686145</v>
      </c>
      <c r="S456" s="117">
        <f t="shared" si="241"/>
        <v>11535.233851946396</v>
      </c>
      <c r="T456" s="117">
        <f t="shared" si="241"/>
        <v>11752.270241345841</v>
      </c>
      <c r="U456" s="117">
        <f t="shared" si="241"/>
        <v>10775.447488146887</v>
      </c>
      <c r="V456" s="117">
        <f t="shared" si="241"/>
        <v>9796.9415422255333</v>
      </c>
      <c r="W456" s="117">
        <f t="shared" ref="W456" si="242">W457+W460+W462+W475</f>
        <v>9092.4680010873635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14521.097027695721</v>
      </c>
      <c r="D457" s="122">
        <f t="shared" si="243"/>
        <v>14300.964185854909</v>
      </c>
      <c r="E457" s="122">
        <f t="shared" si="243"/>
        <v>15015.393176668445</v>
      </c>
      <c r="F457" s="122">
        <f t="shared" si="243"/>
        <v>14781.863397524359</v>
      </c>
      <c r="G457" s="122">
        <f t="shared" si="243"/>
        <v>14520.318755623673</v>
      </c>
      <c r="H457" s="122">
        <f t="shared" si="243"/>
        <v>14227.940771370886</v>
      </c>
      <c r="I457" s="122">
        <f t="shared" si="243"/>
        <v>13762.716024505562</v>
      </c>
      <c r="J457" s="122">
        <f t="shared" si="243"/>
        <v>13735.946789090078</v>
      </c>
      <c r="K457" s="122">
        <f t="shared" si="243"/>
        <v>15253.108904576759</v>
      </c>
      <c r="L457" s="122">
        <f t="shared" si="243"/>
        <v>10970.666855163901</v>
      </c>
      <c r="M457" s="122">
        <f t="shared" si="243"/>
        <v>11632.252348060005</v>
      </c>
      <c r="N457" s="122">
        <f t="shared" si="243"/>
        <v>12396.900111745548</v>
      </c>
      <c r="O457" s="122">
        <f t="shared" si="243"/>
        <v>10885.607744594165</v>
      </c>
      <c r="P457" s="122">
        <f t="shared" si="243"/>
        <v>10465.699284426046</v>
      </c>
      <c r="Q457" s="122">
        <f t="shared" si="243"/>
        <v>8392.5028884023377</v>
      </c>
      <c r="R457" s="122">
        <f t="shared" ref="R457:V457" si="244">SUM(R458:R459)</f>
        <v>8027.3418254017997</v>
      </c>
      <c r="S457" s="122">
        <f t="shared" si="244"/>
        <v>8637.0670569890735</v>
      </c>
      <c r="T457" s="122">
        <f t="shared" si="244"/>
        <v>8723.2767165873374</v>
      </c>
      <c r="U457" s="122">
        <f t="shared" si="244"/>
        <v>7947.5224186366877</v>
      </c>
      <c r="V457" s="122">
        <f t="shared" si="244"/>
        <v>6798.0881983770068</v>
      </c>
      <c r="W457" s="122">
        <f t="shared" ref="W457" si="245">SUM(W458:W459)</f>
        <v>6000.6436610144065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14448.588825789289</v>
      </c>
      <c r="D458" s="98">
        <v>14230.329237986425</v>
      </c>
      <c r="E458" s="98">
        <v>14941.061600347022</v>
      </c>
      <c r="F458" s="98">
        <v>14709.158792508131</v>
      </c>
      <c r="G458" s="98">
        <v>14448.428665289293</v>
      </c>
      <c r="H458" s="98">
        <v>14157.433546482625</v>
      </c>
      <c r="I458" s="98">
        <v>13694.629993850336</v>
      </c>
      <c r="J458" s="98">
        <v>13667.176994598465</v>
      </c>
      <c r="K458" s="98">
        <v>15175.771518457988</v>
      </c>
      <c r="L458" s="98">
        <v>10916.626561266117</v>
      </c>
      <c r="M458" s="98">
        <v>11573.536511663884</v>
      </c>
      <c r="N458" s="98">
        <v>12333.952645026353</v>
      </c>
      <c r="O458" s="98">
        <v>10830.207670831634</v>
      </c>
      <c r="P458" s="98">
        <v>10412.48711856493</v>
      </c>
      <c r="Q458" s="98">
        <v>8349.7112849146233</v>
      </c>
      <c r="R458" s="98">
        <v>7986.1338843957437</v>
      </c>
      <c r="S458" s="98">
        <v>8592.4590423091304</v>
      </c>
      <c r="T458" s="98">
        <v>8677.6242098188159</v>
      </c>
      <c r="U458" s="98">
        <v>7905.3006654806741</v>
      </c>
      <c r="V458" s="98">
        <v>6761.4895509415392</v>
      </c>
      <c r="W458" s="98">
        <v>5968.1622522668858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72.508201906431793</v>
      </c>
      <c r="D459" s="98">
        <v>70.634947868483351</v>
      </c>
      <c r="E459" s="98">
        <v>74.33157632142381</v>
      </c>
      <c r="F459" s="98">
        <v>72.704605016228868</v>
      </c>
      <c r="G459" s="98">
        <v>71.890090334379877</v>
      </c>
      <c r="H459" s="98">
        <v>70.507224888260055</v>
      </c>
      <c r="I459" s="98">
        <v>68.086030655226693</v>
      </c>
      <c r="J459" s="98">
        <v>68.769794491611904</v>
      </c>
      <c r="K459" s="98">
        <v>77.337386118770752</v>
      </c>
      <c r="L459" s="98">
        <v>54.040293897784508</v>
      </c>
      <c r="M459" s="98">
        <v>58.715836396121041</v>
      </c>
      <c r="N459" s="98">
        <v>62.947466719194551</v>
      </c>
      <c r="O459" s="98">
        <v>55.400073762530276</v>
      </c>
      <c r="P459" s="98">
        <v>53.212165861115594</v>
      </c>
      <c r="Q459" s="98">
        <v>42.79160348771449</v>
      </c>
      <c r="R459" s="98">
        <v>41.207941006056394</v>
      </c>
      <c r="S459" s="98">
        <v>44.608014679943587</v>
      </c>
      <c r="T459" s="98">
        <v>45.652506768521881</v>
      </c>
      <c r="U459" s="98">
        <v>42.221753156013754</v>
      </c>
      <c r="V459" s="98">
        <v>36.598647435467861</v>
      </c>
      <c r="W459" s="98">
        <v>32.481408747520213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5.4651742272888212E-3</v>
      </c>
      <c r="D460" s="122">
        <f t="shared" si="246"/>
        <v>2.9901128246584342E-2</v>
      </c>
      <c r="E460" s="122">
        <f t="shared" si="246"/>
        <v>6.2423136836692747E-2</v>
      </c>
      <c r="F460" s="122">
        <f t="shared" si="246"/>
        <v>9.2785270677060258E-2</v>
      </c>
      <c r="G460" s="122">
        <f t="shared" si="246"/>
        <v>0.14241085924724245</v>
      </c>
      <c r="H460" s="122">
        <f t="shared" si="246"/>
        <v>0.52328759118349832</v>
      </c>
      <c r="I460" s="122">
        <f t="shared" si="246"/>
        <v>0.57446068402391537</v>
      </c>
      <c r="J460" s="122">
        <f t="shared" si="246"/>
        <v>0.78629989169971437</v>
      </c>
      <c r="K460" s="122">
        <f t="shared" si="246"/>
        <v>0.74567407103366978</v>
      </c>
      <c r="L460" s="122">
        <f t="shared" si="246"/>
        <v>2.5473664493819461</v>
      </c>
      <c r="M460" s="122">
        <f t="shared" si="246"/>
        <v>1.3599141979997753</v>
      </c>
      <c r="N460" s="122">
        <f t="shared" si="246"/>
        <v>1.2126033944770518</v>
      </c>
      <c r="O460" s="122">
        <f t="shared" si="246"/>
        <v>1.1800043619473535</v>
      </c>
      <c r="P460" s="122">
        <f t="shared" si="246"/>
        <v>1.2639331454247216</v>
      </c>
      <c r="Q460" s="122">
        <f t="shared" si="246"/>
        <v>0.79791001542796569</v>
      </c>
      <c r="R460" s="122">
        <f t="shared" si="246"/>
        <v>1.0354987734569985</v>
      </c>
      <c r="S460" s="122">
        <f t="shared" si="246"/>
        <v>0.77329270711932507</v>
      </c>
      <c r="T460" s="122">
        <f t="shared" si="246"/>
        <v>1.0156497798444495</v>
      </c>
      <c r="U460" s="122">
        <f t="shared" si="246"/>
        <v>0.79814300567007868</v>
      </c>
      <c r="V460" s="122">
        <f t="shared" si="246"/>
        <v>1.7424776909942474</v>
      </c>
      <c r="W460" s="122">
        <f t="shared" si="246"/>
        <v>1.9222892888536791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5.4651742272888212E-3</v>
      </c>
      <c r="D461" s="98">
        <f>RES_hhdet_in_fech!D86</f>
        <v>2.9901128246584342E-2</v>
      </c>
      <c r="E461" s="98">
        <f>RES_hhdet_in_fech!E86</f>
        <v>6.2423136836692747E-2</v>
      </c>
      <c r="F461" s="98">
        <f>RES_hhdet_in_fech!F86</f>
        <v>9.2785270677060258E-2</v>
      </c>
      <c r="G461" s="98">
        <f>RES_hhdet_in_fech!G86</f>
        <v>0.14241085924724245</v>
      </c>
      <c r="H461" s="98">
        <f>RES_hhdet_in_fech!H86</f>
        <v>0.52328759118349832</v>
      </c>
      <c r="I461" s="98">
        <f>RES_hhdet_in_fech!I86</f>
        <v>0.57446068402391537</v>
      </c>
      <c r="J461" s="98">
        <f>RES_hhdet_in_fech!J86</f>
        <v>0.78629989169971437</v>
      </c>
      <c r="K461" s="98">
        <f>RES_hhdet_in_fech!K86</f>
        <v>0.74567407103366978</v>
      </c>
      <c r="L461" s="98">
        <f>RES_hhdet_in_fech!L86</f>
        <v>2.5473664493819461</v>
      </c>
      <c r="M461" s="98">
        <f>RES_hhdet_in_fech!M86</f>
        <v>1.3599141979997753</v>
      </c>
      <c r="N461" s="98">
        <f>RES_hhdet_in_fech!N86</f>
        <v>1.2126033944770518</v>
      </c>
      <c r="O461" s="98">
        <f>RES_hhdet_in_fech!O86</f>
        <v>1.1800043619473535</v>
      </c>
      <c r="P461" s="98">
        <f>RES_hhdet_in_fech!P86</f>
        <v>1.2639331454247216</v>
      </c>
      <c r="Q461" s="98">
        <f>RES_hhdet_in_fech!Q86</f>
        <v>0.79791001542796569</v>
      </c>
      <c r="R461" s="98">
        <f>RES_hhdet_in_fech!R86</f>
        <v>1.0354987734569985</v>
      </c>
      <c r="S461" s="98">
        <f>RES_hhdet_in_fech!S86</f>
        <v>0.77329270711932507</v>
      </c>
      <c r="T461" s="98">
        <f>RES_hhdet_in_fech!T86</f>
        <v>1.0156497798444495</v>
      </c>
      <c r="U461" s="98">
        <f>RES_hhdet_in_fech!U86</f>
        <v>0.79814300567007868</v>
      </c>
      <c r="V461" s="98">
        <f>RES_hhdet_in_fech!V86</f>
        <v>1.7424776909942474</v>
      </c>
      <c r="W461" s="98">
        <f>RES_hhdet_in_fech!W86</f>
        <v>1.9222892888536791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2299.575751116286</v>
      </c>
      <c r="D462" s="122">
        <v>2254.8144472978979</v>
      </c>
      <c r="E462" s="122">
        <v>2318.2490478479458</v>
      </c>
      <c r="F462" s="122">
        <v>2168.2801718370551</v>
      </c>
      <c r="G462" s="122">
        <v>2219.0930638653399</v>
      </c>
      <c r="H462" s="122">
        <v>2398.0446833886108</v>
      </c>
      <c r="I462" s="122">
        <v>2299.7715904121687</v>
      </c>
      <c r="J462" s="122">
        <v>2579.2424425608369</v>
      </c>
      <c r="K462" s="122">
        <v>2596.6786048847912</v>
      </c>
      <c r="L462" s="122">
        <v>2427.6211844405088</v>
      </c>
      <c r="M462" s="122">
        <v>2345.9711570688487</v>
      </c>
      <c r="N462" s="122">
        <v>2481.9813888853264</v>
      </c>
      <c r="O462" s="122">
        <v>2400.6847326978782</v>
      </c>
      <c r="P462" s="122">
        <v>2204.7039565449077</v>
      </c>
      <c r="Q462" s="122">
        <v>2376.9419919314937</v>
      </c>
      <c r="R462" s="122">
        <v>2455.1666620452938</v>
      </c>
      <c r="S462" s="122">
        <v>2095.5577645071462</v>
      </c>
      <c r="T462" s="122">
        <v>2167.1191291728273</v>
      </c>
      <c r="U462" s="122">
        <v>2047.0413339929332</v>
      </c>
      <c r="V462" s="122">
        <v>2210.0039005118265</v>
      </c>
      <c r="W462" s="122">
        <v>2270.1473108617961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2399.8908376256231</v>
      </c>
      <c r="D463" s="98">
        <v>2338.0948999402531</v>
      </c>
      <c r="E463" s="98">
        <v>2299.5429408484124</v>
      </c>
      <c r="F463" s="98">
        <v>2253.1312550400385</v>
      </c>
      <c r="G463" s="98">
        <v>2351.3898009379832</v>
      </c>
      <c r="H463" s="98">
        <v>2256.2885308893274</v>
      </c>
      <c r="I463" s="98">
        <v>2196.4620168473698</v>
      </c>
      <c r="J463" s="98">
        <v>2071.694526831513</v>
      </c>
      <c r="K463" s="98">
        <v>2362.7750481861772</v>
      </c>
      <c r="L463" s="98">
        <v>2269.5922818783106</v>
      </c>
      <c r="M463" s="98">
        <v>2347.8096979025495</v>
      </c>
      <c r="N463" s="98">
        <v>2552.3782728204287</v>
      </c>
      <c r="O463" s="98">
        <v>2275.7672938546007</v>
      </c>
      <c r="P463" s="98">
        <v>2297.6827070058753</v>
      </c>
      <c r="Q463" s="98">
        <v>1919.8089820934022</v>
      </c>
      <c r="R463" s="98">
        <v>1912.8424646450308</v>
      </c>
      <c r="S463" s="98">
        <v>2117.1772507072924</v>
      </c>
      <c r="T463" s="98">
        <v>2171.569561239749</v>
      </c>
      <c r="U463" s="98">
        <v>2068.4000227186675</v>
      </c>
      <c r="V463" s="98">
        <v>1954.4055975723334</v>
      </c>
      <c r="W463" s="98">
        <v>2098.4135902234166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2290.6776058396072</v>
      </c>
      <c r="D467" s="101">
        <v>2296.0022814592958</v>
      </c>
      <c r="E467" s="101">
        <v>2427.9616512993093</v>
      </c>
      <c r="F467" s="101">
        <v>2413.9216392994681</v>
      </c>
      <c r="G467" s="101">
        <v>2606.448075940089</v>
      </c>
      <c r="H467" s="101">
        <v>2760.0166360125932</v>
      </c>
      <c r="I467" s="101">
        <v>2596.1486037723726</v>
      </c>
      <c r="J467" s="101">
        <v>2837.2086191431367</v>
      </c>
      <c r="K467" s="101">
        <v>2756.0548911852406</v>
      </c>
      <c r="L467" s="101">
        <v>2174.3442815271542</v>
      </c>
      <c r="M467" s="101">
        <v>2668.5879910118247</v>
      </c>
      <c r="N467" s="101">
        <v>2623.4620812206858</v>
      </c>
      <c r="O467" s="101">
        <v>2472.2927226655911</v>
      </c>
      <c r="P467" s="101">
        <v>2545.4700401839268</v>
      </c>
      <c r="Q467" s="101">
        <v>1981.2611256688558</v>
      </c>
      <c r="R467" s="101">
        <v>2028.7638905269823</v>
      </c>
      <c r="S467" s="101">
        <v>2137.8197239082383</v>
      </c>
      <c r="T467" s="101">
        <v>1928.5775271977311</v>
      </c>
      <c r="U467" s="101">
        <v>1804.5580890660274</v>
      </c>
      <c r="V467" s="101">
        <v>1961.8897339125765</v>
      </c>
      <c r="W467" s="101">
        <v>2066.2013860213683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2096.5509347594534</v>
      </c>
      <c r="D471" s="101">
        <v>2163.9653057368714</v>
      </c>
      <c r="E471" s="101">
        <v>2337.2657006099134</v>
      </c>
      <c r="F471" s="101">
        <v>2068.9696472101341</v>
      </c>
      <c r="G471" s="101">
        <v>2132.527869578113</v>
      </c>
      <c r="H471" s="101">
        <v>2406.7182854422381</v>
      </c>
      <c r="I471" s="101">
        <v>2419.3768543480264</v>
      </c>
      <c r="J471" s="101">
        <v>3309.4237289233697</v>
      </c>
      <c r="K471" s="101">
        <v>2886.6345569305231</v>
      </c>
      <c r="L471" s="101">
        <v>2747.0728694080635</v>
      </c>
      <c r="M471" s="101">
        <v>2299.0080494846679</v>
      </c>
      <c r="N471" s="101">
        <v>2352.5374617328712</v>
      </c>
      <c r="O471" s="101">
        <v>2579.9660536043643</v>
      </c>
      <c r="P471" s="101">
        <v>2179.4839303652916</v>
      </c>
      <c r="Q471" s="101">
        <v>2608.4891348306296</v>
      </c>
      <c r="R471" s="101">
        <v>2828.3395842079026</v>
      </c>
      <c r="S471" s="101">
        <v>2046.2238562685181</v>
      </c>
      <c r="T471" s="101">
        <v>2149.9671443218672</v>
      </c>
      <c r="U471" s="101">
        <v>2002.9425142350501</v>
      </c>
      <c r="V471" s="101">
        <v>2307.1463083008052</v>
      </c>
      <c r="W471" s="101">
        <v>2334.0944017698162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769.84940592261421</v>
      </c>
      <c r="D475" s="122">
        <v>838.56590817800861</v>
      </c>
      <c r="E475" s="122">
        <v>914.42347170093092</v>
      </c>
      <c r="F475" s="122">
        <v>963.03412230050515</v>
      </c>
      <c r="G475" s="122">
        <v>919.9588007650425</v>
      </c>
      <c r="H475" s="122">
        <v>936.57096418657966</v>
      </c>
      <c r="I475" s="122">
        <v>895.09897906579602</v>
      </c>
      <c r="J475" s="122">
        <v>932.81232496600319</v>
      </c>
      <c r="K475" s="122">
        <v>1051.4584709207213</v>
      </c>
      <c r="L475" s="122">
        <v>970.73468171987247</v>
      </c>
      <c r="M475" s="122">
        <v>984.93085662826945</v>
      </c>
      <c r="N475" s="122">
        <v>1009.1286612131393</v>
      </c>
      <c r="O475" s="122">
        <v>894.31347271837535</v>
      </c>
      <c r="P475" s="122">
        <v>887.2354951158062</v>
      </c>
      <c r="Q475" s="122">
        <v>782.29946060717793</v>
      </c>
      <c r="R475" s="122">
        <v>808.0326474655933</v>
      </c>
      <c r="S475" s="122">
        <v>801.83573774305751</v>
      </c>
      <c r="T475" s="122">
        <v>860.85874580583072</v>
      </c>
      <c r="U475" s="122">
        <v>780.08559251159647</v>
      </c>
      <c r="V475" s="122">
        <v>787.10696564570537</v>
      </c>
      <c r="W475" s="122">
        <v>819.75473992230752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777.51991225527502</v>
      </c>
      <c r="D476" s="98">
        <v>847.17349858507657</v>
      </c>
      <c r="E476" s="98">
        <v>927.03175727123312</v>
      </c>
      <c r="F476" s="98">
        <v>1013.4095380625735</v>
      </c>
      <c r="G476" s="98">
        <v>960.84504197243689</v>
      </c>
      <c r="H476" s="98">
        <v>984.63258447780049</v>
      </c>
      <c r="I476" s="98">
        <v>987.08325679046845</v>
      </c>
      <c r="J476" s="98">
        <v>933.2028522124134</v>
      </c>
      <c r="K476" s="98">
        <v>1056.7261358544802</v>
      </c>
      <c r="L476" s="98">
        <v>975.26104886615724</v>
      </c>
      <c r="M476" s="98">
        <v>992.78804335714187</v>
      </c>
      <c r="N476" s="98">
        <v>1055.2318337999563</v>
      </c>
      <c r="O476" s="98">
        <v>949.06832369227322</v>
      </c>
      <c r="P476" s="98">
        <v>958.32706622403384</v>
      </c>
      <c r="Q476" s="98">
        <v>818.26413630439583</v>
      </c>
      <c r="R476" s="98">
        <v>808.64079651258737</v>
      </c>
      <c r="S476" s="98">
        <v>853.77039440931821</v>
      </c>
      <c r="T476" s="98">
        <v>885.39316243596147</v>
      </c>
      <c r="U476" s="98">
        <v>853.39253508086358</v>
      </c>
      <c r="V476" s="98">
        <v>789.28920425428612</v>
      </c>
      <c r="W476" s="98">
        <v>829.71832422759621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758.06022236405113</v>
      </c>
      <c r="D477" s="98">
        <v>819.61642330518134</v>
      </c>
      <c r="E477" s="98">
        <v>857.7337969394323</v>
      </c>
      <c r="F477" s="98">
        <v>924.03263769719126</v>
      </c>
      <c r="G477" s="98">
        <v>965.64246566057034</v>
      </c>
      <c r="H477" s="98">
        <v>1005.8603583197714</v>
      </c>
      <c r="I477" s="98">
        <v>924.42039676753984</v>
      </c>
      <c r="J477" s="98">
        <v>958.05351535527348</v>
      </c>
      <c r="K477" s="98">
        <v>891.83020101842567</v>
      </c>
      <c r="L477" s="98">
        <v>896.97235890052877</v>
      </c>
      <c r="M477" s="98">
        <v>933.0702406454667</v>
      </c>
      <c r="N477" s="98">
        <v>940.07906816484228</v>
      </c>
      <c r="O477" s="98">
        <v>918.76068496885182</v>
      </c>
      <c r="P477" s="98">
        <v>996.64343005411263</v>
      </c>
      <c r="Q477" s="98">
        <v>798.40823738261554</v>
      </c>
      <c r="R477" s="98">
        <v>828.26997737376519</v>
      </c>
      <c r="S477" s="98">
        <v>940.56417636322601</v>
      </c>
      <c r="T477" s="98">
        <v>793.85959487169805</v>
      </c>
      <c r="U477" s="98">
        <v>739.82737603519308</v>
      </c>
      <c r="V477" s="98">
        <v>772.75842632632168</v>
      </c>
      <c r="W477" s="98">
        <v>799.88242746233243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593.23920573829457</v>
      </c>
      <c r="D478" s="33">
        <v>669.34986109781744</v>
      </c>
      <c r="E478" s="33">
        <v>731.95197009907031</v>
      </c>
      <c r="F478" s="33">
        <v>694.11174239267996</v>
      </c>
      <c r="G478" s="33">
        <v>696.69903932926616</v>
      </c>
      <c r="H478" s="33">
        <v>766.67502196628527</v>
      </c>
      <c r="I478" s="33">
        <v>690.42884129987044</v>
      </c>
      <c r="J478" s="33">
        <v>888.02713574837685</v>
      </c>
      <c r="K478" s="33">
        <v>793.2703166219743</v>
      </c>
      <c r="L478" s="33">
        <v>942.67317667193015</v>
      </c>
      <c r="M478" s="33">
        <v>705.45087851546452</v>
      </c>
      <c r="N478" s="33">
        <v>701.8156600772935</v>
      </c>
      <c r="O478" s="33">
        <v>736.36266857712019</v>
      </c>
      <c r="P478" s="33">
        <v>622.85751549691565</v>
      </c>
      <c r="Q478" s="33">
        <v>700.13862311192895</v>
      </c>
      <c r="R478" s="33">
        <v>736.34656883561183</v>
      </c>
      <c r="S478" s="33">
        <v>494.18291672153606</v>
      </c>
      <c r="T478" s="33">
        <v>515.16262383027902</v>
      </c>
      <c r="U478" s="33">
        <v>467.23910800026823</v>
      </c>
      <c r="V478" s="33">
        <v>567.07618998674218</v>
      </c>
      <c r="W478" s="33">
        <v>563.17035178774461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9904.3810742252153</v>
      </c>
      <c r="D480" s="117">
        <f t="shared" si="247"/>
        <v>9999.7562607108139</v>
      </c>
      <c r="E480" s="117">
        <f t="shared" si="247"/>
        <v>10683.582525111548</v>
      </c>
      <c r="F480" s="117">
        <f t="shared" si="247"/>
        <v>10684.813698567352</v>
      </c>
      <c r="G480" s="117">
        <f t="shared" si="247"/>
        <v>10741.533786867814</v>
      </c>
      <c r="H480" s="117">
        <f t="shared" si="247"/>
        <v>10887.184262480099</v>
      </c>
      <c r="I480" s="117">
        <f t="shared" si="247"/>
        <v>10708.949031572742</v>
      </c>
      <c r="J480" s="117">
        <f t="shared" si="247"/>
        <v>11049.15545873096</v>
      </c>
      <c r="K480" s="117">
        <f t="shared" si="247"/>
        <v>12306.507587397697</v>
      </c>
      <c r="L480" s="117">
        <f t="shared" si="247"/>
        <v>9530.9181063492579</v>
      </c>
      <c r="M480" s="117">
        <f t="shared" si="247"/>
        <v>10130.354188306632</v>
      </c>
      <c r="N480" s="117">
        <f t="shared" si="247"/>
        <v>10862.421962598062</v>
      </c>
      <c r="O480" s="117">
        <f t="shared" si="247"/>
        <v>9828.3848560475544</v>
      </c>
      <c r="P480" s="117">
        <f t="shared" si="247"/>
        <v>9443.8506753681741</v>
      </c>
      <c r="Q480" s="117">
        <f t="shared" si="247"/>
        <v>8188.950239302224</v>
      </c>
      <c r="R480" s="117">
        <f t="shared" ref="R480:V480" si="248">R481+R484+R486+R499</f>
        <v>8099.8895902522436</v>
      </c>
      <c r="S480" s="117">
        <f t="shared" si="248"/>
        <v>8474.1373924289728</v>
      </c>
      <c r="T480" s="117">
        <f t="shared" si="248"/>
        <v>8795.7370628221142</v>
      </c>
      <c r="U480" s="117">
        <f t="shared" si="248"/>
        <v>8194.9304263537379</v>
      </c>
      <c r="V480" s="117">
        <f t="shared" si="248"/>
        <v>7479.0449344409326</v>
      </c>
      <c r="W480" s="117">
        <f t="shared" ref="W480" si="249">W481+W484+W486+W499</f>
        <v>7012.0040047418943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8066.3238235217259</v>
      </c>
      <c r="D481" s="122">
        <f t="shared" si="250"/>
        <v>8109.2501512324907</v>
      </c>
      <c r="E481" s="122">
        <f t="shared" si="250"/>
        <v>8689.9093294453869</v>
      </c>
      <c r="F481" s="122">
        <f t="shared" si="250"/>
        <v>8728.7703545153872</v>
      </c>
      <c r="G481" s="122">
        <f t="shared" si="250"/>
        <v>8746.9175448888491</v>
      </c>
      <c r="H481" s="122">
        <f t="shared" si="250"/>
        <v>8740.7995251576995</v>
      </c>
      <c r="I481" s="122">
        <f t="shared" si="250"/>
        <v>8620.1561481554036</v>
      </c>
      <c r="J481" s="122">
        <f t="shared" si="250"/>
        <v>8768.8353488745415</v>
      </c>
      <c r="K481" s="122">
        <f t="shared" si="250"/>
        <v>9920.6217791961226</v>
      </c>
      <c r="L481" s="122">
        <f t="shared" si="250"/>
        <v>7265.5085450180695</v>
      </c>
      <c r="M481" s="122">
        <f t="shared" si="250"/>
        <v>7831.7908009360608</v>
      </c>
      <c r="N481" s="122">
        <f t="shared" si="250"/>
        <v>8465.3356348243924</v>
      </c>
      <c r="O481" s="122">
        <f t="shared" si="250"/>
        <v>7519.4584241344801</v>
      </c>
      <c r="P481" s="122">
        <f t="shared" si="250"/>
        <v>7301.8740839033198</v>
      </c>
      <c r="Q481" s="122">
        <f t="shared" si="250"/>
        <v>5924.6563735590444</v>
      </c>
      <c r="R481" s="122">
        <f t="shared" ref="R481:V481" si="251">SUM(R482:R483)</f>
        <v>5764.5533209255509</v>
      </c>
      <c r="S481" s="122">
        <f t="shared" si="251"/>
        <v>6320.1733544000472</v>
      </c>
      <c r="T481" s="122">
        <f t="shared" si="251"/>
        <v>6502.8526492999645</v>
      </c>
      <c r="U481" s="122">
        <f t="shared" si="251"/>
        <v>6024.9430252634511</v>
      </c>
      <c r="V481" s="122">
        <f t="shared" si="251"/>
        <v>5225.5395311723669</v>
      </c>
      <c r="W481" s="122">
        <f t="shared" ref="W481" si="252">SUM(W482:W483)</f>
        <v>4663.6181039434668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7993.8156216152938</v>
      </c>
      <c r="D482" s="98">
        <v>8038.6152033640074</v>
      </c>
      <c r="E482" s="98">
        <v>8615.5777531239637</v>
      </c>
      <c r="F482" s="98">
        <v>8656.0657494991592</v>
      </c>
      <c r="G482" s="98">
        <v>8675.0274545544689</v>
      </c>
      <c r="H482" s="98">
        <v>8670.2923002694388</v>
      </c>
      <c r="I482" s="98">
        <v>8552.0701175001777</v>
      </c>
      <c r="J482" s="98">
        <v>8700.0655543829289</v>
      </c>
      <c r="K482" s="98">
        <v>9843.2843930773524</v>
      </c>
      <c r="L482" s="98">
        <v>7211.4682511202855</v>
      </c>
      <c r="M482" s="98">
        <v>7773.0749645399401</v>
      </c>
      <c r="N482" s="98">
        <v>8402.3881681051971</v>
      </c>
      <c r="O482" s="98">
        <v>7464.0583503719499</v>
      </c>
      <c r="P482" s="98">
        <v>7248.661918042204</v>
      </c>
      <c r="Q482" s="98">
        <v>5881.86477007133</v>
      </c>
      <c r="R482" s="98">
        <v>5723.3453799194949</v>
      </c>
      <c r="S482" s="98">
        <v>6275.565339720104</v>
      </c>
      <c r="T482" s="98">
        <v>6457.2001425314429</v>
      </c>
      <c r="U482" s="98">
        <v>5982.7212721074375</v>
      </c>
      <c r="V482" s="98">
        <v>5188.9408837368992</v>
      </c>
      <c r="W482" s="98">
        <v>4631.1366951959462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72.508201906431793</v>
      </c>
      <c r="D483" s="98">
        <v>70.634947868483351</v>
      </c>
      <c r="E483" s="98">
        <v>74.33157632142381</v>
      </c>
      <c r="F483" s="98">
        <v>72.704605016228868</v>
      </c>
      <c r="G483" s="98">
        <v>71.890090334379877</v>
      </c>
      <c r="H483" s="98">
        <v>70.507224888260055</v>
      </c>
      <c r="I483" s="98">
        <v>68.086030655226693</v>
      </c>
      <c r="J483" s="98">
        <v>68.769794491611904</v>
      </c>
      <c r="K483" s="98">
        <v>77.337386118770752</v>
      </c>
      <c r="L483" s="98">
        <v>54.040293897784508</v>
      </c>
      <c r="M483" s="98">
        <v>58.715836396121041</v>
      </c>
      <c r="N483" s="98">
        <v>62.947466719194551</v>
      </c>
      <c r="O483" s="98">
        <v>55.400073762530276</v>
      </c>
      <c r="P483" s="98">
        <v>53.212165861115594</v>
      </c>
      <c r="Q483" s="98">
        <v>42.79160348771449</v>
      </c>
      <c r="R483" s="98">
        <v>41.207941006056394</v>
      </c>
      <c r="S483" s="98">
        <v>44.608014679943587</v>
      </c>
      <c r="T483" s="98">
        <v>45.652506768521881</v>
      </c>
      <c r="U483" s="98">
        <v>42.221753156013754</v>
      </c>
      <c r="V483" s="98">
        <v>36.598647435467861</v>
      </c>
      <c r="W483" s="98">
        <v>32.481408747520213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1.464857984297019E-2</v>
      </c>
      <c r="D484" s="122">
        <f t="shared" si="253"/>
        <v>8.3091385899051615E-2</v>
      </c>
      <c r="E484" s="122">
        <f t="shared" si="253"/>
        <v>0.17968080130397177</v>
      </c>
      <c r="F484" s="122">
        <f t="shared" si="253"/>
        <v>0.27632392252117</v>
      </c>
      <c r="G484" s="122">
        <f t="shared" si="253"/>
        <v>0.43844268703308403</v>
      </c>
      <c r="H484" s="122">
        <f t="shared" si="253"/>
        <v>1.6641440204731632</v>
      </c>
      <c r="I484" s="122">
        <f t="shared" si="253"/>
        <v>1.8857622524569362</v>
      </c>
      <c r="J484" s="122">
        <f t="shared" si="253"/>
        <v>2.6632272942417092</v>
      </c>
      <c r="K484" s="122">
        <f t="shared" si="253"/>
        <v>2.6053789031286234</v>
      </c>
      <c r="L484" s="122">
        <f t="shared" si="253"/>
        <v>9.1799481452896394</v>
      </c>
      <c r="M484" s="122">
        <f t="shared" si="253"/>
        <v>5.0789253656148281</v>
      </c>
      <c r="N484" s="122">
        <f t="shared" si="253"/>
        <v>4.7208880173297301</v>
      </c>
      <c r="O484" s="122">
        <f t="shared" si="253"/>
        <v>4.8172434821811061</v>
      </c>
      <c r="P484" s="122">
        <f t="shared" si="253"/>
        <v>5.4192266201817416</v>
      </c>
      <c r="Q484" s="122">
        <f t="shared" si="253"/>
        <v>3.5618150907638308</v>
      </c>
      <c r="R484" s="122">
        <f t="shared" si="253"/>
        <v>4.7369511549996384</v>
      </c>
      <c r="S484" s="122">
        <f t="shared" si="253"/>
        <v>3.6055663427880025</v>
      </c>
      <c r="T484" s="122">
        <f t="shared" si="253"/>
        <v>4.8103091053288516</v>
      </c>
      <c r="U484" s="122">
        <f t="shared" si="253"/>
        <v>3.8336150213694036</v>
      </c>
      <c r="V484" s="122">
        <f t="shared" si="253"/>
        <v>8.4884118070932395</v>
      </c>
      <c r="W484" s="122">
        <f t="shared" si="253"/>
        <v>9.4928803264399431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1.464857984297019E-2</v>
      </c>
      <c r="D485" s="98">
        <f>RES_hhdet_in_tesh!D86</f>
        <v>8.3091385899051615E-2</v>
      </c>
      <c r="E485" s="98">
        <f>RES_hhdet_in_tesh!E86</f>
        <v>0.17968080130397177</v>
      </c>
      <c r="F485" s="98">
        <f>RES_hhdet_in_tesh!F86</f>
        <v>0.27632392252117</v>
      </c>
      <c r="G485" s="98">
        <f>RES_hhdet_in_tesh!G86</f>
        <v>0.43844268703308403</v>
      </c>
      <c r="H485" s="98">
        <f>RES_hhdet_in_tesh!H86</f>
        <v>1.6641440204731632</v>
      </c>
      <c r="I485" s="98">
        <f>RES_hhdet_in_tesh!I86</f>
        <v>1.8857622524569362</v>
      </c>
      <c r="J485" s="98">
        <f>RES_hhdet_in_tesh!J86</f>
        <v>2.6632272942417092</v>
      </c>
      <c r="K485" s="98">
        <f>RES_hhdet_in_tesh!K86</f>
        <v>2.6053789031286234</v>
      </c>
      <c r="L485" s="98">
        <f>RES_hhdet_in_tesh!L86</f>
        <v>9.1799481452896394</v>
      </c>
      <c r="M485" s="98">
        <f>RES_hhdet_in_tesh!M86</f>
        <v>5.0789253656148281</v>
      </c>
      <c r="N485" s="98">
        <f>RES_hhdet_in_tesh!N86</f>
        <v>4.7208880173297301</v>
      </c>
      <c r="O485" s="98">
        <f>RES_hhdet_in_tesh!O86</f>
        <v>4.8172434821811061</v>
      </c>
      <c r="P485" s="98">
        <f>RES_hhdet_in_tesh!P86</f>
        <v>5.4192266201817416</v>
      </c>
      <c r="Q485" s="98">
        <f>RES_hhdet_in_tesh!Q86</f>
        <v>3.5618150907638308</v>
      </c>
      <c r="R485" s="98">
        <f>RES_hhdet_in_tesh!R86</f>
        <v>4.7369511549996384</v>
      </c>
      <c r="S485" s="98">
        <f>RES_hhdet_in_tesh!S86</f>
        <v>3.6055663427880025</v>
      </c>
      <c r="T485" s="98">
        <f>RES_hhdet_in_tesh!T86</f>
        <v>4.8103091053288516</v>
      </c>
      <c r="U485" s="98">
        <f>RES_hhdet_in_tesh!U86</f>
        <v>3.8336150213694036</v>
      </c>
      <c r="V485" s="98">
        <f>RES_hhdet_in_tesh!V86</f>
        <v>8.4884118070932395</v>
      </c>
      <c r="W485" s="98">
        <f>RES_hhdet_in_tesh!W86</f>
        <v>9.4928803264399431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1391.8570165205167</v>
      </c>
      <c r="D486" s="122">
        <v>1403.4442657569575</v>
      </c>
      <c r="E486" s="122">
        <v>1461.8701612166285</v>
      </c>
      <c r="F486" s="122">
        <v>1385.9687839589753</v>
      </c>
      <c r="G486" s="122">
        <v>1437.9333229256279</v>
      </c>
      <c r="H486" s="122">
        <v>1562.5940173744757</v>
      </c>
      <c r="I486" s="122">
        <v>1532.4733607639305</v>
      </c>
      <c r="J486" s="122">
        <v>1738.4287115274583</v>
      </c>
      <c r="K486" s="122">
        <v>1775.2159002728322</v>
      </c>
      <c r="L486" s="122">
        <v>1694.18231849272</v>
      </c>
      <c r="M486" s="122">
        <v>1721.7687846109341</v>
      </c>
      <c r="N486" s="122">
        <v>1795.4956550545085</v>
      </c>
      <c r="O486" s="122">
        <v>1749.9160252947065</v>
      </c>
      <c r="P486" s="122">
        <v>1589.2176294982632</v>
      </c>
      <c r="Q486" s="122">
        <v>1764.1940853072138</v>
      </c>
      <c r="R486" s="122">
        <v>1861.6482905610094</v>
      </c>
      <c r="S486" s="122">
        <v>1662.2612983789163</v>
      </c>
      <c r="T486" s="122">
        <v>1779.6061257471447</v>
      </c>
      <c r="U486" s="122">
        <v>1688.9042268436924</v>
      </c>
      <c r="V486" s="122">
        <v>1781.9795573907704</v>
      </c>
      <c r="W486" s="122">
        <v>1850.7817582629059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1416.3309448960968</v>
      </c>
      <c r="D487" s="98">
        <v>1413.4882847805836</v>
      </c>
      <c r="E487" s="98">
        <v>1423.5688758839563</v>
      </c>
      <c r="F487" s="98">
        <v>1427.8268018422959</v>
      </c>
      <c r="G487" s="98">
        <v>1524.7785596164667</v>
      </c>
      <c r="H487" s="98">
        <v>1496.5994836099774</v>
      </c>
      <c r="I487" s="98">
        <v>1489.6737391891986</v>
      </c>
      <c r="J487" s="98">
        <v>1436.0003003869363</v>
      </c>
      <c r="K487" s="98">
        <v>1672.9669124253553</v>
      </c>
      <c r="L487" s="98">
        <v>1640.5921041105644</v>
      </c>
      <c r="M487" s="98">
        <v>1729.146114936977</v>
      </c>
      <c r="N487" s="98">
        <v>1910.1502770661398</v>
      </c>
      <c r="O487" s="98">
        <v>1725.501855389615</v>
      </c>
      <c r="P487" s="98">
        <v>1761.8938241225596</v>
      </c>
      <c r="Q487" s="98">
        <v>1491.8065461331075</v>
      </c>
      <c r="R487" s="98">
        <v>1515.2926738568731</v>
      </c>
      <c r="S487" s="98">
        <v>1713.0098787869188</v>
      </c>
      <c r="T487" s="98">
        <v>1793.9678318555157</v>
      </c>
      <c r="U487" s="98">
        <v>1741.1559491780333</v>
      </c>
      <c r="V487" s="98">
        <v>1670.8728242186291</v>
      </c>
      <c r="W487" s="98">
        <v>1816.1637025728885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1313.7318415699995</v>
      </c>
      <c r="D491" s="101">
        <v>1323.0128025491731</v>
      </c>
      <c r="E491" s="101">
        <v>1406.7262413799356</v>
      </c>
      <c r="F491" s="101">
        <v>1406.370284630729</v>
      </c>
      <c r="G491" s="101">
        <v>1528.0145084637368</v>
      </c>
      <c r="H491" s="101">
        <v>1629.1005234909451</v>
      </c>
      <c r="I491" s="101">
        <v>1543.9651420818448</v>
      </c>
      <c r="J491" s="101">
        <v>1702.2965200421879</v>
      </c>
      <c r="K491" s="101">
        <v>1671.2198635184125</v>
      </c>
      <c r="L491" s="101">
        <v>1334.978839745296</v>
      </c>
      <c r="M491" s="101">
        <v>1681.0137446946489</v>
      </c>
      <c r="N491" s="101">
        <v>1722.3864412704677</v>
      </c>
      <c r="O491" s="101">
        <v>1719.9397286087735</v>
      </c>
      <c r="P491" s="101">
        <v>1892.2866778609396</v>
      </c>
      <c r="Q491" s="101">
        <v>1558.6781512845805</v>
      </c>
      <c r="R491" s="101">
        <v>1655.3563158599527</v>
      </c>
      <c r="S491" s="101">
        <v>1804.5624466424599</v>
      </c>
      <c r="T491" s="101">
        <v>1677.1413348961598</v>
      </c>
      <c r="U491" s="101">
        <v>1607.6566186738078</v>
      </c>
      <c r="V491" s="101">
        <v>1778.0615835883114</v>
      </c>
      <c r="W491" s="101">
        <v>1887.5802775428651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1347.7285223910878</v>
      </c>
      <c r="D495" s="101">
        <v>1394.7766009345733</v>
      </c>
      <c r="E495" s="101">
        <v>1510.7944490669761</v>
      </c>
      <c r="F495" s="101">
        <v>1341.2282445325261</v>
      </c>
      <c r="G495" s="101">
        <v>1386.6690911923642</v>
      </c>
      <c r="H495" s="101">
        <v>1570.0108306270615</v>
      </c>
      <c r="I495" s="101">
        <v>1583.6796403288686</v>
      </c>
      <c r="J495" s="101">
        <v>2174.5083744979765</v>
      </c>
      <c r="K495" s="101">
        <v>1904.8720484247935</v>
      </c>
      <c r="L495" s="101">
        <v>1821.5840670791551</v>
      </c>
      <c r="M495" s="101">
        <v>1537.8205017611438</v>
      </c>
      <c r="N495" s="101">
        <v>1595.698261384161</v>
      </c>
      <c r="O495" s="101">
        <v>1786.6212613401547</v>
      </c>
      <c r="P495" s="101">
        <v>1549.576326957997</v>
      </c>
      <c r="Q495" s="101">
        <v>1901.9055986052181</v>
      </c>
      <c r="R495" s="101">
        <v>2098.9790946856378</v>
      </c>
      <c r="S495" s="101">
        <v>1544.8960845507861</v>
      </c>
      <c r="T495" s="101">
        <v>1650.045724002294</v>
      </c>
      <c r="U495" s="101">
        <v>1560.6822431345759</v>
      </c>
      <c r="V495" s="101">
        <v>1821.7423596874369</v>
      </c>
      <c r="W495" s="101">
        <v>1862.1549198964619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446.18558560312971</v>
      </c>
      <c r="D499" s="122">
        <v>486.97875233546563</v>
      </c>
      <c r="E499" s="122">
        <v>531.62335364822889</v>
      </c>
      <c r="F499" s="122">
        <v>569.79823617046839</v>
      </c>
      <c r="G499" s="122">
        <v>556.24447636630464</v>
      </c>
      <c r="H499" s="122">
        <v>582.12657592744961</v>
      </c>
      <c r="I499" s="122">
        <v>554.43376040095063</v>
      </c>
      <c r="J499" s="122">
        <v>539.22817103471709</v>
      </c>
      <c r="K499" s="122">
        <v>608.06452902561352</v>
      </c>
      <c r="L499" s="122">
        <v>562.04729469317829</v>
      </c>
      <c r="M499" s="122">
        <v>571.71567739402326</v>
      </c>
      <c r="N499" s="122">
        <v>596.86978470183271</v>
      </c>
      <c r="O499" s="122">
        <v>554.19316313618731</v>
      </c>
      <c r="P499" s="122">
        <v>547.33973534641018</v>
      </c>
      <c r="Q499" s="122">
        <v>496.53796534520148</v>
      </c>
      <c r="R499" s="122">
        <v>468.95102761068387</v>
      </c>
      <c r="S499" s="122">
        <v>488.09717330722134</v>
      </c>
      <c r="T499" s="122">
        <v>508.46797866967671</v>
      </c>
      <c r="U499" s="122">
        <v>477.24955922522554</v>
      </c>
      <c r="V499" s="122">
        <v>463.03743407070226</v>
      </c>
      <c r="W499" s="122">
        <v>488.11126220908102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445.8547952897793</v>
      </c>
      <c r="D500" s="98">
        <v>486.12302107779607</v>
      </c>
      <c r="E500" s="98">
        <v>532.29947105713575</v>
      </c>
      <c r="F500" s="98">
        <v>582.28185298220012</v>
      </c>
      <c r="G500" s="98">
        <v>552.43920905956941</v>
      </c>
      <c r="H500" s="98">
        <v>566.4800874849949</v>
      </c>
      <c r="I500" s="98">
        <v>568.24965014536861</v>
      </c>
      <c r="J500" s="98">
        <v>537.56229749503495</v>
      </c>
      <c r="K500" s="98">
        <v>609.07700752266885</v>
      </c>
      <c r="L500" s="98">
        <v>562.44050427131197</v>
      </c>
      <c r="M500" s="98">
        <v>572.72289630969021</v>
      </c>
      <c r="N500" s="98">
        <v>608.74567957975296</v>
      </c>
      <c r="O500" s="98">
        <v>547.50171779142352</v>
      </c>
      <c r="P500" s="98">
        <v>552.8429322374036</v>
      </c>
      <c r="Q500" s="98">
        <v>472.04295944770405</v>
      </c>
      <c r="R500" s="98">
        <v>467.38906032283899</v>
      </c>
      <c r="S500" s="98">
        <v>495.02344437012965</v>
      </c>
      <c r="T500" s="98">
        <v>515.23363616499091</v>
      </c>
      <c r="U500" s="98">
        <v>498.48344102764469</v>
      </c>
      <c r="V500" s="98">
        <v>462.65123615126242</v>
      </c>
      <c r="W500" s="98">
        <v>487.91811325965318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450.35802812282503</v>
      </c>
      <c r="D501" s="98">
        <v>487.39800947954387</v>
      </c>
      <c r="E501" s="98">
        <v>510.54992604510522</v>
      </c>
      <c r="F501" s="98">
        <v>550.53433105291697</v>
      </c>
      <c r="G501" s="98">
        <v>575.86282066862248</v>
      </c>
      <c r="H501" s="98">
        <v>600.4000693845976</v>
      </c>
      <c r="I501" s="98">
        <v>552.2892174687729</v>
      </c>
      <c r="J501" s="98">
        <v>572.88813903048936</v>
      </c>
      <c r="K501" s="98">
        <v>533.74072978897414</v>
      </c>
      <c r="L501" s="98">
        <v>537.25369370118744</v>
      </c>
      <c r="M501" s="98">
        <v>559.11879263006904</v>
      </c>
      <c r="N501" s="98">
        <v>563.31865563038809</v>
      </c>
      <c r="O501" s="98">
        <v>550.54415253925765</v>
      </c>
      <c r="P501" s="98">
        <v>597.21342190601285</v>
      </c>
      <c r="Q501" s="98">
        <v>478.42598581052323</v>
      </c>
      <c r="R501" s="98">
        <v>497.68705688417685</v>
      </c>
      <c r="S501" s="98">
        <v>567.70062475435964</v>
      </c>
      <c r="T501" s="98">
        <v>481.65336114367403</v>
      </c>
      <c r="U501" s="98">
        <v>451.28368594953872</v>
      </c>
      <c r="V501" s="98">
        <v>473.71767144985284</v>
      </c>
      <c r="W501" s="98">
        <v>492.59425282523517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447.41570997183879</v>
      </c>
      <c r="D502" s="33">
        <v>505.76727917865838</v>
      </c>
      <c r="E502" s="33">
        <v>554.1468457178014</v>
      </c>
      <c r="F502" s="33">
        <v>526.5248325516726</v>
      </c>
      <c r="G502" s="33">
        <v>529.55103399371546</v>
      </c>
      <c r="H502" s="33">
        <v>583.94237031058537</v>
      </c>
      <c r="I502" s="33">
        <v>526.98980482092281</v>
      </c>
      <c r="J502" s="33">
        <v>679.33828334738257</v>
      </c>
      <c r="K502" s="33">
        <v>608.31597577366347</v>
      </c>
      <c r="L502" s="33">
        <v>724.75922463828476</v>
      </c>
      <c r="M502" s="33">
        <v>544.28297744733482</v>
      </c>
      <c r="N502" s="33">
        <v>543.99469446843875</v>
      </c>
      <c r="O502" s="33">
        <v>574.35457835941168</v>
      </c>
      <c r="P502" s="33">
        <v>489.77779559879224</v>
      </c>
      <c r="Q502" s="33">
        <v>556.27834692491149</v>
      </c>
      <c r="R502" s="33">
        <v>593.24628616791745</v>
      </c>
      <c r="S502" s="33">
        <v>405.01267895266358</v>
      </c>
      <c r="T502" s="33">
        <v>429.90495011941789</v>
      </c>
      <c r="U502" s="33">
        <v>396.57997069213877</v>
      </c>
      <c r="V502" s="33">
        <v>488.05483262561324</v>
      </c>
      <c r="W502" s="33">
        <v>489.69601034172291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22.487479389370584</v>
      </c>
      <c r="D504" s="117">
        <f t="shared" si="254"/>
        <v>16.656747902118827</v>
      </c>
      <c r="E504" s="117">
        <f t="shared" si="254"/>
        <v>22.491971604460819</v>
      </c>
      <c r="F504" s="117">
        <f t="shared" si="254"/>
        <v>59.011139909230266</v>
      </c>
      <c r="G504" s="117">
        <f t="shared" si="254"/>
        <v>82.674760886943247</v>
      </c>
      <c r="H504" s="117">
        <f t="shared" si="254"/>
        <v>93.281059016299565</v>
      </c>
      <c r="I504" s="117">
        <f t="shared" si="254"/>
        <v>33.592450456242204</v>
      </c>
      <c r="J504" s="117">
        <f t="shared" si="254"/>
        <v>2.2228522856012018</v>
      </c>
      <c r="K504" s="117">
        <f t="shared" si="254"/>
        <v>7.3157476684191991</v>
      </c>
      <c r="L504" s="117">
        <f t="shared" si="254"/>
        <v>22.825891821033558</v>
      </c>
      <c r="M504" s="117">
        <f t="shared" si="254"/>
        <v>6.4024037744187083</v>
      </c>
      <c r="N504" s="117">
        <f t="shared" si="254"/>
        <v>37.824665895480173</v>
      </c>
      <c r="O504" s="117">
        <f t="shared" si="254"/>
        <v>67.391376391392768</v>
      </c>
      <c r="P504" s="117">
        <f t="shared" si="254"/>
        <v>58.286934072236519</v>
      </c>
      <c r="Q504" s="117">
        <f t="shared" si="254"/>
        <v>29.403606883639846</v>
      </c>
      <c r="R504" s="117">
        <f t="shared" ref="R504:V504" si="255">R505+R508+R510+R523</f>
        <v>5.5798446654176708</v>
      </c>
      <c r="S504" s="117">
        <f t="shared" si="255"/>
        <v>30.886911004309873</v>
      </c>
      <c r="T504" s="117">
        <f t="shared" si="255"/>
        <v>20.508926130128021</v>
      </c>
      <c r="U504" s="117">
        <f t="shared" si="255"/>
        <v>23.001268593289794</v>
      </c>
      <c r="V504" s="117">
        <f t="shared" si="255"/>
        <v>10.268162559674863</v>
      </c>
      <c r="W504" s="117">
        <f t="shared" ref="W504" si="256">W505+W508+W510+W523</f>
        <v>11.819986895744433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11.936536748929827</v>
      </c>
      <c r="D510" s="122">
        <v>6.6434871710664565</v>
      </c>
      <c r="E510" s="122">
        <v>8.7049520963761218</v>
      </c>
      <c r="F510" s="122">
        <v>11.063398564616325</v>
      </c>
      <c r="G510" s="122">
        <v>12.619148592666871</v>
      </c>
      <c r="H510" s="122">
        <v>17.615542016900228</v>
      </c>
      <c r="I510" s="122">
        <v>3.9602089546699424</v>
      </c>
      <c r="J510" s="122">
        <v>1.3772711819660235</v>
      </c>
      <c r="K510" s="122">
        <v>4.6169284675753284</v>
      </c>
      <c r="L510" s="122">
        <v>11.567183056032887</v>
      </c>
      <c r="M510" s="122">
        <v>7.8634900510863415E-2</v>
      </c>
      <c r="N510" s="122">
        <v>7.7259080892202219</v>
      </c>
      <c r="O510" s="122">
        <v>8.5292847349416832</v>
      </c>
      <c r="P510" s="122">
        <v>10.401091834460519</v>
      </c>
      <c r="Q510" s="122">
        <v>2.5485965787095868</v>
      </c>
      <c r="R510" s="122">
        <v>4.1111991558408967</v>
      </c>
      <c r="S510" s="122">
        <v>5.416904259407942</v>
      </c>
      <c r="T510" s="122">
        <v>4.4590769740486458</v>
      </c>
      <c r="U510" s="122">
        <v>4.5803935967633365</v>
      </c>
      <c r="V510" s="122">
        <v>7.6527967911564412</v>
      </c>
      <c r="W510" s="122">
        <v>6.6783196338172095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520.35032494252528</v>
      </c>
      <c r="D515" s="101">
        <v>521.5598782562937</v>
      </c>
      <c r="E515" s="101">
        <v>551.53576870915117</v>
      </c>
      <c r="F515" s="101">
        <v>548.34643958326717</v>
      </c>
      <c r="G515" s="101">
        <v>592.08074493055062</v>
      </c>
      <c r="H515" s="101">
        <v>626.96537903662079</v>
      </c>
      <c r="I515" s="101">
        <v>589.74111683293222</v>
      </c>
      <c r="J515" s="101">
        <v>644.50030992455504</v>
      </c>
      <c r="K515" s="101">
        <v>626.06542908163942</v>
      </c>
      <c r="L515" s="101">
        <v>493.92404699170839</v>
      </c>
      <c r="M515" s="101">
        <v>606.1964480382461</v>
      </c>
      <c r="N515" s="101">
        <v>595.94564637009103</v>
      </c>
      <c r="O515" s="101">
        <v>561.60601488071575</v>
      </c>
      <c r="P515" s="101">
        <v>578.22897432818104</v>
      </c>
      <c r="Q515" s="101">
        <v>450.06327730693738</v>
      </c>
      <c r="R515" s="101">
        <v>460.85400537210938</v>
      </c>
      <c r="S515" s="101">
        <v>485.62712848299543</v>
      </c>
      <c r="T515" s="101">
        <v>438.09567107823671</v>
      </c>
      <c r="U515" s="101">
        <v>409.92341551223882</v>
      </c>
      <c r="V515" s="101">
        <v>445.66287195558095</v>
      </c>
      <c r="W515" s="101">
        <v>469.35830684861401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10.550942640440759</v>
      </c>
      <c r="D523" s="122">
        <v>10.013260731052371</v>
      </c>
      <c r="E523" s="122">
        <v>13.787019508084697</v>
      </c>
      <c r="F523" s="122">
        <v>47.947741344613938</v>
      </c>
      <c r="G523" s="122">
        <v>70.055612294276372</v>
      </c>
      <c r="H523" s="122">
        <v>75.66551699939933</v>
      </c>
      <c r="I523" s="122">
        <v>29.632241501572263</v>
      </c>
      <c r="J523" s="122">
        <v>0.84558110363517813</v>
      </c>
      <c r="K523" s="122">
        <v>2.6988192008438712</v>
      </c>
      <c r="L523" s="122">
        <v>11.258708765000669</v>
      </c>
      <c r="M523" s="122">
        <v>6.323768873907845</v>
      </c>
      <c r="N523" s="122">
        <v>30.098757806259954</v>
      </c>
      <c r="O523" s="122">
        <v>58.862091656451085</v>
      </c>
      <c r="P523" s="122">
        <v>47.885842237775996</v>
      </c>
      <c r="Q523" s="122">
        <v>26.855010304930261</v>
      </c>
      <c r="R523" s="122">
        <v>1.4686455095767743</v>
      </c>
      <c r="S523" s="122">
        <v>25.47000674490193</v>
      </c>
      <c r="T523" s="122">
        <v>16.049849156079375</v>
      </c>
      <c r="U523" s="122">
        <v>18.420874996526457</v>
      </c>
      <c r="V523" s="122">
        <v>2.6153657685184215</v>
      </c>
      <c r="W523" s="122">
        <v>5.1416672619272239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172.2009601122179</v>
      </c>
      <c r="D525" s="98">
        <v>186.18406671800503</v>
      </c>
      <c r="E525" s="98">
        <v>194.84280931276152</v>
      </c>
      <c r="F525" s="98">
        <v>209.90325397929402</v>
      </c>
      <c r="G525" s="98">
        <v>219.35534249945522</v>
      </c>
      <c r="H525" s="98">
        <v>228.49123899591928</v>
      </c>
      <c r="I525" s="98">
        <v>209.99133732971436</v>
      </c>
      <c r="J525" s="98">
        <v>217.63143654810398</v>
      </c>
      <c r="K525" s="98">
        <v>202.58814846334559</v>
      </c>
      <c r="L525" s="98">
        <v>203.75624104784416</v>
      </c>
      <c r="M525" s="98">
        <v>211.95623586502424</v>
      </c>
      <c r="N525" s="98">
        <v>213.5483611243256</v>
      </c>
      <c r="O525" s="98">
        <v>208.70567719752441</v>
      </c>
      <c r="P525" s="98">
        <v>226.39752157109226</v>
      </c>
      <c r="Q525" s="98">
        <v>181.36641520383495</v>
      </c>
      <c r="R525" s="98">
        <v>188.14980806022453</v>
      </c>
      <c r="S525" s="98">
        <v>213.65855830267043</v>
      </c>
      <c r="T525" s="98">
        <v>180.33314557105496</v>
      </c>
      <c r="U525" s="98">
        <v>168.0591867401545</v>
      </c>
      <c r="V525" s="98">
        <v>175.53980412428726</v>
      </c>
      <c r="W525" s="98">
        <v>181.70129222234343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280.43977697414613</v>
      </c>
      <c r="D528" s="118">
        <f t="shared" si="261"/>
        <v>266.24001507843604</v>
      </c>
      <c r="E528" s="118">
        <f t="shared" si="261"/>
        <v>272.56810304501386</v>
      </c>
      <c r="F528" s="118">
        <f t="shared" si="261"/>
        <v>260.58068284481641</v>
      </c>
      <c r="G528" s="118">
        <f t="shared" si="261"/>
        <v>254.35677151965859</v>
      </c>
      <c r="H528" s="118">
        <f t="shared" si="261"/>
        <v>250.65248384847669</v>
      </c>
      <c r="I528" s="118">
        <f t="shared" si="261"/>
        <v>238.86735410987046</v>
      </c>
      <c r="J528" s="118">
        <f t="shared" si="261"/>
        <v>238.44786081214494</v>
      </c>
      <c r="K528" s="118">
        <f t="shared" si="261"/>
        <v>257.2181355971212</v>
      </c>
      <c r="L528" s="118">
        <f t="shared" si="261"/>
        <v>192.66049068457428</v>
      </c>
      <c r="M528" s="118">
        <f t="shared" si="261"/>
        <v>197.51770819185975</v>
      </c>
      <c r="N528" s="118">
        <f t="shared" si="261"/>
        <v>207.78654030074321</v>
      </c>
      <c r="O528" s="118">
        <f t="shared" si="261"/>
        <v>182.57090089513198</v>
      </c>
      <c r="P528" s="118">
        <f t="shared" si="261"/>
        <v>172.52470135013573</v>
      </c>
      <c r="Q528" s="118">
        <f t="shared" si="261"/>
        <v>144.82145670195194</v>
      </c>
      <c r="R528" s="118">
        <f t="shared" ref="R528:V528" si="262">R529+R532+R534+R547</f>
        <v>139.58225568935836</v>
      </c>
      <c r="S528" s="118">
        <f t="shared" si="262"/>
        <v>140.84140755626927</v>
      </c>
      <c r="T528" s="118">
        <f t="shared" si="262"/>
        <v>141.6558713784093</v>
      </c>
      <c r="U528" s="118">
        <f t="shared" si="262"/>
        <v>128.50752769199795</v>
      </c>
      <c r="V528" s="118">
        <f t="shared" si="262"/>
        <v>115.77580928839917</v>
      </c>
      <c r="W528" s="118">
        <f t="shared" ref="W528" si="263">W529+W532+W534+W547</f>
        <v>105.60058315652445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231.50489245773286</v>
      </c>
      <c r="D529" s="123">
        <f t="shared" si="264"/>
        <v>218.89197183109022</v>
      </c>
      <c r="E529" s="123">
        <f t="shared" si="264"/>
        <v>224.28148289351302</v>
      </c>
      <c r="F529" s="123">
        <f t="shared" si="264"/>
        <v>215.02874434938335</v>
      </c>
      <c r="G529" s="123">
        <f t="shared" si="264"/>
        <v>209.14174663874894</v>
      </c>
      <c r="H529" s="123">
        <f t="shared" si="264"/>
        <v>203.05486019434858</v>
      </c>
      <c r="I529" s="123">
        <f t="shared" si="264"/>
        <v>193.85731457210804</v>
      </c>
      <c r="J529" s="123">
        <f t="shared" si="264"/>
        <v>189.88622014109143</v>
      </c>
      <c r="K529" s="123">
        <f t="shared" si="264"/>
        <v>207.56417134332693</v>
      </c>
      <c r="L529" s="123">
        <f t="shared" si="264"/>
        <v>147.06911259828104</v>
      </c>
      <c r="M529" s="123">
        <f t="shared" si="264"/>
        <v>153.53494156438609</v>
      </c>
      <c r="N529" s="123">
        <f t="shared" si="264"/>
        <v>162.11673929759024</v>
      </c>
      <c r="O529" s="123">
        <f t="shared" si="264"/>
        <v>140.13716037709986</v>
      </c>
      <c r="P529" s="123">
        <f t="shared" si="264"/>
        <v>133.16650229838842</v>
      </c>
      <c r="Q529" s="123">
        <f t="shared" si="264"/>
        <v>105.2075350404489</v>
      </c>
      <c r="R529" s="123">
        <f t="shared" ref="R529:V529" si="265">SUM(R530:R531)</f>
        <v>99.23100338675512</v>
      </c>
      <c r="S529" s="123">
        <f t="shared" si="265"/>
        <v>105.45574516107159</v>
      </c>
      <c r="T529" s="123">
        <f t="shared" si="265"/>
        <v>105.14592833440994</v>
      </c>
      <c r="U529" s="123">
        <f t="shared" si="265"/>
        <v>94.781813787240694</v>
      </c>
      <c r="V529" s="123">
        <f t="shared" si="265"/>
        <v>80.336721352143684</v>
      </c>
      <c r="W529" s="123">
        <f t="shared" ref="W529" si="266">SUM(W530:W531)</f>
        <v>69.691910913719212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230.34891894880056</v>
      </c>
      <c r="D530" s="99">
        <v>217.8108263350116</v>
      </c>
      <c r="E530" s="99">
        <v>223.17120919191686</v>
      </c>
      <c r="F530" s="99">
        <v>213.97112532635302</v>
      </c>
      <c r="G530" s="99">
        <v>208.10628596384285</v>
      </c>
      <c r="H530" s="99">
        <v>202.04861235269428</v>
      </c>
      <c r="I530" s="99">
        <v>192.89827603355252</v>
      </c>
      <c r="J530" s="99">
        <v>188.93554404017178</v>
      </c>
      <c r="K530" s="99">
        <v>206.51176487563399</v>
      </c>
      <c r="L530" s="99">
        <v>146.34466638429757</v>
      </c>
      <c r="M530" s="99">
        <v>152.75994698549991</v>
      </c>
      <c r="N530" s="99">
        <v>161.29356270024954</v>
      </c>
      <c r="O530" s="99">
        <v>139.4239609670239</v>
      </c>
      <c r="P530" s="99">
        <v>132.48942589719741</v>
      </c>
      <c r="Q530" s="99">
        <v>104.67110399201971</v>
      </c>
      <c r="R530" s="99">
        <v>98.721606201176996</v>
      </c>
      <c r="S530" s="99">
        <v>104.91109598824586</v>
      </c>
      <c r="T530" s="99">
        <v>104.59565630236015</v>
      </c>
      <c r="U530" s="99">
        <v>94.278278957817633</v>
      </c>
      <c r="V530" s="99">
        <v>79.904215145238268</v>
      </c>
      <c r="W530" s="99">
        <v>69.314669475522962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1.155973508932318</v>
      </c>
      <c r="D531" s="99">
        <v>1.0811454960786129</v>
      </c>
      <c r="E531" s="99">
        <v>1.1102737015961515</v>
      </c>
      <c r="F531" s="99">
        <v>1.0576190230303344</v>
      </c>
      <c r="G531" s="99">
        <v>1.0354606749060902</v>
      </c>
      <c r="H531" s="99">
        <v>1.0062478416542979</v>
      </c>
      <c r="I531" s="99">
        <v>0.95903853855552157</v>
      </c>
      <c r="J531" s="99">
        <v>0.95067610091964228</v>
      </c>
      <c r="K531" s="99">
        <v>1.0524064676929539</v>
      </c>
      <c r="L531" s="99">
        <v>0.72444621398347364</v>
      </c>
      <c r="M531" s="99">
        <v>0.77499457888617618</v>
      </c>
      <c r="N531" s="99">
        <v>0.82317659734071269</v>
      </c>
      <c r="O531" s="99">
        <v>0.71319941007596077</v>
      </c>
      <c r="P531" s="99">
        <v>0.67707640119100609</v>
      </c>
      <c r="Q531" s="99">
        <v>0.53643104842919553</v>
      </c>
      <c r="R531" s="99">
        <v>0.50939718557811775</v>
      </c>
      <c r="S531" s="99">
        <v>0.54464917282573111</v>
      </c>
      <c r="T531" s="99">
        <v>0.55027203204979369</v>
      </c>
      <c r="U531" s="99">
        <v>0.50353482942305594</v>
      </c>
      <c r="V531" s="99">
        <v>0.43250620690541858</v>
      </c>
      <c r="W531" s="99">
        <v>0.37724143819624889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8.7129406913138871E-5</v>
      </c>
      <c r="D532" s="123">
        <f t="shared" si="267"/>
        <v>4.5766962540490339E-4</v>
      </c>
      <c r="E532" s="123">
        <f t="shared" si="267"/>
        <v>9.3240007316974349E-4</v>
      </c>
      <c r="F532" s="123">
        <f t="shared" si="267"/>
        <v>1.3497283604411718E-3</v>
      </c>
      <c r="G532" s="123">
        <f t="shared" si="267"/>
        <v>2.0511984856915102E-3</v>
      </c>
      <c r="H532" s="123">
        <f t="shared" si="267"/>
        <v>7.4681284085050866E-3</v>
      </c>
      <c r="I532" s="123">
        <f t="shared" si="267"/>
        <v>8.0916735718328785E-3</v>
      </c>
      <c r="J532" s="123">
        <f t="shared" si="267"/>
        <v>1.0869837851352001E-2</v>
      </c>
      <c r="K532" s="123">
        <f t="shared" si="267"/>
        <v>1.0147126177003026E-2</v>
      </c>
      <c r="L532" s="123">
        <f t="shared" si="267"/>
        <v>3.4149147733612377E-2</v>
      </c>
      <c r="M532" s="123">
        <f t="shared" si="267"/>
        <v>1.7949606032858858E-2</v>
      </c>
      <c r="N532" s="123">
        <f t="shared" si="267"/>
        <v>1.5857456832095846E-2</v>
      </c>
      <c r="O532" s="123">
        <f t="shared" si="267"/>
        <v>1.5190925890014117E-2</v>
      </c>
      <c r="P532" s="123">
        <f t="shared" si="267"/>
        <v>1.6082399421286357E-2</v>
      </c>
      <c r="Q532" s="123">
        <f t="shared" si="267"/>
        <v>1.0002516177059483E-2</v>
      </c>
      <c r="R532" s="123">
        <f t="shared" si="267"/>
        <v>1.2800449330653607E-2</v>
      </c>
      <c r="S532" s="123">
        <f t="shared" si="267"/>
        <v>9.4416493606938393E-3</v>
      </c>
      <c r="T532" s="123">
        <f t="shared" si="267"/>
        <v>1.2242124425712585E-2</v>
      </c>
      <c r="U532" s="123">
        <f t="shared" si="267"/>
        <v>9.5186194834272434E-3</v>
      </c>
      <c r="V532" s="123">
        <f t="shared" si="267"/>
        <v>2.0591810614806669E-2</v>
      </c>
      <c r="W532" s="123">
        <f t="shared" si="267"/>
        <v>2.2325607291025184E-2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8.7129406913138871E-5</v>
      </c>
      <c r="D533" s="99">
        <f>RES_hhdet_in_fecs!D86</f>
        <v>4.5766962540490339E-4</v>
      </c>
      <c r="E533" s="99">
        <f>RES_hhdet_in_fecs!E86</f>
        <v>9.3240007316974349E-4</v>
      </c>
      <c r="F533" s="99">
        <f>RES_hhdet_in_fecs!F86</f>
        <v>1.3497283604411718E-3</v>
      </c>
      <c r="G533" s="99">
        <f>RES_hhdet_in_fecs!G86</f>
        <v>2.0511984856915102E-3</v>
      </c>
      <c r="H533" s="99">
        <f>RES_hhdet_in_fecs!H86</f>
        <v>7.4681284085050866E-3</v>
      </c>
      <c r="I533" s="99">
        <f>RES_hhdet_in_fecs!I86</f>
        <v>8.0916735718328785E-3</v>
      </c>
      <c r="J533" s="99">
        <f>RES_hhdet_in_fecs!J86</f>
        <v>1.0869837851352001E-2</v>
      </c>
      <c r="K533" s="99">
        <f>RES_hhdet_in_fecs!K86</f>
        <v>1.0147126177003026E-2</v>
      </c>
      <c r="L533" s="99">
        <f>RES_hhdet_in_fecs!L86</f>
        <v>3.4149147733612377E-2</v>
      </c>
      <c r="M533" s="99">
        <f>RES_hhdet_in_fecs!M86</f>
        <v>1.7949606032858858E-2</v>
      </c>
      <c r="N533" s="99">
        <f>RES_hhdet_in_fecs!N86</f>
        <v>1.5857456832095846E-2</v>
      </c>
      <c r="O533" s="99">
        <f>RES_hhdet_in_fecs!O86</f>
        <v>1.5190925890014117E-2</v>
      </c>
      <c r="P533" s="99">
        <f>RES_hhdet_in_fecs!P86</f>
        <v>1.6082399421286357E-2</v>
      </c>
      <c r="Q533" s="99">
        <f>RES_hhdet_in_fecs!Q86</f>
        <v>1.0002516177059483E-2</v>
      </c>
      <c r="R533" s="99">
        <f>RES_hhdet_in_fecs!R86</f>
        <v>1.2800449330653607E-2</v>
      </c>
      <c r="S533" s="99">
        <f>RES_hhdet_in_fecs!S86</f>
        <v>9.4416493606938393E-3</v>
      </c>
      <c r="T533" s="99">
        <f>RES_hhdet_in_fecs!T86</f>
        <v>1.2242124425712585E-2</v>
      </c>
      <c r="U533" s="99">
        <f>RES_hhdet_in_fecs!U86</f>
        <v>9.5186194834272434E-3</v>
      </c>
      <c r="V533" s="99">
        <f>RES_hhdet_in_fecs!V86</f>
        <v>2.0591810614806669E-2</v>
      </c>
      <c r="W533" s="99">
        <f>RES_hhdet_in_fecs!W86</f>
        <v>2.2325607291025184E-2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36.661351132440167</v>
      </c>
      <c r="D534" s="123">
        <v>34.512412874262559</v>
      </c>
      <c r="E534" s="123">
        <v>34.627154151095901</v>
      </c>
      <c r="F534" s="123">
        <v>31.541528304602828</v>
      </c>
      <c r="G534" s="123">
        <v>31.962452556420885</v>
      </c>
      <c r="H534" s="123">
        <v>34.223830120594343</v>
      </c>
      <c r="I534" s="123">
        <v>32.393863526116441</v>
      </c>
      <c r="J534" s="123">
        <v>35.655539859425829</v>
      </c>
      <c r="K534" s="123">
        <v>35.335579535928936</v>
      </c>
      <c r="L534" s="123">
        <v>32.543882521817729</v>
      </c>
      <c r="M534" s="123">
        <v>30.964643281004143</v>
      </c>
      <c r="N534" s="123">
        <v>32.457366449388736</v>
      </c>
      <c r="O534" s="123">
        <v>30.90549919622152</v>
      </c>
      <c r="P534" s="123">
        <v>28.052852133196424</v>
      </c>
      <c r="Q534" s="123">
        <v>29.797095244473933</v>
      </c>
      <c r="R534" s="123">
        <v>30.34985386887648</v>
      </c>
      <c r="S534" s="123">
        <v>25.586070378525953</v>
      </c>
      <c r="T534" s="123">
        <v>26.121348668769311</v>
      </c>
      <c r="U534" s="123">
        <v>24.412927741899395</v>
      </c>
      <c r="V534" s="123">
        <v>26.116823195226669</v>
      </c>
      <c r="W534" s="123">
        <v>26.365655600828337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38.260640309417553</v>
      </c>
      <c r="D535" s="99">
        <v>35.787111716729527</v>
      </c>
      <c r="E535" s="99">
        <v>34.347745322591891</v>
      </c>
      <c r="F535" s="99">
        <v>32.775839662187032</v>
      </c>
      <c r="G535" s="99">
        <v>33.867973442817672</v>
      </c>
      <c r="H535" s="99">
        <v>32.200749184992631</v>
      </c>
      <c r="I535" s="99">
        <v>30.938677175893027</v>
      </c>
      <c r="J535" s="99">
        <v>28.639179302840208</v>
      </c>
      <c r="K535" s="99">
        <v>32.152622000902284</v>
      </c>
      <c r="L535" s="99">
        <v>30.4253995916973</v>
      </c>
      <c r="M535" s="99">
        <v>30.988910314680819</v>
      </c>
      <c r="N535" s="99">
        <v>33.377960563836496</v>
      </c>
      <c r="O535" s="99">
        <v>29.297359754510488</v>
      </c>
      <c r="P535" s="99">
        <v>29.235922146051351</v>
      </c>
      <c r="Q535" s="99">
        <v>24.066523829699907</v>
      </c>
      <c r="R535" s="99">
        <v>23.645844566737274</v>
      </c>
      <c r="S535" s="99">
        <v>25.850037187188281</v>
      </c>
      <c r="T535" s="99">
        <v>26.174991907012103</v>
      </c>
      <c r="U535" s="99">
        <v>24.667650553727519</v>
      </c>
      <c r="V535" s="99">
        <v>23.09627844174242</v>
      </c>
      <c r="W535" s="99">
        <v>24.371127707534267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36.519491040091644</v>
      </c>
      <c r="D539" s="102">
        <v>35.142837936368352</v>
      </c>
      <c r="E539" s="102">
        <v>36.265906137451772</v>
      </c>
      <c r="F539" s="102">
        <v>35.114824504690077</v>
      </c>
      <c r="G539" s="102">
        <v>37.541676067833883</v>
      </c>
      <c r="H539" s="102">
        <v>39.389733283632054</v>
      </c>
      <c r="I539" s="102">
        <v>36.568537464647775</v>
      </c>
      <c r="J539" s="102">
        <v>39.221673519347142</v>
      </c>
      <c r="K539" s="102">
        <v>37.504370633185417</v>
      </c>
      <c r="L539" s="102">
        <v>29.148536564741764</v>
      </c>
      <c r="M539" s="102">
        <v>35.222886247628146</v>
      </c>
      <c r="N539" s="102">
        <v>34.307537726742396</v>
      </c>
      <c r="O539" s="102">
        <v>31.827353134911395</v>
      </c>
      <c r="P539" s="102">
        <v>32.388790537967516</v>
      </c>
      <c r="Q539" s="102">
        <v>24.836881449410658</v>
      </c>
      <c r="R539" s="102">
        <v>25.078821965044796</v>
      </c>
      <c r="S539" s="102">
        <v>26.102074988794982</v>
      </c>
      <c r="T539" s="102">
        <v>23.246089863972266</v>
      </c>
      <c r="U539" s="102">
        <v>21.521082893082934</v>
      </c>
      <c r="V539" s="102">
        <v>23.1847225687061</v>
      </c>
      <c r="W539" s="102">
        <v>23.997012830463866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33.424595797268509</v>
      </c>
      <c r="D543" s="102">
        <v>33.121866930855163</v>
      </c>
      <c r="E543" s="102">
        <v>34.911201530404782</v>
      </c>
      <c r="F543" s="102">
        <v>30.096878409192364</v>
      </c>
      <c r="G543" s="102">
        <v>30.715620704031867</v>
      </c>
      <c r="H543" s="102">
        <v>34.347615922115573</v>
      </c>
      <c r="I543" s="102">
        <v>34.078585875542856</v>
      </c>
      <c r="J543" s="102">
        <v>45.749592101624856</v>
      </c>
      <c r="K543" s="102">
        <v>39.281297572097891</v>
      </c>
      <c r="L543" s="102">
        <v>36.82634560692086</v>
      </c>
      <c r="M543" s="102">
        <v>30.344773821258308</v>
      </c>
      <c r="N543" s="102">
        <v>30.764602354923831</v>
      </c>
      <c r="O543" s="102">
        <v>33.213498511461154</v>
      </c>
      <c r="P543" s="102">
        <v>27.731950243801322</v>
      </c>
      <c r="Q543" s="102">
        <v>32.699745916628082</v>
      </c>
      <c r="R543" s="102">
        <v>34.962878243369168</v>
      </c>
      <c r="S543" s="102">
        <v>24.983719601267303</v>
      </c>
      <c r="T543" s="102">
        <v>25.914607391549175</v>
      </c>
      <c r="U543" s="102">
        <v>23.887007096148544</v>
      </c>
      <c r="V543" s="102">
        <v>27.264808087197132</v>
      </c>
      <c r="W543" s="102">
        <v>27.108341754933321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12.273446254566194</v>
      </c>
      <c r="D547" s="123">
        <v>12.83517270345785</v>
      </c>
      <c r="E547" s="123">
        <v>13.65853360033182</v>
      </c>
      <c r="F547" s="123">
        <v>14.009060462469806</v>
      </c>
      <c r="G547" s="123">
        <v>13.250521126003051</v>
      </c>
      <c r="H547" s="123">
        <v>13.366325405125261</v>
      </c>
      <c r="I547" s="123">
        <v>12.608084338074155</v>
      </c>
      <c r="J547" s="123">
        <v>12.895230973776323</v>
      </c>
      <c r="K547" s="123">
        <v>14.308237591688327</v>
      </c>
      <c r="L547" s="123">
        <v>13.013346416741912</v>
      </c>
      <c r="M547" s="123">
        <v>13.000173740436637</v>
      </c>
      <c r="N547" s="123">
        <v>13.196577096932138</v>
      </c>
      <c r="O547" s="123">
        <v>11.51305039592059</v>
      </c>
      <c r="P547" s="123">
        <v>11.28926451912958</v>
      </c>
      <c r="Q547" s="123">
        <v>9.8068239008520539</v>
      </c>
      <c r="R547" s="123">
        <v>9.9885979843961064</v>
      </c>
      <c r="S547" s="123">
        <v>9.7901503673110444</v>
      </c>
      <c r="T547" s="123">
        <v>10.376352250804317</v>
      </c>
      <c r="U547" s="123">
        <v>9.3032675433744441</v>
      </c>
      <c r="V547" s="123">
        <v>9.3016729304140124</v>
      </c>
      <c r="W547" s="123">
        <v>9.520691034685882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12.395734518342143</v>
      </c>
      <c r="D548" s="99">
        <v>12.966921333300659</v>
      </c>
      <c r="E548" s="99">
        <v>13.846860669172496</v>
      </c>
      <c r="F548" s="99">
        <v>14.74186133513988</v>
      </c>
      <c r="G548" s="99">
        <v>13.839421414179981</v>
      </c>
      <c r="H548" s="99">
        <v>14.052239533231896</v>
      </c>
      <c r="I548" s="99">
        <v>13.903746112306003</v>
      </c>
      <c r="J548" s="99">
        <v>12.900629636411058</v>
      </c>
      <c r="K548" s="99">
        <v>14.379919929612361</v>
      </c>
      <c r="L548" s="99">
        <v>13.074025389887906</v>
      </c>
      <c r="M548" s="99">
        <v>13.103881317368552</v>
      </c>
      <c r="N548" s="99">
        <v>13.799477494908842</v>
      </c>
      <c r="O548" s="99">
        <v>12.217943454019609</v>
      </c>
      <c r="P548" s="99">
        <v>12.193840086427567</v>
      </c>
      <c r="Q548" s="99">
        <v>10.257673299291016</v>
      </c>
      <c r="R548" s="99">
        <v>9.9961156959193609</v>
      </c>
      <c r="S548" s="99">
        <v>10.424255426619705</v>
      </c>
      <c r="T548" s="99">
        <v>10.672077595365836</v>
      </c>
      <c r="U548" s="99">
        <v>10.17752301746018</v>
      </c>
      <c r="V548" s="99">
        <v>9.3274616359891027</v>
      </c>
      <c r="W548" s="99">
        <v>9.636408825811662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12.08549532588056</v>
      </c>
      <c r="D549" s="99">
        <v>12.545130014371246</v>
      </c>
      <c r="E549" s="99">
        <v>12.811772934749243</v>
      </c>
      <c r="F549" s="99">
        <v>13.441713840702421</v>
      </c>
      <c r="G549" s="99">
        <v>13.908520556312363</v>
      </c>
      <c r="H549" s="99">
        <v>14.355192906385652</v>
      </c>
      <c r="I549" s="99">
        <v>13.021096659550965</v>
      </c>
      <c r="J549" s="99">
        <v>13.244166093318796</v>
      </c>
      <c r="K549" s="99">
        <v>12.136017503802034</v>
      </c>
      <c r="L549" s="99">
        <v>12.024513239739315</v>
      </c>
      <c r="M549" s="99">
        <v>12.315661712485262</v>
      </c>
      <c r="N549" s="99">
        <v>12.293601774560257</v>
      </c>
      <c r="O549" s="99">
        <v>11.827774477873605</v>
      </c>
      <c r="P549" s="99">
        <v>12.681380958124217</v>
      </c>
      <c r="Q549" s="99">
        <v>10.008761835172296</v>
      </c>
      <c r="R549" s="99">
        <v>10.238764303002599</v>
      </c>
      <c r="S549" s="99">
        <v>11.483978928927172</v>
      </c>
      <c r="T549" s="99">
        <v>9.5687786575935068</v>
      </c>
      <c r="U549" s="99">
        <v>8.8231497687425549</v>
      </c>
      <c r="V549" s="99">
        <v>9.1321084041128078</v>
      </c>
      <c r="W549" s="99">
        <v>9.2898925557480307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9.4578101271697239</v>
      </c>
      <c r="D550" s="110">
        <v>10.245135155676145</v>
      </c>
      <c r="E550" s="110">
        <v>10.932998645398886</v>
      </c>
      <c r="F550" s="110">
        <v>10.097101589361014</v>
      </c>
      <c r="G550" s="110">
        <v>10.034824745870582</v>
      </c>
      <c r="H550" s="110">
        <v>10.94164587141892</v>
      </c>
      <c r="I550" s="110">
        <v>9.7251647741045026</v>
      </c>
      <c r="J550" s="110">
        <v>12.276118914781373</v>
      </c>
      <c r="K550" s="110">
        <v>10.794815466864819</v>
      </c>
      <c r="L550" s="110">
        <v>12.637163209279871</v>
      </c>
      <c r="M550" s="110">
        <v>9.3112972594237551</v>
      </c>
      <c r="N550" s="110">
        <v>9.1777835889730781</v>
      </c>
      <c r="O550" s="110">
        <v>9.4796520142246141</v>
      </c>
      <c r="P550" s="110">
        <v>7.9252952444770415</v>
      </c>
      <c r="Q550" s="110">
        <v>8.7768642684664453</v>
      </c>
      <c r="R550" s="110">
        <v>9.1024414376791221</v>
      </c>
      <c r="S550" s="110">
        <v>6.0338107120021283</v>
      </c>
      <c r="T550" s="110">
        <v>6.2095075148568784</v>
      </c>
      <c r="U550" s="110">
        <v>5.5722736968629549</v>
      </c>
      <c r="V550" s="110">
        <v>6.7014490737670345</v>
      </c>
      <c r="W550" s="110">
        <v>6.5407013319308618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157.9021661432121</v>
      </c>
      <c r="D552" s="118">
        <f t="shared" si="268"/>
        <v>153.05725804853691</v>
      </c>
      <c r="E552" s="118">
        <f t="shared" si="268"/>
        <v>159.57822103988912</v>
      </c>
      <c r="F552" s="118">
        <f t="shared" si="268"/>
        <v>155.42980011537767</v>
      </c>
      <c r="G552" s="118">
        <f t="shared" si="268"/>
        <v>154.71445052778927</v>
      </c>
      <c r="H552" s="118">
        <f t="shared" si="268"/>
        <v>155.37706501957862</v>
      </c>
      <c r="I552" s="118">
        <f t="shared" si="268"/>
        <v>150.84290756662992</v>
      </c>
      <c r="J552" s="118">
        <f t="shared" si="268"/>
        <v>152.74392060663433</v>
      </c>
      <c r="K552" s="118">
        <f t="shared" si="268"/>
        <v>167.46684662705798</v>
      </c>
      <c r="L552" s="118">
        <f t="shared" si="268"/>
        <v>127.76831952452292</v>
      </c>
      <c r="M552" s="118">
        <f t="shared" si="268"/>
        <v>133.71127893280203</v>
      </c>
      <c r="N552" s="118">
        <f t="shared" si="268"/>
        <v>142.05006199755314</v>
      </c>
      <c r="O552" s="118">
        <f t="shared" si="268"/>
        <v>126.52687632473064</v>
      </c>
      <c r="P552" s="118">
        <f t="shared" si="268"/>
        <v>120.16440836767477</v>
      </c>
      <c r="Q552" s="118">
        <f t="shared" si="268"/>
        <v>102.65582040328502</v>
      </c>
      <c r="R552" s="118">
        <f t="shared" ref="R552:V552" si="269">R553+R556+R558+R571</f>
        <v>100.12781177689934</v>
      </c>
      <c r="S552" s="118">
        <f t="shared" si="269"/>
        <v>103.46642759856343</v>
      </c>
      <c r="T552" s="118">
        <f t="shared" si="269"/>
        <v>106.01932839035464</v>
      </c>
      <c r="U552" s="118">
        <f t="shared" si="269"/>
        <v>97.732391147289491</v>
      </c>
      <c r="V552" s="118">
        <f t="shared" si="269"/>
        <v>88.383959040394558</v>
      </c>
      <c r="W552" s="118">
        <f t="shared" ref="W552" si="270">W553+W556+W558+W571</f>
        <v>81.437923334794931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128.59864690195332</v>
      </c>
      <c r="D553" s="123">
        <f t="shared" si="271"/>
        <v>124.12098461378912</v>
      </c>
      <c r="E553" s="123">
        <f t="shared" si="271"/>
        <v>129.7991819252926</v>
      </c>
      <c r="F553" s="123">
        <f t="shared" si="271"/>
        <v>126.9756375478285</v>
      </c>
      <c r="G553" s="123">
        <f t="shared" si="271"/>
        <v>125.98522414218156</v>
      </c>
      <c r="H553" s="123">
        <f t="shared" si="271"/>
        <v>124.74481403092838</v>
      </c>
      <c r="I553" s="123">
        <f t="shared" si="271"/>
        <v>121.4208241380675</v>
      </c>
      <c r="J553" s="123">
        <f t="shared" si="271"/>
        <v>121.22069377553818</v>
      </c>
      <c r="K553" s="123">
        <f t="shared" si="271"/>
        <v>134.99973360785117</v>
      </c>
      <c r="L553" s="123">
        <f t="shared" si="271"/>
        <v>97.398992093910564</v>
      </c>
      <c r="M553" s="123">
        <f t="shared" si="271"/>
        <v>103.37237423900596</v>
      </c>
      <c r="N553" s="123">
        <f t="shared" si="271"/>
        <v>110.70288522185966</v>
      </c>
      <c r="O553" s="123">
        <f t="shared" si="271"/>
        <v>96.802638479708904</v>
      </c>
      <c r="P553" s="123">
        <f t="shared" si="271"/>
        <v>92.909704889345107</v>
      </c>
      <c r="Q553" s="123">
        <f t="shared" si="271"/>
        <v>74.27087024124836</v>
      </c>
      <c r="R553" s="123">
        <f t="shared" ref="R553:V553" si="272">SUM(R554:R555)</f>
        <v>71.259256495317103</v>
      </c>
      <c r="S553" s="123">
        <f t="shared" si="272"/>
        <v>77.167235849590725</v>
      </c>
      <c r="T553" s="123">
        <f t="shared" si="272"/>
        <v>78.382069129180792</v>
      </c>
      <c r="U553" s="123">
        <f t="shared" si="272"/>
        <v>71.853213846890085</v>
      </c>
      <c r="V553" s="123">
        <f t="shared" si="272"/>
        <v>61.753054826595339</v>
      </c>
      <c r="W553" s="123">
        <f t="shared" ref="W553" si="273">SUM(W554:W555)</f>
        <v>54.163599073085486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127.442673393021</v>
      </c>
      <c r="D554" s="99">
        <v>123.0398391177105</v>
      </c>
      <c r="E554" s="99">
        <v>128.68890822369644</v>
      </c>
      <c r="F554" s="99">
        <v>125.91801852479816</v>
      </c>
      <c r="G554" s="99">
        <v>124.94976346727547</v>
      </c>
      <c r="H554" s="99">
        <v>123.73856618927408</v>
      </c>
      <c r="I554" s="99">
        <v>120.46178559951198</v>
      </c>
      <c r="J554" s="99">
        <v>120.27001767461854</v>
      </c>
      <c r="K554" s="99">
        <v>133.94732714015822</v>
      </c>
      <c r="L554" s="99">
        <v>96.674545879927095</v>
      </c>
      <c r="M554" s="99">
        <v>102.59737966011978</v>
      </c>
      <c r="N554" s="99">
        <v>109.87970862451894</v>
      </c>
      <c r="O554" s="99">
        <v>96.089439069632945</v>
      </c>
      <c r="P554" s="99">
        <v>92.232628488154106</v>
      </c>
      <c r="Q554" s="99">
        <v>73.734439192819167</v>
      </c>
      <c r="R554" s="99">
        <v>70.74985930973898</v>
      </c>
      <c r="S554" s="99">
        <v>76.622586676764996</v>
      </c>
      <c r="T554" s="99">
        <v>77.831797097131002</v>
      </c>
      <c r="U554" s="99">
        <v>71.349679017467025</v>
      </c>
      <c r="V554" s="99">
        <v>61.320548619689923</v>
      </c>
      <c r="W554" s="99">
        <v>53.786357634889235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1.155973508932318</v>
      </c>
      <c r="D555" s="99">
        <v>1.0811454960786129</v>
      </c>
      <c r="E555" s="99">
        <v>1.1102737015961515</v>
      </c>
      <c r="F555" s="99">
        <v>1.0576190230303344</v>
      </c>
      <c r="G555" s="99">
        <v>1.0354606749060902</v>
      </c>
      <c r="H555" s="99">
        <v>1.0062478416542979</v>
      </c>
      <c r="I555" s="99">
        <v>0.95903853855552157</v>
      </c>
      <c r="J555" s="99">
        <v>0.95067610091964228</v>
      </c>
      <c r="K555" s="99">
        <v>1.0524064676929539</v>
      </c>
      <c r="L555" s="99">
        <v>0.72444621398347364</v>
      </c>
      <c r="M555" s="99">
        <v>0.77499457888617618</v>
      </c>
      <c r="N555" s="99">
        <v>0.82317659734071269</v>
      </c>
      <c r="O555" s="99">
        <v>0.71319941007596077</v>
      </c>
      <c r="P555" s="99">
        <v>0.67707640119100609</v>
      </c>
      <c r="Q555" s="99">
        <v>0.53643104842919553</v>
      </c>
      <c r="R555" s="99">
        <v>0.50939718557811775</v>
      </c>
      <c r="S555" s="99">
        <v>0.54464917282573111</v>
      </c>
      <c r="T555" s="99">
        <v>0.55027203204979369</v>
      </c>
      <c r="U555" s="99">
        <v>0.50353482942305594</v>
      </c>
      <c r="V555" s="99">
        <v>0.43250620690541858</v>
      </c>
      <c r="W555" s="99">
        <v>0.37724143819624889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2.3353730745943942E-4</v>
      </c>
      <c r="D556" s="123">
        <f t="shared" si="274"/>
        <v>1.2718049682000636E-3</v>
      </c>
      <c r="E556" s="123">
        <f t="shared" si="274"/>
        <v>2.6838509048546172E-3</v>
      </c>
      <c r="F556" s="123">
        <f t="shared" si="274"/>
        <v>4.0196276000882694E-3</v>
      </c>
      <c r="G556" s="123">
        <f t="shared" si="274"/>
        <v>6.3150589811653913E-3</v>
      </c>
      <c r="H556" s="123">
        <f t="shared" si="274"/>
        <v>2.3749925365192597E-2</v>
      </c>
      <c r="I556" s="123">
        <f t="shared" si="274"/>
        <v>2.6562257444811638E-2</v>
      </c>
      <c r="J556" s="123">
        <f t="shared" si="274"/>
        <v>3.6816549455608708E-2</v>
      </c>
      <c r="K556" s="123">
        <f t="shared" si="274"/>
        <v>3.5453973117638628E-2</v>
      </c>
      <c r="L556" s="123">
        <f t="shared" si="274"/>
        <v>0.12306333290856392</v>
      </c>
      <c r="M556" s="123">
        <f t="shared" si="274"/>
        <v>6.7037103897561373E-2</v>
      </c>
      <c r="N556" s="123">
        <f t="shared" si="274"/>
        <v>6.1735995697298429E-2</v>
      </c>
      <c r="O556" s="123">
        <f t="shared" si="274"/>
        <v>6.2015354427335259E-2</v>
      </c>
      <c r="P556" s="123">
        <f t="shared" si="274"/>
        <v>6.8954728638708107E-2</v>
      </c>
      <c r="Q556" s="123">
        <f t="shared" si="274"/>
        <v>4.4650540006006705E-2</v>
      </c>
      <c r="R556" s="123">
        <f t="shared" si="274"/>
        <v>5.8556422079501354E-2</v>
      </c>
      <c r="S556" s="123">
        <f t="shared" si="274"/>
        <v>4.4022777975158828E-2</v>
      </c>
      <c r="T556" s="123">
        <f t="shared" si="274"/>
        <v>5.7981012512593626E-2</v>
      </c>
      <c r="U556" s="123">
        <f t="shared" si="274"/>
        <v>4.5719529426597523E-2</v>
      </c>
      <c r="V556" s="123">
        <f t="shared" si="274"/>
        <v>0.10031219869014087</v>
      </c>
      <c r="W556" s="123">
        <f t="shared" si="274"/>
        <v>0.11025100095895563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2.3353730745943942E-4</v>
      </c>
      <c r="D557" s="99">
        <f>RES_hhdet_in_tess!D86</f>
        <v>1.2718049682000636E-3</v>
      </c>
      <c r="E557" s="99">
        <f>RES_hhdet_in_tess!E86</f>
        <v>2.6838509048546172E-3</v>
      </c>
      <c r="F557" s="99">
        <f>RES_hhdet_in_tess!F86</f>
        <v>4.0196276000882694E-3</v>
      </c>
      <c r="G557" s="99">
        <f>RES_hhdet_in_tess!G86</f>
        <v>6.3150589811653913E-3</v>
      </c>
      <c r="H557" s="99">
        <f>RES_hhdet_in_tess!H86</f>
        <v>2.3749925365192597E-2</v>
      </c>
      <c r="I557" s="99">
        <f>RES_hhdet_in_tess!I86</f>
        <v>2.6562257444811638E-2</v>
      </c>
      <c r="J557" s="99">
        <f>RES_hhdet_in_tess!J86</f>
        <v>3.6816549455608708E-2</v>
      </c>
      <c r="K557" s="99">
        <f>RES_hhdet_in_tess!K86</f>
        <v>3.5453973117638628E-2</v>
      </c>
      <c r="L557" s="99">
        <f>RES_hhdet_in_tess!L86</f>
        <v>0.12306333290856392</v>
      </c>
      <c r="M557" s="99">
        <f>RES_hhdet_in_tess!M86</f>
        <v>6.7037103897561373E-2</v>
      </c>
      <c r="N557" s="99">
        <f>RES_hhdet_in_tess!N86</f>
        <v>6.1735995697298429E-2</v>
      </c>
      <c r="O557" s="99">
        <f>RES_hhdet_in_tess!O86</f>
        <v>6.2015354427335259E-2</v>
      </c>
      <c r="P557" s="99">
        <f>RES_hhdet_in_tess!P86</f>
        <v>6.8954728638708107E-2</v>
      </c>
      <c r="Q557" s="99">
        <f>RES_hhdet_in_tess!Q86</f>
        <v>4.4650540006006705E-2</v>
      </c>
      <c r="R557" s="99">
        <f>RES_hhdet_in_tess!R86</f>
        <v>5.8556422079501354E-2</v>
      </c>
      <c r="S557" s="99">
        <f>RES_hhdet_in_tess!S86</f>
        <v>4.4022777975158828E-2</v>
      </c>
      <c r="T557" s="99">
        <f>RES_hhdet_in_tess!T86</f>
        <v>5.7981012512593626E-2</v>
      </c>
      <c r="U557" s="99">
        <f>RES_hhdet_in_tess!U86</f>
        <v>4.5719529426597523E-2</v>
      </c>
      <c r="V557" s="99">
        <f>RES_hhdet_in_tess!V86</f>
        <v>0.10031219869014087</v>
      </c>
      <c r="W557" s="99">
        <f>RES_hhdet_in_tess!W86</f>
        <v>0.11025100095895563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22.189901238973739</v>
      </c>
      <c r="D558" s="123">
        <v>21.481256696694015</v>
      </c>
      <c r="E558" s="123">
        <v>21.835619200761478</v>
      </c>
      <c r="F558" s="123">
        <v>20.161404506826425</v>
      </c>
      <c r="G558" s="123">
        <v>20.71110777717972</v>
      </c>
      <c r="H558" s="123">
        <v>22.30064876127032</v>
      </c>
      <c r="I558" s="123">
        <v>21.585940583385813</v>
      </c>
      <c r="J558" s="123">
        <v>24.032100741601973</v>
      </c>
      <c r="K558" s="123">
        <v>24.157122302133907</v>
      </c>
      <c r="L558" s="123">
        <v>22.711644920941335</v>
      </c>
      <c r="M558" s="123">
        <v>22.725750939946867</v>
      </c>
      <c r="N558" s="123">
        <v>23.480055368409531</v>
      </c>
      <c r="O558" s="123">
        <v>22.527751177233331</v>
      </c>
      <c r="P558" s="123">
        <v>20.221348555862502</v>
      </c>
      <c r="Q558" s="123">
        <v>22.115751822332097</v>
      </c>
      <c r="R558" s="123">
        <v>23.013001295277437</v>
      </c>
      <c r="S558" s="123">
        <v>20.295663182458572</v>
      </c>
      <c r="T558" s="123">
        <v>21.45046457204322</v>
      </c>
      <c r="U558" s="123">
        <v>20.141799859262573</v>
      </c>
      <c r="V558" s="123">
        <v>21.058625745911428</v>
      </c>
      <c r="W558" s="123">
        <v>21.495113641823931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22.580080723746867</v>
      </c>
      <c r="D559" s="99">
        <v>21.634991444968197</v>
      </c>
      <c r="E559" s="99">
        <v>21.263521689223303</v>
      </c>
      <c r="F559" s="99">
        <v>20.770304534133665</v>
      </c>
      <c r="G559" s="99">
        <v>21.961973188226096</v>
      </c>
      <c r="H559" s="99">
        <v>21.358804045828041</v>
      </c>
      <c r="I559" s="99">
        <v>20.983078496541438</v>
      </c>
      <c r="J559" s="99">
        <v>19.851319559458659</v>
      </c>
      <c r="K559" s="99">
        <v>22.765718977996666</v>
      </c>
      <c r="L559" s="99">
        <v>21.993232323312828</v>
      </c>
      <c r="M559" s="99">
        <v>22.823124857449532</v>
      </c>
      <c r="N559" s="99">
        <v>24.979416765079378</v>
      </c>
      <c r="O559" s="99">
        <v>22.213452469826514</v>
      </c>
      <c r="P559" s="99">
        <v>22.41849604150941</v>
      </c>
      <c r="Q559" s="99">
        <v>18.701130230501242</v>
      </c>
      <c r="R559" s="99">
        <v>18.73148244112431</v>
      </c>
      <c r="S559" s="99">
        <v>20.91528664114897</v>
      </c>
      <c r="T559" s="99">
        <v>21.623573252449887</v>
      </c>
      <c r="U559" s="99">
        <v>20.764951673813307</v>
      </c>
      <c r="V559" s="99">
        <v>19.745616793581522</v>
      </c>
      <c r="W559" s="99">
        <v>21.093057030992448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20.94437824641571</v>
      </c>
      <c r="D563" s="102">
        <v>20.25016476820533</v>
      </c>
      <c r="E563" s="102">
        <v>21.011947121847683</v>
      </c>
      <c r="F563" s="102">
        <v>20.458180965539</v>
      </c>
      <c r="G563" s="102">
        <v>22.008581806490042</v>
      </c>
      <c r="H563" s="102">
        <v>23.249800119045695</v>
      </c>
      <c r="I563" s="102">
        <v>21.747810221760542</v>
      </c>
      <c r="J563" s="102">
        <v>23.532608033024975</v>
      </c>
      <c r="K563" s="102">
        <v>22.741945151891155</v>
      </c>
      <c r="L563" s="102">
        <v>17.896282504140473</v>
      </c>
      <c r="M563" s="102">
        <v>22.18782221515913</v>
      </c>
      <c r="N563" s="102">
        <v>22.523991574683418</v>
      </c>
      <c r="O563" s="102">
        <v>22.14184777204456</v>
      </c>
      <c r="P563" s="102">
        <v>24.077626481353466</v>
      </c>
      <c r="Q563" s="102">
        <v>19.539425651514076</v>
      </c>
      <c r="R563" s="102">
        <v>20.462896903878072</v>
      </c>
      <c r="S563" s="102">
        <v>22.033113352567529</v>
      </c>
      <c r="T563" s="102">
        <v>20.215406244117933</v>
      </c>
      <c r="U563" s="102">
        <v>19.17284434550918</v>
      </c>
      <c r="V563" s="102">
        <v>21.012324909492698</v>
      </c>
      <c r="W563" s="102">
        <v>21.922494315013605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21.486375722391177</v>
      </c>
      <c r="D567" s="102">
        <v>21.348588561910539</v>
      </c>
      <c r="E567" s="102">
        <v>22.566390063667356</v>
      </c>
      <c r="F567" s="102">
        <v>19.510573028029601</v>
      </c>
      <c r="G567" s="102">
        <v>19.972729292159482</v>
      </c>
      <c r="H567" s="102">
        <v>22.406498230444509</v>
      </c>
      <c r="I567" s="102">
        <v>22.307216226072349</v>
      </c>
      <c r="J567" s="102">
        <v>30.060481613581032</v>
      </c>
      <c r="K567" s="102">
        <v>25.92148202178781</v>
      </c>
      <c r="L567" s="102">
        <v>24.419550407038276</v>
      </c>
      <c r="M567" s="102">
        <v>20.297804226521077</v>
      </c>
      <c r="N567" s="102">
        <v>20.867264937735246</v>
      </c>
      <c r="O567" s="102">
        <v>23.000280380109917</v>
      </c>
      <c r="P567" s="102">
        <v>19.716949044432344</v>
      </c>
      <c r="Q567" s="102">
        <v>23.842088894052921</v>
      </c>
      <c r="R567" s="102">
        <v>25.946796110560957</v>
      </c>
      <c r="S567" s="102">
        <v>18.862672562081407</v>
      </c>
      <c r="T567" s="102">
        <v>19.888809570209137</v>
      </c>
      <c r="U567" s="102">
        <v>18.612629944013332</v>
      </c>
      <c r="V567" s="102">
        <v>21.528524499071224</v>
      </c>
      <c r="W567" s="102">
        <v>21.627202366325715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7.1133844649775977</v>
      </c>
      <c r="D571" s="123">
        <v>7.4537449330855674</v>
      </c>
      <c r="E571" s="123">
        <v>7.9407360629302053</v>
      </c>
      <c r="F571" s="123">
        <v>8.2887384331226563</v>
      </c>
      <c r="G571" s="123">
        <v>8.0118035494468387</v>
      </c>
      <c r="H571" s="123">
        <v>8.3078523020147497</v>
      </c>
      <c r="I571" s="123">
        <v>7.8095805877317899</v>
      </c>
      <c r="J571" s="123">
        <v>7.454309540038575</v>
      </c>
      <c r="K571" s="123">
        <v>8.2745367439552791</v>
      </c>
      <c r="L571" s="123">
        <v>7.5346191767624635</v>
      </c>
      <c r="M571" s="123">
        <v>7.5461166499516485</v>
      </c>
      <c r="N571" s="123">
        <v>7.8053854115866681</v>
      </c>
      <c r="O571" s="123">
        <v>7.1344713133610691</v>
      </c>
      <c r="P571" s="123">
        <v>6.9644001938284514</v>
      </c>
      <c r="Q571" s="123">
        <v>6.2245477996985485</v>
      </c>
      <c r="R571" s="123">
        <v>5.7969975642252942</v>
      </c>
      <c r="S571" s="123">
        <v>5.9595057885389808</v>
      </c>
      <c r="T571" s="123">
        <v>6.1288136766180319</v>
      </c>
      <c r="U571" s="123">
        <v>5.6916579117102426</v>
      </c>
      <c r="V571" s="123">
        <v>5.4719662691976509</v>
      </c>
      <c r="W571" s="123">
        <v>5.6689596189265616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7.1081107879425787</v>
      </c>
      <c r="D572" s="99">
        <v>7.4406470258455748</v>
      </c>
      <c r="E572" s="99">
        <v>7.9508350735452176</v>
      </c>
      <c r="F572" s="99">
        <v>8.4703350543182694</v>
      </c>
      <c r="G572" s="99">
        <v>7.9569948180166348</v>
      </c>
      <c r="H572" s="99">
        <v>8.0845525586247557</v>
      </c>
      <c r="I572" s="99">
        <v>8.0041868906961362</v>
      </c>
      <c r="J572" s="99">
        <v>7.4312804445899419</v>
      </c>
      <c r="K572" s="99">
        <v>8.2883145424066598</v>
      </c>
      <c r="L572" s="99">
        <v>7.5398904136421105</v>
      </c>
      <c r="M572" s="99">
        <v>7.5594110053982329</v>
      </c>
      <c r="N572" s="99">
        <v>7.9606888613599915</v>
      </c>
      <c r="O572" s="99">
        <v>7.0483281993122064</v>
      </c>
      <c r="P572" s="99">
        <v>7.0344233677718773</v>
      </c>
      <c r="Q572" s="99">
        <v>5.9174809776140167</v>
      </c>
      <c r="R572" s="99">
        <v>5.7776891076276611</v>
      </c>
      <c r="S572" s="99">
        <v>6.0440732778622825</v>
      </c>
      <c r="T572" s="99">
        <v>6.2103634613204672</v>
      </c>
      <c r="U572" s="99">
        <v>5.9448922814878884</v>
      </c>
      <c r="V572" s="99">
        <v>5.4674023574425457</v>
      </c>
      <c r="W572" s="99">
        <v>5.6667163730121182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7.1799042916109315</v>
      </c>
      <c r="D573" s="99">
        <v>7.46016212438672</v>
      </c>
      <c r="E573" s="99">
        <v>7.6259671097054769</v>
      </c>
      <c r="F573" s="99">
        <v>8.0085103443292986</v>
      </c>
      <c r="G573" s="99">
        <v>8.2943741226278185</v>
      </c>
      <c r="H573" s="99">
        <v>8.5686434958233253</v>
      </c>
      <c r="I573" s="99">
        <v>7.7793732265484064</v>
      </c>
      <c r="J573" s="99">
        <v>7.9196261425944225</v>
      </c>
      <c r="K573" s="99">
        <v>7.2631391399552232</v>
      </c>
      <c r="L573" s="99">
        <v>7.2022444046407852</v>
      </c>
      <c r="M573" s="99">
        <v>7.3798494552368119</v>
      </c>
      <c r="N573" s="99">
        <v>7.3666305941898758</v>
      </c>
      <c r="O573" s="99">
        <v>7.0874953433245214</v>
      </c>
      <c r="P573" s="99">
        <v>7.5989974830656477</v>
      </c>
      <c r="Q573" s="99">
        <v>5.9974979259141978</v>
      </c>
      <c r="R573" s="99">
        <v>6.1522216321896783</v>
      </c>
      <c r="S573" s="99">
        <v>6.9314377226506014</v>
      </c>
      <c r="T573" s="99">
        <v>5.8056039534480099</v>
      </c>
      <c r="U573" s="99">
        <v>5.3819900132129632</v>
      </c>
      <c r="V573" s="99">
        <v>5.5981804678466798</v>
      </c>
      <c r="W573" s="99">
        <v>5.7210253972492886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7.1329959178275084</v>
      </c>
      <c r="D574" s="110">
        <v>7.7413239826559224</v>
      </c>
      <c r="E574" s="110">
        <v>8.2771642964015335</v>
      </c>
      <c r="F574" s="110">
        <v>7.6592490789298617</v>
      </c>
      <c r="G574" s="110">
        <v>7.6273276122748728</v>
      </c>
      <c r="H574" s="110">
        <v>8.3337665140946324</v>
      </c>
      <c r="I574" s="110">
        <v>7.4230136106534736</v>
      </c>
      <c r="J574" s="110">
        <v>9.3911967484053935</v>
      </c>
      <c r="K574" s="110">
        <v>8.2779584290833714</v>
      </c>
      <c r="L574" s="110">
        <v>9.7158812150784541</v>
      </c>
      <c r="M574" s="110">
        <v>7.1840304557013503</v>
      </c>
      <c r="N574" s="110">
        <v>7.1139272937155615</v>
      </c>
      <c r="O574" s="110">
        <v>7.3940216797583318</v>
      </c>
      <c r="P574" s="110">
        <v>6.2319768771077433</v>
      </c>
      <c r="Q574" s="110">
        <v>6.973446950756645</v>
      </c>
      <c r="R574" s="110">
        <v>7.3334891564757694</v>
      </c>
      <c r="S574" s="110">
        <v>4.9450714666008668</v>
      </c>
      <c r="T574" s="110">
        <v>5.1818550006457107</v>
      </c>
      <c r="U574" s="110">
        <v>4.7295958355207235</v>
      </c>
      <c r="V574" s="110">
        <v>5.767610532409952</v>
      </c>
      <c r="W574" s="110">
        <v>5.6873649987357817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0.35851020675314843</v>
      </c>
      <c r="D576" s="118">
        <f t="shared" si="275"/>
        <v>0.25494983031944474</v>
      </c>
      <c r="E576" s="118">
        <f t="shared" si="275"/>
        <v>0.33595741951570529</v>
      </c>
      <c r="F576" s="118">
        <f t="shared" si="275"/>
        <v>0.85842298606498513</v>
      </c>
      <c r="G576" s="118">
        <f t="shared" si="275"/>
        <v>1.1907964408935297</v>
      </c>
      <c r="H576" s="118">
        <f t="shared" si="275"/>
        <v>1.331265901489304</v>
      </c>
      <c r="I576" s="118">
        <f t="shared" si="275"/>
        <v>0.47317275338300485</v>
      </c>
      <c r="J576" s="118">
        <f t="shared" si="275"/>
        <v>3.0728789571320032E-2</v>
      </c>
      <c r="K576" s="118">
        <f t="shared" si="275"/>
        <v>9.9552629700078971E-2</v>
      </c>
      <c r="L576" s="118">
        <f t="shared" si="275"/>
        <v>0.30599631715219128</v>
      </c>
      <c r="M576" s="118">
        <f t="shared" si="275"/>
        <v>8.450579130884503E-2</v>
      </c>
      <c r="N576" s="118">
        <f t="shared" si="275"/>
        <v>0.49464071217176186</v>
      </c>
      <c r="O576" s="118">
        <f t="shared" si="275"/>
        <v>0.86757086448242227</v>
      </c>
      <c r="P576" s="118">
        <f t="shared" si="275"/>
        <v>0.74164820994301772</v>
      </c>
      <c r="Q576" s="118">
        <f t="shared" si="275"/>
        <v>0.36860052866958537</v>
      </c>
      <c r="R576" s="118">
        <f t="shared" ref="R576:V576" si="276">R577+R580+R582+R595</f>
        <v>6.8975957039665969E-2</v>
      </c>
      <c r="S576" s="118">
        <f t="shared" si="276"/>
        <v>0.37711901438202761</v>
      </c>
      <c r="T576" s="118">
        <f t="shared" si="276"/>
        <v>0.24720413522979157</v>
      </c>
      <c r="U576" s="118">
        <f t="shared" si="276"/>
        <v>0.27431214935200826</v>
      </c>
      <c r="V576" s="118">
        <f t="shared" si="276"/>
        <v>0.12134448543225067</v>
      </c>
      <c r="W576" s="118">
        <f t="shared" ref="W576" si="277">W577+W580+W582+W595</f>
        <v>0.13727818552056692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0.1903001302937565</v>
      </c>
      <c r="D582" s="123">
        <v>0.10168587151261059</v>
      </c>
      <c r="E582" s="123">
        <v>0.13002387228367024</v>
      </c>
      <c r="F582" s="123">
        <v>0.16093699675134601</v>
      </c>
      <c r="G582" s="123">
        <v>0.18175846014000965</v>
      </c>
      <c r="H582" s="123">
        <v>0.25140120267345661</v>
      </c>
      <c r="I582" s="123">
        <v>5.5782265050717782E-2</v>
      </c>
      <c r="J582" s="123">
        <v>1.9039446123983273E-2</v>
      </c>
      <c r="K582" s="123">
        <v>6.2827121835873384E-2</v>
      </c>
      <c r="L582" s="123">
        <v>0.15506581047184789</v>
      </c>
      <c r="M582" s="123">
        <v>1.037907749385291E-3</v>
      </c>
      <c r="N582" s="123">
        <v>0.10103324349210231</v>
      </c>
      <c r="O582" s="123">
        <v>0.10980275707583236</v>
      </c>
      <c r="P582" s="123">
        <v>0.13234443127374793</v>
      </c>
      <c r="Q582" s="123">
        <v>3.1948939121497363E-2</v>
      </c>
      <c r="R582" s="123">
        <v>5.0821109432007135E-2</v>
      </c>
      <c r="S582" s="123">
        <v>6.6138617585445217E-2</v>
      </c>
      <c r="T582" s="123">
        <v>5.3747439544065995E-2</v>
      </c>
      <c r="U582" s="123">
        <v>5.4625578902759979E-2</v>
      </c>
      <c r="V582" s="123">
        <v>9.0437279634367415E-2</v>
      </c>
      <c r="W582" s="123">
        <v>7.7562488837181018E-2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8.2957675846672192</v>
      </c>
      <c r="D587" s="102">
        <v>7.9830470656254358</v>
      </c>
      <c r="E587" s="102">
        <v>8.2381632381835459</v>
      </c>
      <c r="F587" s="102">
        <v>7.9766835344853977</v>
      </c>
      <c r="G587" s="102">
        <v>8.5279671355691455</v>
      </c>
      <c r="H587" s="102">
        <v>8.9477718127098598</v>
      </c>
      <c r="I587" s="102">
        <v>8.3069089704693884</v>
      </c>
      <c r="J587" s="102">
        <v>8.9095953566548989</v>
      </c>
      <c r="K587" s="102">
        <v>8.519492833034402</v>
      </c>
      <c r="L587" s="102">
        <v>6.6213815660467397</v>
      </c>
      <c r="M587" s="102">
        <v>8.0012308400112104</v>
      </c>
      <c r="N587" s="102">
        <v>7.7933002700068039</v>
      </c>
      <c r="O587" s="102">
        <v>7.2299015381264731</v>
      </c>
      <c r="P587" s="102">
        <v>7.3574376586047041</v>
      </c>
      <c r="Q587" s="102">
        <v>5.6419459900481259</v>
      </c>
      <c r="R587" s="102">
        <v>5.6969051975795768</v>
      </c>
      <c r="S587" s="102">
        <v>5.9293473544546682</v>
      </c>
      <c r="T587" s="102">
        <v>5.2805817734999412</v>
      </c>
      <c r="U587" s="102">
        <v>4.888729189992719</v>
      </c>
      <c r="V587" s="102">
        <v>5.2666415787072784</v>
      </c>
      <c r="W587" s="102">
        <v>5.4511614345681716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0.16821007645939193</v>
      </c>
      <c r="D595" s="123">
        <v>0.15326395880683416</v>
      </c>
      <c r="E595" s="123">
        <v>0.20593354723203505</v>
      </c>
      <c r="F595" s="123">
        <v>0.69748598931363914</v>
      </c>
      <c r="G595" s="123">
        <v>1.0090379807535199</v>
      </c>
      <c r="H595" s="123">
        <v>1.0798646988158473</v>
      </c>
      <c r="I595" s="123">
        <v>0.41739048833228709</v>
      </c>
      <c r="J595" s="123">
        <v>1.1689343447336759E-2</v>
      </c>
      <c r="K595" s="123">
        <v>3.672550786420558E-2</v>
      </c>
      <c r="L595" s="123">
        <v>0.15093050668034338</v>
      </c>
      <c r="M595" s="123">
        <v>8.3467883559459735E-2</v>
      </c>
      <c r="N595" s="123">
        <v>0.39360746867965957</v>
      </c>
      <c r="O595" s="123">
        <v>0.75776810740658995</v>
      </c>
      <c r="P595" s="123">
        <v>0.60930377866926977</v>
      </c>
      <c r="Q595" s="123">
        <v>0.33665158954808799</v>
      </c>
      <c r="R595" s="123">
        <v>1.8154847607658835E-2</v>
      </c>
      <c r="S595" s="123">
        <v>0.3109803967965824</v>
      </c>
      <c r="T595" s="123">
        <v>0.19345669568572557</v>
      </c>
      <c r="U595" s="123">
        <v>0.21968657044924828</v>
      </c>
      <c r="V595" s="123">
        <v>3.0907205797883256E-2</v>
      </c>
      <c r="W595" s="123">
        <v>5.9715696683385916E-2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2.7453411182270289</v>
      </c>
      <c r="D597" s="99">
        <v>2.8497517340645726</v>
      </c>
      <c r="E597" s="99">
        <v>2.9103223398576392</v>
      </c>
      <c r="F597" s="99">
        <v>3.0534197160539627</v>
      </c>
      <c r="G597" s="99">
        <v>3.1594595295719174</v>
      </c>
      <c r="H597" s="99">
        <v>3.2609256206145649</v>
      </c>
      <c r="I597" s="99">
        <v>2.9578723171835972</v>
      </c>
      <c r="J597" s="99">
        <v>3.0085447697582981</v>
      </c>
      <c r="K597" s="99">
        <v>2.7568177361636703</v>
      </c>
      <c r="L597" s="99">
        <v>2.7314884275391833</v>
      </c>
      <c r="M597" s="99">
        <v>2.7976257146081522</v>
      </c>
      <c r="N597" s="99">
        <v>2.7926145791091082</v>
      </c>
      <c r="O597" s="99">
        <v>2.6867972503937687</v>
      </c>
      <c r="P597" s="99">
        <v>2.8807024984474974</v>
      </c>
      <c r="Q597" s="99">
        <v>2.2735903384777387</v>
      </c>
      <c r="R597" s="99">
        <v>2.3258376990700707</v>
      </c>
      <c r="S597" s="99">
        <v>2.6087006534950965</v>
      </c>
      <c r="T597" s="99">
        <v>2.1736437598589413</v>
      </c>
      <c r="U597" s="99">
        <v>2.0042667014675595</v>
      </c>
      <c r="V597" s="99">
        <v>2.0744497450782657</v>
      </c>
      <c r="W597" s="99">
        <v>2.1102919929637225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431697</v>
      </c>
      <c r="C5" s="120">
        <v>427063</v>
      </c>
      <c r="D5" s="120">
        <v>414416</v>
      </c>
      <c r="E5" s="120">
        <v>403467</v>
      </c>
      <c r="F5" s="120">
        <v>387234</v>
      </c>
      <c r="G5" s="120">
        <v>374853</v>
      </c>
      <c r="H5" s="120">
        <v>361718</v>
      </c>
      <c r="I5" s="120">
        <v>348648</v>
      </c>
      <c r="J5" s="120">
        <v>344866</v>
      </c>
      <c r="K5" s="120">
        <v>349831</v>
      </c>
      <c r="L5" s="120">
        <v>337526</v>
      </c>
      <c r="M5" s="120">
        <v>340054</v>
      </c>
      <c r="N5" s="120">
        <v>333980</v>
      </c>
      <c r="O5" s="120">
        <v>332812</v>
      </c>
      <c r="P5" s="120">
        <v>336527</v>
      </c>
      <c r="Q5" s="120">
        <v>324066</v>
      </c>
      <c r="R5" s="120">
        <v>324092</v>
      </c>
      <c r="S5" s="120">
        <v>337565</v>
      </c>
      <c r="T5" s="120">
        <v>343791</v>
      </c>
      <c r="U5" s="120">
        <v>356650</v>
      </c>
      <c r="V5" s="120">
        <v>352198</v>
      </c>
      <c r="W5" s="120">
        <v>363695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431697</v>
      </c>
      <c r="C7" s="52">
        <v>427063</v>
      </c>
      <c r="D7" s="52">
        <v>414416</v>
      </c>
      <c r="E7" s="52">
        <v>403467</v>
      </c>
      <c r="F7" s="52">
        <v>387234</v>
      </c>
      <c r="G7" s="52">
        <v>374853</v>
      </c>
      <c r="H7" s="52">
        <v>361718</v>
      </c>
      <c r="I7" s="52">
        <v>348648</v>
      </c>
      <c r="J7" s="52">
        <v>344866</v>
      </c>
      <c r="K7" s="52">
        <v>349831</v>
      </c>
      <c r="L7" s="52">
        <v>337526</v>
      </c>
      <c r="M7" s="52">
        <v>340054</v>
      </c>
      <c r="N7" s="52">
        <v>333980</v>
      </c>
      <c r="O7" s="52">
        <v>332812</v>
      </c>
      <c r="P7" s="52">
        <v>336527</v>
      </c>
      <c r="Q7" s="52">
        <v>324066</v>
      </c>
      <c r="R7" s="52">
        <v>324092</v>
      </c>
      <c r="S7" s="52">
        <v>337565</v>
      </c>
      <c r="T7" s="52">
        <v>343791</v>
      </c>
      <c r="U7" s="52">
        <v>356650</v>
      </c>
      <c r="V7" s="52">
        <v>352198</v>
      </c>
      <c r="W7" s="52">
        <v>363695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49</v>
      </c>
      <c r="C9" s="52">
        <v>49</v>
      </c>
      <c r="D9" s="52">
        <v>53</v>
      </c>
      <c r="E9" s="52">
        <v>75</v>
      </c>
      <c r="F9" s="52">
        <v>112</v>
      </c>
      <c r="G9" s="52">
        <v>158</v>
      </c>
      <c r="H9" s="52">
        <v>391</v>
      </c>
      <c r="I9" s="52">
        <v>618</v>
      </c>
      <c r="J9" s="52">
        <v>919</v>
      </c>
      <c r="K9" s="52">
        <v>1217</v>
      </c>
      <c r="L9" s="52">
        <v>1480</v>
      </c>
      <c r="M9" s="52">
        <v>1854</v>
      </c>
      <c r="N9" s="52">
        <v>2170</v>
      </c>
      <c r="O9" s="52">
        <v>2568</v>
      </c>
      <c r="P9" s="52">
        <v>2890</v>
      </c>
      <c r="Q9" s="52">
        <v>3065</v>
      </c>
      <c r="R9" s="52">
        <v>3227</v>
      </c>
      <c r="S9" s="52">
        <v>3486</v>
      </c>
      <c r="T9" s="52">
        <v>3769</v>
      </c>
      <c r="U9" s="52">
        <v>4117</v>
      </c>
      <c r="V9" s="52">
        <v>4744</v>
      </c>
      <c r="W9" s="52">
        <v>5321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410069</v>
      </c>
      <c r="C11" s="52">
        <v>404782</v>
      </c>
      <c r="D11" s="52">
        <v>394822</v>
      </c>
      <c r="E11" s="52">
        <v>384748</v>
      </c>
      <c r="F11" s="52">
        <v>372370</v>
      </c>
      <c r="G11" s="52">
        <v>363888</v>
      </c>
      <c r="H11" s="52">
        <v>342647</v>
      </c>
      <c r="I11" s="52">
        <v>327558</v>
      </c>
      <c r="J11" s="52">
        <v>320462</v>
      </c>
      <c r="K11" s="52">
        <v>322942</v>
      </c>
      <c r="L11" s="52">
        <v>316187</v>
      </c>
      <c r="M11" s="52">
        <v>317806</v>
      </c>
      <c r="N11" s="52">
        <v>317215</v>
      </c>
      <c r="O11" s="52">
        <v>318637</v>
      </c>
      <c r="P11" s="52">
        <v>327094</v>
      </c>
      <c r="Q11" s="52">
        <v>322032</v>
      </c>
      <c r="R11" s="52">
        <v>323742</v>
      </c>
      <c r="S11" s="52">
        <v>334326</v>
      </c>
      <c r="T11" s="52">
        <v>333642</v>
      </c>
      <c r="U11" s="52">
        <v>339941</v>
      </c>
      <c r="V11" s="52">
        <v>330433</v>
      </c>
      <c r="W11" s="52">
        <v>346463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21628</v>
      </c>
      <c r="C13" s="52">
        <v>22281</v>
      </c>
      <c r="D13" s="52">
        <v>19594</v>
      </c>
      <c r="E13" s="52">
        <v>18719</v>
      </c>
      <c r="F13" s="52">
        <v>14864</v>
      </c>
      <c r="G13" s="52">
        <v>10965</v>
      </c>
      <c r="H13" s="52">
        <v>19071</v>
      </c>
      <c r="I13" s="52">
        <v>21090</v>
      </c>
      <c r="J13" s="52">
        <v>24404</v>
      </c>
      <c r="K13" s="52">
        <v>26889</v>
      </c>
      <c r="L13" s="52">
        <v>21339</v>
      </c>
      <c r="M13" s="52">
        <v>22248</v>
      </c>
      <c r="N13" s="52">
        <v>16765</v>
      </c>
      <c r="O13" s="52">
        <v>14175</v>
      </c>
      <c r="P13" s="52">
        <v>9433</v>
      </c>
      <c r="Q13" s="52">
        <v>2034</v>
      </c>
      <c r="R13" s="52">
        <v>350</v>
      </c>
      <c r="S13" s="52">
        <v>3239</v>
      </c>
      <c r="T13" s="52">
        <v>10149</v>
      </c>
      <c r="U13" s="52">
        <v>16709</v>
      </c>
      <c r="V13" s="52">
        <v>21765</v>
      </c>
      <c r="W13" s="52">
        <v>17232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348882</v>
      </c>
      <c r="C16" s="52">
        <v>334285</v>
      </c>
      <c r="D16" s="52">
        <v>311193</v>
      </c>
      <c r="E16" s="52">
        <v>292937</v>
      </c>
      <c r="F16" s="52">
        <v>275006</v>
      </c>
      <c r="G16" s="52">
        <v>257482</v>
      </c>
      <c r="H16" s="52">
        <v>232963</v>
      </c>
      <c r="I16" s="52">
        <v>208552</v>
      </c>
      <c r="J16" s="52">
        <v>189566</v>
      </c>
      <c r="K16" s="52">
        <v>186988</v>
      </c>
      <c r="L16" s="52">
        <v>192331</v>
      </c>
      <c r="M16" s="52">
        <v>191694</v>
      </c>
      <c r="N16" s="52">
        <v>189608</v>
      </c>
      <c r="O16" s="52">
        <v>190462</v>
      </c>
      <c r="P16" s="52">
        <v>191898</v>
      </c>
      <c r="Q16" s="52">
        <v>181596</v>
      </c>
      <c r="R16" s="52">
        <v>176427</v>
      </c>
      <c r="S16" s="52">
        <v>169664</v>
      </c>
      <c r="T16" s="52">
        <v>174558</v>
      </c>
      <c r="U16" s="52">
        <v>171484</v>
      </c>
      <c r="V16" s="52">
        <v>173482</v>
      </c>
      <c r="W16" s="52">
        <v>176593</v>
      </c>
      <c r="DA16" s="63" t="s">
        <v>1117</v>
      </c>
    </row>
    <row r="17" spans="1:105" ht="12" customHeight="1" x14ac:dyDescent="0.25">
      <c r="A17" s="109" t="s">
        <v>120</v>
      </c>
      <c r="B17" s="36">
        <v>82815</v>
      </c>
      <c r="C17" s="36">
        <v>92778</v>
      </c>
      <c r="D17" s="36">
        <v>103223</v>
      </c>
      <c r="E17" s="36">
        <v>110530</v>
      </c>
      <c r="F17" s="36">
        <v>112228</v>
      </c>
      <c r="G17" s="36">
        <v>117371</v>
      </c>
      <c r="H17" s="36">
        <v>128755</v>
      </c>
      <c r="I17" s="36">
        <v>140096</v>
      </c>
      <c r="J17" s="36">
        <v>155300</v>
      </c>
      <c r="K17" s="36">
        <v>162843</v>
      </c>
      <c r="L17" s="36">
        <v>145195</v>
      </c>
      <c r="M17" s="36">
        <v>148360</v>
      </c>
      <c r="N17" s="36">
        <v>144372</v>
      </c>
      <c r="O17" s="36">
        <v>142350</v>
      </c>
      <c r="P17" s="36">
        <v>144629</v>
      </c>
      <c r="Q17" s="36">
        <v>142470</v>
      </c>
      <c r="R17" s="36">
        <v>147665</v>
      </c>
      <c r="S17" s="36">
        <v>167901</v>
      </c>
      <c r="T17" s="36">
        <v>169233</v>
      </c>
      <c r="U17" s="36">
        <v>185166</v>
      </c>
      <c r="V17" s="36">
        <v>178716</v>
      </c>
      <c r="W17" s="36">
        <v>187102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33726</v>
      </c>
      <c r="D21" s="52">
        <v>33734</v>
      </c>
      <c r="E21" s="52">
        <v>33782</v>
      </c>
      <c r="F21" s="52">
        <v>33902</v>
      </c>
      <c r="G21" s="52">
        <v>34131</v>
      </c>
      <c r="H21" s="52">
        <v>34491</v>
      </c>
      <c r="I21" s="52">
        <v>35016</v>
      </c>
      <c r="J21" s="52">
        <v>35740</v>
      </c>
      <c r="K21" s="52">
        <v>36688</v>
      </c>
      <c r="L21" s="52">
        <v>37923</v>
      </c>
      <c r="M21" s="52">
        <v>39485</v>
      </c>
      <c r="N21" s="52">
        <v>41421</v>
      </c>
      <c r="O21" s="52">
        <v>37047</v>
      </c>
      <c r="P21" s="52">
        <v>12931</v>
      </c>
      <c r="Q21" s="52">
        <v>19358</v>
      </c>
      <c r="R21" s="52">
        <v>17652</v>
      </c>
      <c r="S21" s="52">
        <v>24447</v>
      </c>
      <c r="T21" s="52">
        <v>24099</v>
      </c>
      <c r="U21" s="52">
        <v>25006</v>
      </c>
      <c r="V21" s="52">
        <v>25656</v>
      </c>
      <c r="W21" s="52">
        <v>27426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7</v>
      </c>
      <c r="E23" s="52">
        <v>8</v>
      </c>
      <c r="F23" s="52">
        <v>8</v>
      </c>
      <c r="G23" s="52">
        <v>8</v>
      </c>
      <c r="H23" s="52">
        <v>10</v>
      </c>
      <c r="I23" s="52">
        <v>13</v>
      </c>
      <c r="J23" s="52">
        <v>16</v>
      </c>
      <c r="K23" s="52">
        <v>29</v>
      </c>
      <c r="L23" s="52">
        <v>57</v>
      </c>
      <c r="M23" s="52">
        <v>96</v>
      </c>
      <c r="N23" s="52">
        <v>144</v>
      </c>
      <c r="O23" s="52">
        <v>224</v>
      </c>
      <c r="P23" s="52">
        <v>261</v>
      </c>
      <c r="Q23" s="52">
        <v>312</v>
      </c>
      <c r="R23" s="52">
        <v>364</v>
      </c>
      <c r="S23" s="52">
        <v>398</v>
      </c>
      <c r="T23" s="52">
        <v>449</v>
      </c>
      <c r="U23" s="52">
        <v>510</v>
      </c>
      <c r="V23" s="52">
        <v>545</v>
      </c>
      <c r="W23" s="52">
        <v>592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32037</v>
      </c>
      <c r="D25" s="52">
        <v>32042</v>
      </c>
      <c r="E25" s="52">
        <v>32088</v>
      </c>
      <c r="F25" s="52">
        <v>32204</v>
      </c>
      <c r="G25" s="52">
        <v>32423</v>
      </c>
      <c r="H25" s="52">
        <v>32776</v>
      </c>
      <c r="I25" s="52">
        <v>33541</v>
      </c>
      <c r="J25" s="52">
        <v>35543</v>
      </c>
      <c r="K25" s="52">
        <v>36393</v>
      </c>
      <c r="L25" s="52">
        <v>37683</v>
      </c>
      <c r="M25" s="52">
        <v>39355</v>
      </c>
      <c r="N25" s="52">
        <v>40953</v>
      </c>
      <c r="O25" s="52">
        <v>36781</v>
      </c>
      <c r="P25" s="52">
        <v>11973</v>
      </c>
      <c r="Q25" s="52">
        <v>17984</v>
      </c>
      <c r="R25" s="52">
        <v>18194</v>
      </c>
      <c r="S25" s="52">
        <v>24452</v>
      </c>
      <c r="T25" s="52">
        <v>24101</v>
      </c>
      <c r="U25" s="52">
        <v>24867</v>
      </c>
      <c r="V25" s="52">
        <v>25629</v>
      </c>
      <c r="W25" s="52">
        <v>27359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3379</v>
      </c>
      <c r="D27" s="52">
        <v>3387</v>
      </c>
      <c r="E27" s="52">
        <v>3436</v>
      </c>
      <c r="F27" s="52">
        <v>3855</v>
      </c>
      <c r="G27" s="52">
        <v>3899</v>
      </c>
      <c r="H27" s="52">
        <v>3526</v>
      </c>
      <c r="I27" s="52">
        <v>2360</v>
      </c>
      <c r="J27" s="52">
        <v>1598</v>
      </c>
      <c r="K27" s="52">
        <v>2458</v>
      </c>
      <c r="L27" s="52">
        <v>5550</v>
      </c>
      <c r="M27" s="52">
        <v>625</v>
      </c>
      <c r="N27" s="52">
        <v>5483</v>
      </c>
      <c r="O27" s="52">
        <v>2591</v>
      </c>
      <c r="P27" s="52">
        <v>4742</v>
      </c>
      <c r="Q27" s="52">
        <v>7399</v>
      </c>
      <c r="R27" s="52">
        <v>1684</v>
      </c>
      <c r="S27" s="52">
        <v>0</v>
      </c>
      <c r="T27" s="52">
        <v>4</v>
      </c>
      <c r="U27" s="52">
        <v>404</v>
      </c>
      <c r="V27" s="52">
        <v>213</v>
      </c>
      <c r="W27" s="52">
        <v>4533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54513</v>
      </c>
      <c r="D30" s="52">
        <v>54591</v>
      </c>
      <c r="E30" s="52">
        <v>55119</v>
      </c>
      <c r="F30" s="52">
        <v>56496</v>
      </c>
      <c r="G30" s="52">
        <v>59145</v>
      </c>
      <c r="H30" s="52">
        <v>63521</v>
      </c>
      <c r="I30" s="52">
        <v>37394</v>
      </c>
      <c r="J30" s="52">
        <v>31410</v>
      </c>
      <c r="K30" s="52">
        <v>36305</v>
      </c>
      <c r="L30" s="52">
        <v>35044</v>
      </c>
      <c r="M30" s="52">
        <v>36698</v>
      </c>
      <c r="N30" s="52">
        <v>36551</v>
      </c>
      <c r="O30" s="52">
        <v>32272</v>
      </c>
      <c r="P30" s="52">
        <v>18591</v>
      </c>
      <c r="Q30" s="52">
        <v>22006</v>
      </c>
      <c r="R30" s="52">
        <v>27490</v>
      </c>
      <c r="S30" s="52">
        <v>35989</v>
      </c>
      <c r="T30" s="52">
        <v>35296</v>
      </c>
      <c r="U30" s="52">
        <v>31572</v>
      </c>
      <c r="V30" s="52">
        <v>28330</v>
      </c>
      <c r="W30" s="52">
        <v>25195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12940</v>
      </c>
      <c r="D31" s="36">
        <v>12984</v>
      </c>
      <c r="E31" s="36">
        <v>13298</v>
      </c>
      <c r="F31" s="36">
        <v>14150</v>
      </c>
      <c r="G31" s="36">
        <v>15777</v>
      </c>
      <c r="H31" s="36">
        <v>18384</v>
      </c>
      <c r="I31" s="36">
        <v>14454</v>
      </c>
      <c r="J31" s="36">
        <v>18761</v>
      </c>
      <c r="K31" s="36">
        <v>21932</v>
      </c>
      <c r="L31" s="36">
        <v>22103</v>
      </c>
      <c r="M31" s="36">
        <v>22434</v>
      </c>
      <c r="N31" s="36">
        <v>24653</v>
      </c>
      <c r="O31" s="36">
        <v>27524</v>
      </c>
      <c r="P31" s="36">
        <v>20086</v>
      </c>
      <c r="Q31" s="36">
        <v>24295</v>
      </c>
      <c r="R31" s="36">
        <v>24947</v>
      </c>
      <c r="S31" s="36">
        <v>22252</v>
      </c>
      <c r="T31" s="36">
        <v>18668</v>
      </c>
      <c r="U31" s="36">
        <v>25068</v>
      </c>
      <c r="V31" s="36">
        <v>24111</v>
      </c>
      <c r="W31" s="36">
        <v>26017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29092</v>
      </c>
      <c r="D35" s="52">
        <v>21087</v>
      </c>
      <c r="E35" s="52">
        <v>22833</v>
      </c>
      <c r="F35" s="52">
        <v>17669</v>
      </c>
      <c r="G35" s="52">
        <v>21750</v>
      </c>
      <c r="H35" s="52">
        <v>21356</v>
      </c>
      <c r="I35" s="52">
        <v>21946</v>
      </c>
      <c r="J35" s="52">
        <v>31958</v>
      </c>
      <c r="K35" s="52">
        <v>41653</v>
      </c>
      <c r="L35" s="52">
        <v>25618</v>
      </c>
      <c r="M35" s="52">
        <v>42013</v>
      </c>
      <c r="N35" s="52">
        <v>35347</v>
      </c>
      <c r="O35" s="52">
        <v>35879</v>
      </c>
      <c r="P35" s="52">
        <v>16646</v>
      </c>
      <c r="Q35" s="52">
        <v>6897</v>
      </c>
      <c r="R35" s="52">
        <v>17678</v>
      </c>
      <c r="S35" s="52">
        <v>37920</v>
      </c>
      <c r="T35" s="52">
        <v>30325</v>
      </c>
      <c r="U35" s="52">
        <v>37865</v>
      </c>
      <c r="V35" s="52">
        <v>21204</v>
      </c>
      <c r="W35" s="52">
        <v>38923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11</v>
      </c>
      <c r="E37" s="52">
        <v>30</v>
      </c>
      <c r="F37" s="52">
        <v>45</v>
      </c>
      <c r="G37" s="52">
        <v>54</v>
      </c>
      <c r="H37" s="52">
        <v>243</v>
      </c>
      <c r="I37" s="52">
        <v>240</v>
      </c>
      <c r="J37" s="52">
        <v>317</v>
      </c>
      <c r="K37" s="52">
        <v>327</v>
      </c>
      <c r="L37" s="52">
        <v>320</v>
      </c>
      <c r="M37" s="52">
        <v>470</v>
      </c>
      <c r="N37" s="52">
        <v>460</v>
      </c>
      <c r="O37" s="52">
        <v>622</v>
      </c>
      <c r="P37" s="52">
        <v>583</v>
      </c>
      <c r="Q37" s="52">
        <v>487</v>
      </c>
      <c r="R37" s="52">
        <v>526</v>
      </c>
      <c r="S37" s="52">
        <v>657</v>
      </c>
      <c r="T37" s="52">
        <v>732</v>
      </c>
      <c r="U37" s="52">
        <v>858</v>
      </c>
      <c r="V37" s="52">
        <v>1172</v>
      </c>
      <c r="W37" s="52">
        <v>1169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26750</v>
      </c>
      <c r="D39" s="52">
        <v>22082</v>
      </c>
      <c r="E39" s="52">
        <v>22014</v>
      </c>
      <c r="F39" s="52">
        <v>19826</v>
      </c>
      <c r="G39" s="52">
        <v>23941</v>
      </c>
      <c r="H39" s="52">
        <v>11535</v>
      </c>
      <c r="I39" s="52">
        <v>18452</v>
      </c>
      <c r="J39" s="52">
        <v>28447</v>
      </c>
      <c r="K39" s="52">
        <v>38873</v>
      </c>
      <c r="L39" s="52">
        <v>30928</v>
      </c>
      <c r="M39" s="52">
        <v>40974</v>
      </c>
      <c r="N39" s="52">
        <v>40362</v>
      </c>
      <c r="O39" s="52">
        <v>38203</v>
      </c>
      <c r="P39" s="52">
        <v>20430</v>
      </c>
      <c r="Q39" s="52">
        <v>12922</v>
      </c>
      <c r="R39" s="52">
        <v>19904</v>
      </c>
      <c r="S39" s="52">
        <v>35036</v>
      </c>
      <c r="T39" s="52">
        <v>23417</v>
      </c>
      <c r="U39" s="52">
        <v>31166</v>
      </c>
      <c r="V39" s="52">
        <v>16121</v>
      </c>
      <c r="W39" s="52">
        <v>43389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4032</v>
      </c>
      <c r="D41" s="52">
        <v>700</v>
      </c>
      <c r="E41" s="52">
        <v>2561</v>
      </c>
      <c r="F41" s="52">
        <v>0</v>
      </c>
      <c r="G41" s="52">
        <v>0</v>
      </c>
      <c r="H41" s="52">
        <v>11632</v>
      </c>
      <c r="I41" s="52">
        <v>4379</v>
      </c>
      <c r="J41" s="52">
        <v>4912</v>
      </c>
      <c r="K41" s="52">
        <v>4943</v>
      </c>
      <c r="L41" s="52">
        <v>0</v>
      </c>
      <c r="M41" s="52">
        <v>1534</v>
      </c>
      <c r="N41" s="52">
        <v>0</v>
      </c>
      <c r="O41" s="52">
        <v>1</v>
      </c>
      <c r="P41" s="52">
        <v>0</v>
      </c>
      <c r="Q41" s="52">
        <v>0</v>
      </c>
      <c r="R41" s="52">
        <v>0</v>
      </c>
      <c r="S41" s="52">
        <v>2889</v>
      </c>
      <c r="T41" s="52">
        <v>6914</v>
      </c>
      <c r="U41" s="52">
        <v>6964</v>
      </c>
      <c r="V41" s="52">
        <v>5269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39916</v>
      </c>
      <c r="D44" s="52">
        <v>31499</v>
      </c>
      <c r="E44" s="52">
        <v>36863</v>
      </c>
      <c r="F44" s="52">
        <v>38565</v>
      </c>
      <c r="G44" s="52">
        <v>41621</v>
      </c>
      <c r="H44" s="52">
        <v>39002</v>
      </c>
      <c r="I44" s="52">
        <v>12983</v>
      </c>
      <c r="J44" s="52">
        <v>12424</v>
      </c>
      <c r="K44" s="52">
        <v>33727</v>
      </c>
      <c r="L44" s="52">
        <v>40387</v>
      </c>
      <c r="M44" s="52">
        <v>36061</v>
      </c>
      <c r="N44" s="52">
        <v>34465</v>
      </c>
      <c r="O44" s="52">
        <v>33126</v>
      </c>
      <c r="P44" s="52">
        <v>20027</v>
      </c>
      <c r="Q44" s="52">
        <v>11704</v>
      </c>
      <c r="R44" s="52">
        <v>22321</v>
      </c>
      <c r="S44" s="52">
        <v>29226</v>
      </c>
      <c r="T44" s="52">
        <v>40190</v>
      </c>
      <c r="U44" s="52">
        <v>28498</v>
      </c>
      <c r="V44" s="52">
        <v>30328</v>
      </c>
      <c r="W44" s="52">
        <v>28306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22903</v>
      </c>
      <c r="D45" s="36">
        <v>23429</v>
      </c>
      <c r="E45" s="36">
        <v>20605</v>
      </c>
      <c r="F45" s="36">
        <v>15848</v>
      </c>
      <c r="G45" s="36">
        <v>20920</v>
      </c>
      <c r="H45" s="36">
        <v>29768</v>
      </c>
      <c r="I45" s="36">
        <v>25795</v>
      </c>
      <c r="J45" s="36">
        <v>33965</v>
      </c>
      <c r="K45" s="36">
        <v>29475</v>
      </c>
      <c r="L45" s="36">
        <v>4455</v>
      </c>
      <c r="M45" s="36">
        <v>25599</v>
      </c>
      <c r="N45" s="36">
        <v>20665</v>
      </c>
      <c r="O45" s="36">
        <v>25502</v>
      </c>
      <c r="P45" s="36">
        <v>22365</v>
      </c>
      <c r="Q45" s="36">
        <v>22136</v>
      </c>
      <c r="R45" s="36">
        <v>30142</v>
      </c>
      <c r="S45" s="36">
        <v>42488</v>
      </c>
      <c r="T45" s="36">
        <v>20000</v>
      </c>
      <c r="U45" s="36">
        <v>41001</v>
      </c>
      <c r="V45" s="36">
        <v>17661</v>
      </c>
      <c r="W45" s="36">
        <v>34403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8819</v>
      </c>
      <c r="D49" s="52">
        <v>6371</v>
      </c>
      <c r="E49" s="52">
        <v>7480</v>
      </c>
      <c r="F49" s="52">
        <v>5710</v>
      </c>
      <c r="G49" s="52">
        <v>6681</v>
      </c>
      <c r="H49" s="52">
        <v>7943</v>
      </c>
      <c r="I49" s="52">
        <v>6739</v>
      </c>
      <c r="J49" s="52">
        <v>9556</v>
      </c>
      <c r="K49" s="52">
        <v>15012</v>
      </c>
      <c r="L49" s="52">
        <v>7704</v>
      </c>
      <c r="M49" s="52">
        <v>10117</v>
      </c>
      <c r="N49" s="52">
        <v>8304</v>
      </c>
      <c r="O49" s="52">
        <v>9045</v>
      </c>
      <c r="P49" s="52">
        <v>9047</v>
      </c>
      <c r="Q49" s="52">
        <v>3927</v>
      </c>
      <c r="R49" s="52">
        <v>7122</v>
      </c>
      <c r="S49" s="52">
        <v>15568</v>
      </c>
      <c r="T49" s="52">
        <v>10572</v>
      </c>
      <c r="U49" s="52">
        <v>12407</v>
      </c>
      <c r="V49" s="52">
        <v>8164</v>
      </c>
      <c r="W49" s="52">
        <v>10927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3</v>
      </c>
      <c r="E51" s="52">
        <v>8</v>
      </c>
      <c r="F51" s="52">
        <v>10</v>
      </c>
      <c r="G51" s="52">
        <v>19</v>
      </c>
      <c r="H51" s="52">
        <v>57</v>
      </c>
      <c r="I51" s="52">
        <v>75</v>
      </c>
      <c r="J51" s="52">
        <v>151</v>
      </c>
      <c r="K51" s="52">
        <v>230</v>
      </c>
      <c r="L51" s="52">
        <v>178</v>
      </c>
      <c r="M51" s="52">
        <v>269</v>
      </c>
      <c r="N51" s="52">
        <v>199</v>
      </c>
      <c r="O51" s="52">
        <v>254</v>
      </c>
      <c r="P51" s="52">
        <v>210</v>
      </c>
      <c r="Q51" s="52">
        <v>81</v>
      </c>
      <c r="R51" s="52">
        <v>193</v>
      </c>
      <c r="S51" s="52">
        <v>325</v>
      </c>
      <c r="T51" s="52">
        <v>219</v>
      </c>
      <c r="U51" s="52">
        <v>283</v>
      </c>
      <c r="V51" s="52">
        <v>427</v>
      </c>
      <c r="W51" s="52">
        <v>392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7597</v>
      </c>
      <c r="D53" s="52">
        <v>6159</v>
      </c>
      <c r="E53" s="52">
        <v>6641</v>
      </c>
      <c r="F53" s="52">
        <v>5710</v>
      </c>
      <c r="G53" s="52">
        <v>6681</v>
      </c>
      <c r="H53" s="52">
        <v>3617</v>
      </c>
      <c r="I53" s="52">
        <v>5394</v>
      </c>
      <c r="J53" s="52">
        <v>8087</v>
      </c>
      <c r="K53" s="52">
        <v>13230</v>
      </c>
      <c r="L53" s="52">
        <v>7704</v>
      </c>
      <c r="M53" s="52">
        <v>9747</v>
      </c>
      <c r="N53" s="52">
        <v>8304</v>
      </c>
      <c r="O53" s="52">
        <v>9045</v>
      </c>
      <c r="P53" s="52">
        <v>9047</v>
      </c>
      <c r="Q53" s="52">
        <v>3927</v>
      </c>
      <c r="R53" s="52">
        <v>7122</v>
      </c>
      <c r="S53" s="52">
        <v>14382</v>
      </c>
      <c r="T53" s="52">
        <v>8162</v>
      </c>
      <c r="U53" s="52">
        <v>10125</v>
      </c>
      <c r="V53" s="52">
        <v>6135</v>
      </c>
      <c r="W53" s="52">
        <v>10927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1222</v>
      </c>
      <c r="D55" s="52">
        <v>212</v>
      </c>
      <c r="E55" s="52">
        <v>839</v>
      </c>
      <c r="F55" s="52">
        <v>0</v>
      </c>
      <c r="G55" s="52">
        <v>0</v>
      </c>
      <c r="H55" s="52">
        <v>4326</v>
      </c>
      <c r="I55" s="52">
        <v>1345</v>
      </c>
      <c r="J55" s="52">
        <v>1469</v>
      </c>
      <c r="K55" s="52">
        <v>1782</v>
      </c>
      <c r="L55" s="52">
        <v>0</v>
      </c>
      <c r="M55" s="52">
        <v>370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1186</v>
      </c>
      <c r="T55" s="52">
        <v>2410</v>
      </c>
      <c r="U55" s="52">
        <v>2282</v>
      </c>
      <c r="V55" s="52">
        <v>2029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5604</v>
      </c>
      <c r="D58" s="52">
        <v>3654</v>
      </c>
      <c r="E58" s="52">
        <v>4798</v>
      </c>
      <c r="F58" s="52">
        <v>4047</v>
      </c>
      <c r="G58" s="52">
        <v>4446</v>
      </c>
      <c r="H58" s="52">
        <v>4505</v>
      </c>
      <c r="I58" s="52">
        <v>2256</v>
      </c>
      <c r="J58" s="52">
        <v>2559</v>
      </c>
      <c r="K58" s="52">
        <v>8010</v>
      </c>
      <c r="L58" s="52">
        <v>6938</v>
      </c>
      <c r="M58" s="52">
        <v>5916</v>
      </c>
      <c r="N58" s="52">
        <v>5191</v>
      </c>
      <c r="O58" s="52">
        <v>5110</v>
      </c>
      <c r="P58" s="52">
        <v>4275</v>
      </c>
      <c r="Q58" s="52">
        <v>1359</v>
      </c>
      <c r="R58" s="52">
        <v>3030</v>
      </c>
      <c r="S58" s="52">
        <v>6346</v>
      </c>
      <c r="T58" s="52">
        <v>7059</v>
      </c>
      <c r="U58" s="52">
        <v>5089</v>
      </c>
      <c r="V58" s="52">
        <v>5159</v>
      </c>
      <c r="W58" s="52">
        <v>4933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3215</v>
      </c>
      <c r="D59" s="36">
        <v>2717</v>
      </c>
      <c r="E59" s="36">
        <v>2682</v>
      </c>
      <c r="F59" s="36">
        <v>1663</v>
      </c>
      <c r="G59" s="36">
        <v>2235</v>
      </c>
      <c r="H59" s="36">
        <v>3438</v>
      </c>
      <c r="I59" s="36">
        <v>4483</v>
      </c>
      <c r="J59" s="36">
        <v>6997</v>
      </c>
      <c r="K59" s="36">
        <v>7002</v>
      </c>
      <c r="L59" s="36">
        <v>766</v>
      </c>
      <c r="M59" s="36">
        <v>4201</v>
      </c>
      <c r="N59" s="36">
        <v>3113</v>
      </c>
      <c r="O59" s="36">
        <v>3935</v>
      </c>
      <c r="P59" s="36">
        <v>4772</v>
      </c>
      <c r="Q59" s="36">
        <v>2568</v>
      </c>
      <c r="R59" s="36">
        <v>4092</v>
      </c>
      <c r="S59" s="36">
        <v>9222</v>
      </c>
      <c r="T59" s="36">
        <v>3513</v>
      </c>
      <c r="U59" s="36">
        <v>7318</v>
      </c>
      <c r="V59" s="36">
        <v>3005</v>
      </c>
      <c r="W59" s="36">
        <v>5994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20273</v>
      </c>
      <c r="D63" s="52">
        <v>14716</v>
      </c>
      <c r="E63" s="52">
        <v>15353</v>
      </c>
      <c r="F63" s="52">
        <v>11959</v>
      </c>
      <c r="G63" s="52">
        <v>15069</v>
      </c>
      <c r="H63" s="52">
        <v>13413</v>
      </c>
      <c r="I63" s="52">
        <v>15207</v>
      </c>
      <c r="J63" s="52">
        <v>22402</v>
      </c>
      <c r="K63" s="52">
        <v>26641</v>
      </c>
      <c r="L63" s="52">
        <v>17914</v>
      </c>
      <c r="M63" s="52">
        <v>31896</v>
      </c>
      <c r="N63" s="52">
        <v>27043</v>
      </c>
      <c r="O63" s="52">
        <v>26834</v>
      </c>
      <c r="P63" s="52">
        <v>7599</v>
      </c>
      <c r="Q63" s="52">
        <v>2970</v>
      </c>
      <c r="R63" s="52">
        <v>10556</v>
      </c>
      <c r="S63" s="52">
        <v>22352</v>
      </c>
      <c r="T63" s="52">
        <v>19753</v>
      </c>
      <c r="U63" s="52">
        <v>25458</v>
      </c>
      <c r="V63" s="52">
        <v>13040</v>
      </c>
      <c r="W63" s="52">
        <v>27996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</v>
      </c>
      <c r="D65" s="52">
        <v>8</v>
      </c>
      <c r="E65" s="52">
        <v>22</v>
      </c>
      <c r="F65" s="52">
        <v>35</v>
      </c>
      <c r="G65" s="52">
        <v>35</v>
      </c>
      <c r="H65" s="52">
        <v>186</v>
      </c>
      <c r="I65" s="52">
        <v>165</v>
      </c>
      <c r="J65" s="52">
        <v>166</v>
      </c>
      <c r="K65" s="52">
        <v>97</v>
      </c>
      <c r="L65" s="52">
        <v>142</v>
      </c>
      <c r="M65" s="52">
        <v>201</v>
      </c>
      <c r="N65" s="52">
        <v>261</v>
      </c>
      <c r="O65" s="52">
        <v>368</v>
      </c>
      <c r="P65" s="52">
        <v>373</v>
      </c>
      <c r="Q65" s="52">
        <v>406</v>
      </c>
      <c r="R65" s="52">
        <v>333</v>
      </c>
      <c r="S65" s="52">
        <v>332</v>
      </c>
      <c r="T65" s="52">
        <v>513</v>
      </c>
      <c r="U65" s="52">
        <v>575</v>
      </c>
      <c r="V65" s="52">
        <v>745</v>
      </c>
      <c r="W65" s="52">
        <v>777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19153</v>
      </c>
      <c r="D67" s="52">
        <f t="shared" si="0"/>
        <v>15923</v>
      </c>
      <c r="E67" s="52">
        <f t="shared" si="0"/>
        <v>15373</v>
      </c>
      <c r="F67" s="52">
        <f t="shared" si="0"/>
        <v>14116</v>
      </c>
      <c r="G67" s="52">
        <f t="shared" si="0"/>
        <v>17260</v>
      </c>
      <c r="H67" s="52">
        <f t="shared" si="0"/>
        <v>7918</v>
      </c>
      <c r="I67" s="52">
        <f t="shared" si="0"/>
        <v>13058</v>
      </c>
      <c r="J67" s="52">
        <f t="shared" si="0"/>
        <v>20360</v>
      </c>
      <c r="K67" s="52">
        <f t="shared" si="0"/>
        <v>25643</v>
      </c>
      <c r="L67" s="52">
        <f t="shared" si="0"/>
        <v>23224</v>
      </c>
      <c r="M67" s="52">
        <f t="shared" si="0"/>
        <v>31227</v>
      </c>
      <c r="N67" s="52">
        <f t="shared" si="0"/>
        <v>32058</v>
      </c>
      <c r="O67" s="52">
        <f t="shared" si="0"/>
        <v>29158</v>
      </c>
      <c r="P67" s="52">
        <f t="shared" si="0"/>
        <v>11383</v>
      </c>
      <c r="Q67" s="52">
        <f t="shared" si="0"/>
        <v>8995</v>
      </c>
      <c r="R67" s="52">
        <f t="shared" ref="R67:V67" si="1">R39-R53</f>
        <v>12782</v>
      </c>
      <c r="S67" s="52">
        <f t="shared" si="1"/>
        <v>20654</v>
      </c>
      <c r="T67" s="52">
        <f t="shared" si="1"/>
        <v>15255</v>
      </c>
      <c r="U67" s="52">
        <f t="shared" si="1"/>
        <v>21041</v>
      </c>
      <c r="V67" s="52">
        <f t="shared" si="1"/>
        <v>9986</v>
      </c>
      <c r="W67" s="52">
        <f t="shared" ref="W67" si="2">W39-W53</f>
        <v>32462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2810</v>
      </c>
      <c r="D69" s="52">
        <f t="shared" si="6"/>
        <v>488</v>
      </c>
      <c r="E69" s="52">
        <f t="shared" si="6"/>
        <v>1722</v>
      </c>
      <c r="F69" s="52">
        <f t="shared" si="6"/>
        <v>0</v>
      </c>
      <c r="G69" s="52">
        <f t="shared" si="6"/>
        <v>0</v>
      </c>
      <c r="H69" s="52">
        <f t="shared" si="6"/>
        <v>7306</v>
      </c>
      <c r="I69" s="52">
        <f t="shared" si="6"/>
        <v>3034</v>
      </c>
      <c r="J69" s="52">
        <f t="shared" si="6"/>
        <v>3443</v>
      </c>
      <c r="K69" s="52">
        <f t="shared" si="6"/>
        <v>3161</v>
      </c>
      <c r="L69" s="52">
        <f t="shared" si="6"/>
        <v>0</v>
      </c>
      <c r="M69" s="52">
        <f t="shared" si="6"/>
        <v>1164</v>
      </c>
      <c r="N69" s="52">
        <f t="shared" si="6"/>
        <v>0</v>
      </c>
      <c r="O69" s="52">
        <f t="shared" si="6"/>
        <v>1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1703</v>
      </c>
      <c r="T69" s="52">
        <f t="shared" si="7"/>
        <v>4504</v>
      </c>
      <c r="U69" s="52">
        <f t="shared" si="7"/>
        <v>4682</v>
      </c>
      <c r="V69" s="52">
        <f t="shared" si="7"/>
        <v>3240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34312</v>
      </c>
      <c r="D72" s="52">
        <v>27845</v>
      </c>
      <c r="E72" s="52">
        <v>32065</v>
      </c>
      <c r="F72" s="52">
        <v>34518</v>
      </c>
      <c r="G72" s="52">
        <v>37175</v>
      </c>
      <c r="H72" s="52">
        <v>34497</v>
      </c>
      <c r="I72" s="52">
        <v>10727</v>
      </c>
      <c r="J72" s="52">
        <v>9865</v>
      </c>
      <c r="K72" s="52">
        <v>25717</v>
      </c>
      <c r="L72" s="52">
        <v>33449</v>
      </c>
      <c r="M72" s="52">
        <v>30145</v>
      </c>
      <c r="N72" s="52">
        <v>29274</v>
      </c>
      <c r="O72" s="52">
        <v>28016</v>
      </c>
      <c r="P72" s="52">
        <v>15752</v>
      </c>
      <c r="Q72" s="52">
        <v>10345</v>
      </c>
      <c r="R72" s="52">
        <v>19291</v>
      </c>
      <c r="S72" s="52">
        <v>22880</v>
      </c>
      <c r="T72" s="52">
        <v>33131</v>
      </c>
      <c r="U72" s="52">
        <v>23409</v>
      </c>
      <c r="V72" s="52">
        <v>25169</v>
      </c>
      <c r="W72" s="52">
        <v>23373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19688</v>
      </c>
      <c r="D73" s="36">
        <v>20712</v>
      </c>
      <c r="E73" s="36">
        <v>17923</v>
      </c>
      <c r="F73" s="36">
        <v>14185</v>
      </c>
      <c r="G73" s="36">
        <v>18685</v>
      </c>
      <c r="H73" s="36">
        <v>26330</v>
      </c>
      <c r="I73" s="36">
        <v>21312</v>
      </c>
      <c r="J73" s="36">
        <v>26968</v>
      </c>
      <c r="K73" s="36">
        <v>22473</v>
      </c>
      <c r="L73" s="36">
        <v>3689</v>
      </c>
      <c r="M73" s="36">
        <v>21398</v>
      </c>
      <c r="N73" s="36">
        <v>17552</v>
      </c>
      <c r="O73" s="36">
        <v>21567</v>
      </c>
      <c r="P73" s="36">
        <v>17593</v>
      </c>
      <c r="Q73" s="36">
        <v>19568</v>
      </c>
      <c r="R73" s="36">
        <v>26050</v>
      </c>
      <c r="S73" s="36">
        <v>33266</v>
      </c>
      <c r="T73" s="36">
        <v>16487</v>
      </c>
      <c r="U73" s="36">
        <v>33683</v>
      </c>
      <c r="V73" s="36">
        <v>14656</v>
      </c>
      <c r="W73" s="36">
        <v>28409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3758</v>
      </c>
      <c r="I79" s="52">
        <f>RES_hhdet_numvin!I126</f>
        <v>7243</v>
      </c>
      <c r="J79" s="52">
        <f>RES_hhdet_numvin!J126</f>
        <v>14817</v>
      </c>
      <c r="K79" s="52">
        <f>RES_hhdet_numvin!K126</f>
        <v>24080</v>
      </c>
      <c r="L79" s="52">
        <f>RES_hhdet_numvin!L126</f>
        <v>17294</v>
      </c>
      <c r="M79" s="52">
        <f>RES_hhdet_numvin!M126</f>
        <v>31756</v>
      </c>
      <c r="N79" s="52">
        <f>RES_hhdet_numvin!N126</f>
        <v>29057</v>
      </c>
      <c r="O79" s="52">
        <f>RES_hhdet_numvin!O126</f>
        <v>31394</v>
      </c>
      <c r="P79" s="52">
        <f>RES_hhdet_numvin!P126</f>
        <v>15252</v>
      </c>
      <c r="Q79" s="52">
        <f>RES_hhdet_numvin!Q126</f>
        <v>6534</v>
      </c>
      <c r="R79" s="52">
        <f>RES_hhdet_numvin!R126</f>
        <v>17140</v>
      </c>
      <c r="S79" s="52">
        <f>RES_hhdet_numvin!S126</f>
        <v>37329</v>
      </c>
      <c r="T79" s="52">
        <f>RES_hhdet_numvin!T126</f>
        <v>30125</v>
      </c>
      <c r="U79" s="52">
        <f>RES_hhdet_numvin!U126</f>
        <v>37792</v>
      </c>
      <c r="V79" s="52">
        <f>RES_hhdet_numvin!V126</f>
        <v>21201</v>
      </c>
      <c r="W79" s="52">
        <f>RES_hhdet_numvin!W126</f>
        <v>38923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190</v>
      </c>
      <c r="Q82" s="138">
        <f>RES_hhdet_numvin!Q129</f>
        <v>282</v>
      </c>
      <c r="R82" s="138">
        <f>RES_hhdet_numvin!R129</f>
        <v>398</v>
      </c>
      <c r="S82" s="138">
        <f>RES_hhdet_numvin!S129</f>
        <v>575</v>
      </c>
      <c r="T82" s="138">
        <f>RES_hhdet_numvin!T129</f>
        <v>693</v>
      </c>
      <c r="U82" s="138">
        <f>RES_hhdet_numvin!U129</f>
        <v>845</v>
      </c>
      <c r="V82" s="138">
        <f>RES_hhdet_numvin!V129</f>
        <v>1169</v>
      </c>
      <c r="W82" s="138">
        <f>RES_hhdet_numvin!W129</f>
        <v>1169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1010</v>
      </c>
      <c r="I84" s="138">
        <f>RES_hhdet_numvin!I131</f>
        <v>4848</v>
      </c>
      <c r="J84" s="138">
        <f>RES_hhdet_numvin!J131</f>
        <v>11425</v>
      </c>
      <c r="K84" s="138">
        <f>RES_hhdet_numvin!K131</f>
        <v>20230</v>
      </c>
      <c r="L84" s="138">
        <f>RES_hhdet_numvin!L131</f>
        <v>18328</v>
      </c>
      <c r="M84" s="138">
        <f>RES_hhdet_numvin!M131</f>
        <v>30778</v>
      </c>
      <c r="N84" s="138">
        <f>RES_hhdet_numvin!N131</f>
        <v>30800</v>
      </c>
      <c r="O84" s="138">
        <f>RES_hhdet_numvin!O131</f>
        <v>32731</v>
      </c>
      <c r="P84" s="138">
        <f>RES_hhdet_numvin!P131</f>
        <v>17405</v>
      </c>
      <c r="Q84" s="138">
        <f>RES_hhdet_numvin!Q131</f>
        <v>11380</v>
      </c>
      <c r="R84" s="138">
        <f>RES_hhdet_numvin!R131</f>
        <v>19166</v>
      </c>
      <c r="S84" s="138">
        <f>RES_hhdet_numvin!S131</f>
        <v>34486</v>
      </c>
      <c r="T84" s="138">
        <f>RES_hhdet_numvin!T131</f>
        <v>23263</v>
      </c>
      <c r="U84" s="138">
        <f>RES_hhdet_numvin!U131</f>
        <v>31104</v>
      </c>
      <c r="V84" s="138">
        <f>RES_hhdet_numvin!V131</f>
        <v>16120</v>
      </c>
      <c r="W84" s="138">
        <f>RES_hhdet_numvin!W131</f>
        <v>43389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5118</v>
      </c>
      <c r="U88" s="138">
        <f>RES_hhdet_numvin!U135</f>
        <v>6854</v>
      </c>
      <c r="V88" s="138">
        <f>RES_hhdet_numvin!V135</f>
        <v>5260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6372</v>
      </c>
      <c r="Q93" s="138">
        <f>RES_hhdet_numvin!Q140</f>
        <v>6426</v>
      </c>
      <c r="R93" s="138">
        <f>RES_hhdet_numvin!R140</f>
        <v>16148</v>
      </c>
      <c r="S93" s="138">
        <f>RES_hhdet_numvin!S140</f>
        <v>24869</v>
      </c>
      <c r="T93" s="138">
        <f>RES_hhdet_numvin!T140</f>
        <v>36853</v>
      </c>
      <c r="U93" s="138">
        <f>RES_hhdet_numvin!U140</f>
        <v>27517</v>
      </c>
      <c r="V93" s="138">
        <f>RES_hhdet_numvin!V140</f>
        <v>30102</v>
      </c>
      <c r="W93" s="138">
        <f>RES_hhdet_numvin!W140</f>
        <v>28306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7114</v>
      </c>
      <c r="Q94" s="39">
        <f>RES_hhdet_numvin!Q141</f>
        <v>12159</v>
      </c>
      <c r="R94" s="39">
        <f>RES_hhdet_numvin!R141</f>
        <v>21811</v>
      </c>
      <c r="S94" s="39">
        <f>RES_hhdet_numvin!S141</f>
        <v>36139</v>
      </c>
      <c r="T94" s="39">
        <f>RES_hhdet_numvin!T141</f>
        <v>18357</v>
      </c>
      <c r="U94" s="39">
        <f>RES_hhdet_numvin!U141</f>
        <v>39579</v>
      </c>
      <c r="V94" s="39">
        <f>RES_hhdet_numvin!V141</f>
        <v>17540</v>
      </c>
      <c r="W94" s="39">
        <f>RES_hhdet_numvin!W141</f>
        <v>34403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472.14676193735124</v>
      </c>
      <c r="C98" s="117">
        <f t="shared" si="12"/>
        <v>501.89424048844421</v>
      </c>
      <c r="D98" s="117">
        <f t="shared" si="12"/>
        <v>500.38196086375143</v>
      </c>
      <c r="E98" s="117">
        <f t="shared" si="12"/>
        <v>511.02158316609734</v>
      </c>
      <c r="F98" s="117">
        <f t="shared" si="12"/>
        <v>466.35004858854751</v>
      </c>
      <c r="G98" s="117">
        <f t="shared" si="12"/>
        <v>471.47816667319637</v>
      </c>
      <c r="H98" s="117">
        <f t="shared" si="12"/>
        <v>460.27389578030159</v>
      </c>
      <c r="I98" s="117">
        <f t="shared" si="12"/>
        <v>444.29360576250463</v>
      </c>
      <c r="J98" s="117">
        <f t="shared" si="12"/>
        <v>427.4502126505954</v>
      </c>
      <c r="K98" s="117">
        <f t="shared" si="12"/>
        <v>421.49470419276065</v>
      </c>
      <c r="L98" s="117">
        <f t="shared" si="12"/>
        <v>454.00264623597434</v>
      </c>
      <c r="M98" s="117">
        <f t="shared" si="12"/>
        <v>397.18262248826647</v>
      </c>
      <c r="N98" s="117">
        <f t="shared" si="12"/>
        <v>413.83685066499368</v>
      </c>
      <c r="O98" s="117">
        <f t="shared" si="12"/>
        <v>396.93013938677962</v>
      </c>
      <c r="P98" s="117">
        <f t="shared" si="12"/>
        <v>377.95414420051662</v>
      </c>
      <c r="Q98" s="117">
        <f t="shared" si="12"/>
        <v>359.47524850531107</v>
      </c>
      <c r="R98" s="117">
        <f t="shared" ref="R98:V98" si="13">R99+R102+R104+R113</f>
        <v>392.75421079079462</v>
      </c>
      <c r="S98" s="117">
        <f t="shared" si="13"/>
        <v>395.24992495098235</v>
      </c>
      <c r="T98" s="117">
        <f t="shared" si="13"/>
        <v>393.87773752762678</v>
      </c>
      <c r="U98" s="117">
        <f t="shared" si="13"/>
        <v>390.21650319317672</v>
      </c>
      <c r="V98" s="117">
        <f t="shared" si="13"/>
        <v>373.36429231821671</v>
      </c>
      <c r="W98" s="117">
        <f t="shared" ref="W98" si="14">W99+W102+W104+W113</f>
        <v>442.8823349233777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377.4516043134484</v>
      </c>
      <c r="C99" s="122">
        <f t="shared" si="15"/>
        <v>408.64571219707511</v>
      </c>
      <c r="D99" s="122">
        <f t="shared" si="15"/>
        <v>405.37622236415632</v>
      </c>
      <c r="E99" s="122">
        <f t="shared" si="15"/>
        <v>415.94646458034498</v>
      </c>
      <c r="F99" s="122">
        <f t="shared" si="15"/>
        <v>379.11010600352779</v>
      </c>
      <c r="G99" s="122">
        <f t="shared" si="15"/>
        <v>382.42620659558196</v>
      </c>
      <c r="H99" s="122">
        <f t="shared" si="15"/>
        <v>369.18015843089665</v>
      </c>
      <c r="I99" s="122">
        <f t="shared" si="15"/>
        <v>357.53303927816017</v>
      </c>
      <c r="J99" s="122">
        <f t="shared" si="15"/>
        <v>333.78242917865111</v>
      </c>
      <c r="K99" s="122">
        <f t="shared" si="15"/>
        <v>334.52798392065517</v>
      </c>
      <c r="L99" s="122">
        <f t="shared" si="15"/>
        <v>359.03183433344793</v>
      </c>
      <c r="M99" s="122">
        <f t="shared" si="15"/>
        <v>309.77409336473988</v>
      </c>
      <c r="N99" s="122">
        <f t="shared" si="15"/>
        <v>325.49863298419268</v>
      </c>
      <c r="O99" s="122">
        <f t="shared" si="15"/>
        <v>309.11391645917132</v>
      </c>
      <c r="P99" s="122">
        <f t="shared" si="15"/>
        <v>295.89568013940902</v>
      </c>
      <c r="Q99" s="122">
        <f t="shared" si="15"/>
        <v>279.71685730694821</v>
      </c>
      <c r="R99" s="122">
        <f t="shared" ref="R99:V99" si="16">SUM(R100:R101)</f>
        <v>305.67385004260115</v>
      </c>
      <c r="S99" s="122">
        <f t="shared" si="16"/>
        <v>313.67890477119266</v>
      </c>
      <c r="T99" s="122">
        <f t="shared" si="16"/>
        <v>312.34326682651465</v>
      </c>
      <c r="U99" s="122">
        <f t="shared" si="16"/>
        <v>309.33397401872992</v>
      </c>
      <c r="V99" s="122">
        <f t="shared" si="16"/>
        <v>288.04086743922278</v>
      </c>
      <c r="W99" s="122">
        <f t="shared" ref="W99" si="17">SUM(W100:W101)</f>
        <v>345.35807493259051</v>
      </c>
      <c r="DA99" s="130" t="s">
        <v>1687</v>
      </c>
    </row>
    <row r="100" spans="1:105" ht="12" customHeight="1" x14ac:dyDescent="0.25">
      <c r="A100" s="97" t="s">
        <v>203</v>
      </c>
      <c r="B100" s="98">
        <v>376.16294408435022</v>
      </c>
      <c r="C100" s="98">
        <v>407.27079764189602</v>
      </c>
      <c r="D100" s="98">
        <v>404.05212187516338</v>
      </c>
      <c r="E100" s="98">
        <v>414.60897762449849</v>
      </c>
      <c r="F100" s="98">
        <v>377.92029467598564</v>
      </c>
      <c r="G100" s="98">
        <v>381.23802748689025</v>
      </c>
      <c r="H100" s="98">
        <v>368.05026086269447</v>
      </c>
      <c r="I100" s="98">
        <v>356.4569527064387</v>
      </c>
      <c r="J100" s="98">
        <v>332.77869960956014</v>
      </c>
      <c r="K100" s="98">
        <v>333.52004540711533</v>
      </c>
      <c r="L100" s="98">
        <v>357.99286925575598</v>
      </c>
      <c r="M100" s="98">
        <v>308.86160896900924</v>
      </c>
      <c r="N100" s="98">
        <v>324.53774313914278</v>
      </c>
      <c r="O100" s="98">
        <v>308.19983346875534</v>
      </c>
      <c r="P100" s="98">
        <v>295.02728224179054</v>
      </c>
      <c r="Q100" s="98">
        <v>278.90116069917462</v>
      </c>
      <c r="R100" s="98">
        <v>304.7869330202688</v>
      </c>
      <c r="S100" s="98">
        <v>312.77094908134262</v>
      </c>
      <c r="T100" s="98">
        <v>311.43598495916069</v>
      </c>
      <c r="U100" s="98">
        <v>308.42756194302444</v>
      </c>
      <c r="V100" s="98">
        <v>287.19104855322098</v>
      </c>
      <c r="W100" s="98">
        <v>344.33334308418665</v>
      </c>
      <c r="DA100" s="63" t="s">
        <v>1688</v>
      </c>
    </row>
    <row r="101" spans="1:105" ht="12" customHeight="1" x14ac:dyDescent="0.25">
      <c r="A101" s="97" t="s">
        <v>53</v>
      </c>
      <c r="B101" s="98">
        <v>1.2886602290981994</v>
      </c>
      <c r="C101" s="98">
        <v>1.3749145551790718</v>
      </c>
      <c r="D101" s="98">
        <v>1.3241004889929138</v>
      </c>
      <c r="E101" s="98">
        <v>1.337486955846463</v>
      </c>
      <c r="F101" s="98">
        <v>1.1898113275421338</v>
      </c>
      <c r="G101" s="98">
        <v>1.1881791086917013</v>
      </c>
      <c r="H101" s="98">
        <v>1.1298975682021817</v>
      </c>
      <c r="I101" s="98">
        <v>1.0760865717214712</v>
      </c>
      <c r="J101" s="98">
        <v>1.0037295690909924</v>
      </c>
      <c r="K101" s="98">
        <v>1.00793851353983</v>
      </c>
      <c r="L101" s="98">
        <v>1.0389650776919639</v>
      </c>
      <c r="M101" s="98">
        <v>0.91248439573062001</v>
      </c>
      <c r="N101" s="98">
        <v>0.96088984504989128</v>
      </c>
      <c r="O101" s="98">
        <v>0.91408299041596874</v>
      </c>
      <c r="P101" s="98">
        <v>0.86839789761848818</v>
      </c>
      <c r="Q101" s="98">
        <v>0.81569660777356878</v>
      </c>
      <c r="R101" s="98">
        <v>0.88691702233234671</v>
      </c>
      <c r="S101" s="98">
        <v>0.90795568985005648</v>
      </c>
      <c r="T101" s="98">
        <v>0.90728186735396987</v>
      </c>
      <c r="U101" s="98">
        <v>0.9064120757054569</v>
      </c>
      <c r="V101" s="98">
        <v>0.84981888600180944</v>
      </c>
      <c r="W101" s="98">
        <v>1.0247318484038832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2.4661447454801821E-4</v>
      </c>
      <c r="C102" s="122">
        <f t="shared" si="18"/>
        <v>3.0842164321648183E-4</v>
      </c>
      <c r="D102" s="122">
        <f t="shared" si="18"/>
        <v>3.9145881558054512E-4</v>
      </c>
      <c r="E102" s="122">
        <f t="shared" si="18"/>
        <v>4.4317549797990338E-4</v>
      </c>
      <c r="F102" s="122">
        <f t="shared" si="18"/>
        <v>5.3752074401456479E-4</v>
      </c>
      <c r="G102" s="122">
        <f t="shared" si="18"/>
        <v>7.4325782470077294E-4</v>
      </c>
      <c r="H102" s="122">
        <f t="shared" si="18"/>
        <v>2.5021902551159241E-3</v>
      </c>
      <c r="I102" s="122">
        <f t="shared" si="18"/>
        <v>2.8751728588547938E-3</v>
      </c>
      <c r="J102" s="122">
        <f t="shared" si="18"/>
        <v>4.1594312251346157E-3</v>
      </c>
      <c r="K102" s="122">
        <f t="shared" si="18"/>
        <v>5.4434218555413699E-3</v>
      </c>
      <c r="L102" s="122">
        <f t="shared" si="18"/>
        <v>1.524022444461022E-2</v>
      </c>
      <c r="M102" s="122">
        <f t="shared" si="18"/>
        <v>8.9750685298888872E-3</v>
      </c>
      <c r="N102" s="122">
        <f t="shared" si="18"/>
        <v>1.0669518542034203E-2</v>
      </c>
      <c r="O102" s="122">
        <f t="shared" si="18"/>
        <v>1.0678629978044763E-2</v>
      </c>
      <c r="P102" s="122">
        <f t="shared" si="18"/>
        <v>1.5936996104262455E-2</v>
      </c>
      <c r="Q102" s="122">
        <f t="shared" si="18"/>
        <v>1.2175786451734533E-2</v>
      </c>
      <c r="R102" s="122">
        <f t="shared" si="18"/>
        <v>1.2804708786587085E-2</v>
      </c>
      <c r="S102" s="122">
        <f t="shared" si="18"/>
        <v>1.3416347013085245E-2</v>
      </c>
      <c r="T102" s="122">
        <f t="shared" si="18"/>
        <v>1.9160006734640227E-2</v>
      </c>
      <c r="U102" s="122">
        <f t="shared" si="18"/>
        <v>1.4950187257911744E-2</v>
      </c>
      <c r="V102" s="122">
        <f t="shared" si="18"/>
        <v>1.6518015800377938E-2</v>
      </c>
      <c r="W102" s="122">
        <f t="shared" si="18"/>
        <v>3.1752114212331241E-2</v>
      </c>
      <c r="DA102" s="130" t="s">
        <v>1690</v>
      </c>
    </row>
    <row r="103" spans="1:105" ht="12" customHeight="1" x14ac:dyDescent="0.25">
      <c r="A103" s="97" t="s">
        <v>53</v>
      </c>
      <c r="B103" s="98">
        <v>2.4661447454801821E-4</v>
      </c>
      <c r="C103" s="98">
        <v>3.0842164321648183E-4</v>
      </c>
      <c r="D103" s="98">
        <v>3.9145881558054512E-4</v>
      </c>
      <c r="E103" s="98">
        <v>4.4317549797990338E-4</v>
      </c>
      <c r="F103" s="98">
        <v>5.3752074401456479E-4</v>
      </c>
      <c r="G103" s="98">
        <v>7.4325782470077294E-4</v>
      </c>
      <c r="H103" s="98">
        <v>2.5021902551159241E-3</v>
      </c>
      <c r="I103" s="98">
        <v>2.8751728588547938E-3</v>
      </c>
      <c r="J103" s="98">
        <v>4.1594312251346157E-3</v>
      </c>
      <c r="K103" s="98">
        <v>5.4434218555413699E-3</v>
      </c>
      <c r="L103" s="98">
        <v>1.524022444461022E-2</v>
      </c>
      <c r="M103" s="98">
        <v>8.9750685298888872E-3</v>
      </c>
      <c r="N103" s="98">
        <v>1.0669518542034203E-2</v>
      </c>
      <c r="O103" s="98">
        <v>1.0678629978044763E-2</v>
      </c>
      <c r="P103" s="98">
        <v>1.5936996104262455E-2</v>
      </c>
      <c r="Q103" s="98">
        <v>1.2175786451734533E-2</v>
      </c>
      <c r="R103" s="98">
        <v>1.2804708786587085E-2</v>
      </c>
      <c r="S103" s="98">
        <v>1.3416347013085245E-2</v>
      </c>
      <c r="T103" s="98">
        <v>1.9160006734640227E-2</v>
      </c>
      <c r="U103" s="98">
        <v>1.4950187257911744E-2</v>
      </c>
      <c r="V103" s="98">
        <v>1.6518015800377938E-2</v>
      </c>
      <c r="W103" s="98">
        <v>3.1752114212331241E-2</v>
      </c>
      <c r="DA103" s="63" t="s">
        <v>1691</v>
      </c>
    </row>
    <row r="104" spans="1:105" ht="12" customHeight="1" x14ac:dyDescent="0.25">
      <c r="A104" s="121" t="s">
        <v>55</v>
      </c>
      <c r="B104" s="122">
        <v>67.619270217609653</v>
      </c>
      <c r="C104" s="122">
        <v>66.445330101402519</v>
      </c>
      <c r="D104" s="122">
        <v>66.855071629404918</v>
      </c>
      <c r="E104" s="122">
        <v>66.255573716975022</v>
      </c>
      <c r="F104" s="122">
        <v>58.468180745637227</v>
      </c>
      <c r="G104" s="122">
        <v>60.466461359845425</v>
      </c>
      <c r="H104" s="122">
        <v>62.338786595654632</v>
      </c>
      <c r="I104" s="122">
        <v>61.774923609452195</v>
      </c>
      <c r="J104" s="122">
        <v>66.075596677645677</v>
      </c>
      <c r="K104" s="122">
        <v>61.410040492664912</v>
      </c>
      <c r="L104" s="122">
        <v>68.230463227678172</v>
      </c>
      <c r="M104" s="122">
        <v>62.916216375878889</v>
      </c>
      <c r="N104" s="122">
        <v>64.182272499809741</v>
      </c>
      <c r="O104" s="122">
        <v>63.626114111180897</v>
      </c>
      <c r="P104" s="122">
        <v>57.718847945081279</v>
      </c>
      <c r="Q104" s="122">
        <v>58.518727789197293</v>
      </c>
      <c r="R104" s="122">
        <v>64.879856539946445</v>
      </c>
      <c r="S104" s="122">
        <v>60.408068384546254</v>
      </c>
      <c r="T104" s="122">
        <v>61.702168795025877</v>
      </c>
      <c r="U104" s="122">
        <v>62.094411244724895</v>
      </c>
      <c r="V104" s="122">
        <v>64.52936683558346</v>
      </c>
      <c r="W104" s="122">
        <v>75.758749778570049</v>
      </c>
      <c r="DA104" s="130" t="s">
        <v>1692</v>
      </c>
    </row>
    <row r="105" spans="1:105" ht="12" customHeight="1" x14ac:dyDescent="0.25">
      <c r="A105" s="97" t="s">
        <v>128</v>
      </c>
      <c r="B105" s="98">
        <v>63.576264858040084</v>
      </c>
      <c r="C105" s="98">
        <v>62.300225573925069</v>
      </c>
      <c r="D105" s="98">
        <v>63.08270185656491</v>
      </c>
      <c r="E105" s="98">
        <v>62.366258832938996</v>
      </c>
      <c r="F105" s="98">
        <v>55.728372563911066</v>
      </c>
      <c r="G105" s="98">
        <v>58.38174895335046</v>
      </c>
      <c r="H105" s="98">
        <v>58.31353965321258</v>
      </c>
      <c r="I105" s="98">
        <v>57.295755806028957</v>
      </c>
      <c r="J105" s="98">
        <v>58.952426787688395</v>
      </c>
      <c r="K105" s="98">
        <v>54.532921058920714</v>
      </c>
      <c r="L105" s="98">
        <v>62.99689858603233</v>
      </c>
      <c r="M105" s="98">
        <v>58.29230332677745</v>
      </c>
      <c r="N105" s="98">
        <v>60.553486439533017</v>
      </c>
      <c r="O105" s="98">
        <v>60.172221561339029</v>
      </c>
      <c r="P105" s="98">
        <v>55.717945617194935</v>
      </c>
      <c r="Q105" s="98">
        <v>57.990928724728917</v>
      </c>
      <c r="R105" s="98">
        <v>64.779275062276525</v>
      </c>
      <c r="S105" s="98">
        <v>59.801621855888776</v>
      </c>
      <c r="T105" s="98">
        <v>59.698838772567505</v>
      </c>
      <c r="U105" s="98">
        <v>58.99109669842025</v>
      </c>
      <c r="V105" s="98">
        <v>59.806629864663854</v>
      </c>
      <c r="W105" s="98">
        <v>71.885573510826518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4.0430053595695687</v>
      </c>
      <c r="C109" s="101">
        <v>4.1451045274774527</v>
      </c>
      <c r="D109" s="101">
        <v>3.7723697728400127</v>
      </c>
      <c r="E109" s="101">
        <v>3.8893148840360241</v>
      </c>
      <c r="F109" s="101">
        <v>2.7398081817261639</v>
      </c>
      <c r="G109" s="101">
        <v>2.0847124064949654</v>
      </c>
      <c r="H109" s="101">
        <v>4.0252469424420498</v>
      </c>
      <c r="I109" s="101">
        <v>4.4791678034232367</v>
      </c>
      <c r="J109" s="101">
        <v>7.123169889957282</v>
      </c>
      <c r="K109" s="101">
        <v>6.877119433744201</v>
      </c>
      <c r="L109" s="101">
        <v>5.2335646416458417</v>
      </c>
      <c r="M109" s="101">
        <v>4.6239130491014357</v>
      </c>
      <c r="N109" s="101">
        <v>3.6287860602767297</v>
      </c>
      <c r="O109" s="101">
        <v>3.4538925498418647</v>
      </c>
      <c r="P109" s="101">
        <v>2.0009023278863456</v>
      </c>
      <c r="Q109" s="101">
        <v>0.52779906446837699</v>
      </c>
      <c r="R109" s="101">
        <v>0.10058147766992605</v>
      </c>
      <c r="S109" s="101">
        <v>0.60644652865747606</v>
      </c>
      <c r="T109" s="101">
        <v>2.0033300224583726</v>
      </c>
      <c r="U109" s="101">
        <v>3.1033145463046443</v>
      </c>
      <c r="V109" s="101">
        <v>4.7227369709196054</v>
      </c>
      <c r="W109" s="101">
        <v>3.8731762677435304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27.075640791818685</v>
      </c>
      <c r="C113" s="122">
        <v>26.802889768323325</v>
      </c>
      <c r="D113" s="122">
        <v>28.150275411374651</v>
      </c>
      <c r="E113" s="122">
        <v>28.81910169327935</v>
      </c>
      <c r="F113" s="122">
        <v>28.771224318638545</v>
      </c>
      <c r="G113" s="122">
        <v>28.584755459944319</v>
      </c>
      <c r="H113" s="122">
        <v>28.752448563495157</v>
      </c>
      <c r="I113" s="122">
        <v>24.982767702033428</v>
      </c>
      <c r="J113" s="122">
        <v>27.588027363073465</v>
      </c>
      <c r="K113" s="122">
        <v>25.551236357585047</v>
      </c>
      <c r="L113" s="122">
        <v>26.725108450403624</v>
      </c>
      <c r="M113" s="122">
        <v>24.483337679117852</v>
      </c>
      <c r="N113" s="122">
        <v>24.145275662449173</v>
      </c>
      <c r="O113" s="122">
        <v>24.179430186449409</v>
      </c>
      <c r="P113" s="122">
        <v>24.32367911992208</v>
      </c>
      <c r="Q113" s="122">
        <v>21.227487622713834</v>
      </c>
      <c r="R113" s="122">
        <v>22.187699499460457</v>
      </c>
      <c r="S113" s="122">
        <v>21.149535448230342</v>
      </c>
      <c r="T113" s="122">
        <v>19.813141899351621</v>
      </c>
      <c r="U113" s="122">
        <v>18.773167742464004</v>
      </c>
      <c r="V113" s="122">
        <v>20.777540027610062</v>
      </c>
      <c r="W113" s="122">
        <v>21.733758098004806</v>
      </c>
      <c r="DA113" s="130" t="s">
        <v>1701</v>
      </c>
    </row>
    <row r="114" spans="1:105" ht="12" customHeight="1" x14ac:dyDescent="0.25">
      <c r="A114" s="97" t="s">
        <v>50</v>
      </c>
      <c r="B114" s="98">
        <v>23.060276604492515</v>
      </c>
      <c r="C114" s="98">
        <v>22.001713152383129</v>
      </c>
      <c r="D114" s="98">
        <v>22.137556940592166</v>
      </c>
      <c r="E114" s="98">
        <v>21.790296809982582</v>
      </c>
      <c r="F114" s="98">
        <v>22.011236783028604</v>
      </c>
      <c r="G114" s="98">
        <v>21.500076823660365</v>
      </c>
      <c r="H114" s="98">
        <v>20.21770111705062</v>
      </c>
      <c r="I114" s="98">
        <v>16.622453437258326</v>
      </c>
      <c r="J114" s="98">
        <v>15.665671133089104</v>
      </c>
      <c r="K114" s="98">
        <v>14.381144500015992</v>
      </c>
      <c r="L114" s="98">
        <v>14.872432230770475</v>
      </c>
      <c r="M114" s="98">
        <v>15.410854755100695</v>
      </c>
      <c r="N114" s="98">
        <v>15.344730747954083</v>
      </c>
      <c r="O114" s="98">
        <v>15.055051429457427</v>
      </c>
      <c r="P114" s="98">
        <v>16.451072480393638</v>
      </c>
      <c r="Q114" s="98">
        <v>12.469867608331654</v>
      </c>
      <c r="R114" s="98">
        <v>12.596797789172463</v>
      </c>
      <c r="S114" s="98">
        <v>13.799359467494906</v>
      </c>
      <c r="T114" s="98">
        <v>12.011509911543236</v>
      </c>
      <c r="U114" s="98">
        <v>11.02328663912394</v>
      </c>
      <c r="V114" s="98">
        <v>11.662766447937953</v>
      </c>
      <c r="W114" s="98">
        <v>12.298107033368746</v>
      </c>
      <c r="DA114" s="63" t="s">
        <v>1702</v>
      </c>
    </row>
    <row r="115" spans="1:105" ht="12" customHeight="1" x14ac:dyDescent="0.25">
      <c r="A115" s="109" t="s">
        <v>120</v>
      </c>
      <c r="B115" s="33">
        <v>4.0153641873261723</v>
      </c>
      <c r="C115" s="33">
        <v>4.8011766159401983</v>
      </c>
      <c r="D115" s="33">
        <v>6.0127184707824846</v>
      </c>
      <c r="E115" s="33">
        <v>7.0288048832967682</v>
      </c>
      <c r="F115" s="33">
        <v>6.759987535609941</v>
      </c>
      <c r="G115" s="33">
        <v>7.0846786362839529</v>
      </c>
      <c r="H115" s="33">
        <v>8.5347474464445359</v>
      </c>
      <c r="I115" s="33">
        <v>8.3603142647751021</v>
      </c>
      <c r="J115" s="33">
        <v>11.922356229984363</v>
      </c>
      <c r="K115" s="33">
        <v>11.170091857569053</v>
      </c>
      <c r="L115" s="33">
        <v>11.852676219633148</v>
      </c>
      <c r="M115" s="33">
        <v>9.0724829240171569</v>
      </c>
      <c r="N115" s="33">
        <v>8.800544914495088</v>
      </c>
      <c r="O115" s="33">
        <v>9.1243787569919803</v>
      </c>
      <c r="P115" s="33">
        <v>7.8726066395284429</v>
      </c>
      <c r="Q115" s="33">
        <v>8.7576200143821801</v>
      </c>
      <c r="R115" s="33">
        <v>9.5909017102879925</v>
      </c>
      <c r="S115" s="33">
        <v>7.3501759807354361</v>
      </c>
      <c r="T115" s="33">
        <v>7.8016319878083857</v>
      </c>
      <c r="U115" s="33">
        <v>7.7498811033400639</v>
      </c>
      <c r="V115" s="33">
        <v>9.114773579672109</v>
      </c>
      <c r="W115" s="33">
        <v>9.4356510646360618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349.17237009747822</v>
      </c>
      <c r="C117" s="117">
        <f t="shared" si="19"/>
        <v>372.24944530318066</v>
      </c>
      <c r="D117" s="117">
        <f t="shared" si="19"/>
        <v>371.92481391921024</v>
      </c>
      <c r="E117" s="117">
        <f t="shared" si="19"/>
        <v>380.85606655065374</v>
      </c>
      <c r="F117" s="117">
        <f t="shared" si="19"/>
        <v>348.14248074909517</v>
      </c>
      <c r="G117" s="117">
        <f t="shared" si="19"/>
        <v>353.42276477475656</v>
      </c>
      <c r="H117" s="117">
        <f t="shared" si="19"/>
        <v>346.24866875354257</v>
      </c>
      <c r="I117" s="117">
        <f t="shared" si="19"/>
        <v>336.08238384695301</v>
      </c>
      <c r="J117" s="117">
        <f t="shared" si="19"/>
        <v>325.13739870399263</v>
      </c>
      <c r="K117" s="117">
        <f t="shared" si="19"/>
        <v>323.11579979765594</v>
      </c>
      <c r="L117" s="117">
        <f t="shared" si="19"/>
        <v>350.8644026177389</v>
      </c>
      <c r="M117" s="117">
        <f t="shared" si="19"/>
        <v>309.50043337957618</v>
      </c>
      <c r="N117" s="117">
        <f t="shared" si="19"/>
        <v>326.00740241305397</v>
      </c>
      <c r="O117" s="117">
        <f t="shared" si="19"/>
        <v>315.94014692847361</v>
      </c>
      <c r="P117" s="117">
        <f t="shared" si="19"/>
        <v>301.59618196198966</v>
      </c>
      <c r="Q117" s="117">
        <f t="shared" si="19"/>
        <v>288.63736731177994</v>
      </c>
      <c r="R117" s="117">
        <f t="shared" ref="R117:V117" si="20">R118+R121+R123+R132</f>
        <v>317.37730801733494</v>
      </c>
      <c r="S117" s="117">
        <f t="shared" si="20"/>
        <v>322.18460946609025</v>
      </c>
      <c r="T117" s="117">
        <f t="shared" si="20"/>
        <v>324.1078962159973</v>
      </c>
      <c r="U117" s="117">
        <f t="shared" si="20"/>
        <v>324.50270718399827</v>
      </c>
      <c r="V117" s="117">
        <f t="shared" si="20"/>
        <v>312.46474754684556</v>
      </c>
      <c r="W117" s="117">
        <f t="shared" ref="W117" si="21">W118+W121+W123+W132</f>
        <v>375.4255247305216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280.6469548469903</v>
      </c>
      <c r="C118" s="122">
        <f t="shared" si="22"/>
        <v>304.53547186040089</v>
      </c>
      <c r="D118" s="122">
        <f t="shared" si="22"/>
        <v>302.70279879052811</v>
      </c>
      <c r="E118" s="122">
        <f t="shared" si="22"/>
        <v>311.38668629088227</v>
      </c>
      <c r="F118" s="122">
        <f t="shared" si="22"/>
        <v>284.50295437823792</v>
      </c>
      <c r="G118" s="122">
        <f t="shared" si="22"/>
        <v>287.94498636503869</v>
      </c>
      <c r="H118" s="122">
        <f t="shared" si="22"/>
        <v>279.01750982927484</v>
      </c>
      <c r="I118" s="122">
        <f t="shared" si="22"/>
        <v>271.40372133907289</v>
      </c>
      <c r="J118" s="122">
        <f t="shared" si="22"/>
        <v>254.96735166568743</v>
      </c>
      <c r="K118" s="122">
        <f t="shared" si="22"/>
        <v>257.5830812076926</v>
      </c>
      <c r="L118" s="122">
        <f t="shared" si="22"/>
        <v>278.33070912224048</v>
      </c>
      <c r="M118" s="122">
        <f t="shared" si="22"/>
        <v>242.51032400193316</v>
      </c>
      <c r="N118" s="122">
        <f t="shared" si="22"/>
        <v>257.48493714043406</v>
      </c>
      <c r="O118" s="122">
        <f t="shared" si="22"/>
        <v>247.22309719110962</v>
      </c>
      <c r="P118" s="122">
        <f t="shared" si="22"/>
        <v>237.45800737167548</v>
      </c>
      <c r="Q118" s="122">
        <f t="shared" si="22"/>
        <v>225.05675089345868</v>
      </c>
      <c r="R118" s="122">
        <f t="shared" ref="R118:V118" si="23">SUM(R119:R120)</f>
        <v>247.25362781682426</v>
      </c>
      <c r="S118" s="122">
        <f t="shared" si="23"/>
        <v>256.37483975122677</v>
      </c>
      <c r="T118" s="122">
        <f t="shared" si="23"/>
        <v>257.56353221958108</v>
      </c>
      <c r="U118" s="122">
        <f t="shared" si="23"/>
        <v>257.77925137161276</v>
      </c>
      <c r="V118" s="122">
        <f t="shared" si="23"/>
        <v>241.82374936372332</v>
      </c>
      <c r="W118" s="122">
        <f t="shared" ref="W118" si="24">SUM(W119:W120)</f>
        <v>293.23331816727779</v>
      </c>
      <c r="DA118" s="130" t="s">
        <v>1855</v>
      </c>
    </row>
    <row r="119" spans="1:105" ht="12" customHeight="1" x14ac:dyDescent="0.25">
      <c r="A119" s="97" t="s">
        <v>203</v>
      </c>
      <c r="B119" s="98">
        <v>279.35829461789211</v>
      </c>
      <c r="C119" s="98">
        <v>303.1605573052218</v>
      </c>
      <c r="D119" s="98">
        <v>301.37869830153517</v>
      </c>
      <c r="E119" s="98">
        <v>310.04919933503578</v>
      </c>
      <c r="F119" s="98">
        <v>283.31314305069577</v>
      </c>
      <c r="G119" s="98">
        <v>286.75680725634697</v>
      </c>
      <c r="H119" s="98">
        <v>277.88761226107266</v>
      </c>
      <c r="I119" s="98">
        <v>270.32763476735141</v>
      </c>
      <c r="J119" s="98">
        <v>253.96362209659645</v>
      </c>
      <c r="K119" s="98">
        <v>256.57514269415276</v>
      </c>
      <c r="L119" s="98">
        <v>277.29174404454852</v>
      </c>
      <c r="M119" s="98">
        <v>241.59783960620254</v>
      </c>
      <c r="N119" s="98">
        <v>256.52404729538415</v>
      </c>
      <c r="O119" s="98">
        <v>246.30901420069364</v>
      </c>
      <c r="P119" s="98">
        <v>236.589609474057</v>
      </c>
      <c r="Q119" s="98">
        <v>224.24105428568512</v>
      </c>
      <c r="R119" s="98">
        <v>246.36671079449192</v>
      </c>
      <c r="S119" s="98">
        <v>255.4668840613767</v>
      </c>
      <c r="T119" s="98">
        <v>256.65625035222712</v>
      </c>
      <c r="U119" s="98">
        <v>256.87283929590728</v>
      </c>
      <c r="V119" s="98">
        <v>240.97393047772152</v>
      </c>
      <c r="W119" s="98">
        <v>292.20858631887393</v>
      </c>
      <c r="DA119" s="63" t="s">
        <v>1856</v>
      </c>
    </row>
    <row r="120" spans="1:105" ht="12" customHeight="1" x14ac:dyDescent="0.25">
      <c r="A120" s="97" t="s">
        <v>53</v>
      </c>
      <c r="B120" s="98">
        <v>1.2886602290981994</v>
      </c>
      <c r="C120" s="98">
        <v>1.3749145551790718</v>
      </c>
      <c r="D120" s="98">
        <v>1.3241004889929138</v>
      </c>
      <c r="E120" s="98">
        <v>1.337486955846463</v>
      </c>
      <c r="F120" s="98">
        <v>1.1898113275421338</v>
      </c>
      <c r="G120" s="98">
        <v>1.1881791086917013</v>
      </c>
      <c r="H120" s="98">
        <v>1.1298975682021817</v>
      </c>
      <c r="I120" s="98">
        <v>1.0760865717214712</v>
      </c>
      <c r="J120" s="98">
        <v>1.0037295690909924</v>
      </c>
      <c r="K120" s="98">
        <v>1.00793851353983</v>
      </c>
      <c r="L120" s="98">
        <v>1.0389650776919639</v>
      </c>
      <c r="M120" s="98">
        <v>0.91248439573062001</v>
      </c>
      <c r="N120" s="98">
        <v>0.96088984504989128</v>
      </c>
      <c r="O120" s="98">
        <v>0.91408299041596874</v>
      </c>
      <c r="P120" s="98">
        <v>0.86839789761848818</v>
      </c>
      <c r="Q120" s="98">
        <v>0.81569660777356878</v>
      </c>
      <c r="R120" s="98">
        <v>0.88691702233234671</v>
      </c>
      <c r="S120" s="98">
        <v>0.90795568985005648</v>
      </c>
      <c r="T120" s="98">
        <v>0.90728186735396987</v>
      </c>
      <c r="U120" s="98">
        <v>0.9064120757054569</v>
      </c>
      <c r="V120" s="98">
        <v>0.84981888600180944</v>
      </c>
      <c r="W120" s="98">
        <v>1.0247318484038832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4.9410108261976448E-4</v>
      </c>
      <c r="C121" s="122">
        <f t="shared" si="25"/>
        <v>6.4439922021000803E-4</v>
      </c>
      <c r="D121" s="122">
        <f t="shared" si="25"/>
        <v>8.6736608749712592E-4</v>
      </c>
      <c r="E121" s="122">
        <f t="shared" si="25"/>
        <v>1.0943357133876483E-3</v>
      </c>
      <c r="F121" s="122">
        <f t="shared" si="25"/>
        <v>1.4513977710777378E-3</v>
      </c>
      <c r="G121" s="122">
        <f t="shared" si="25"/>
        <v>2.1298451623197531E-3</v>
      </c>
      <c r="H121" s="122">
        <f t="shared" si="25"/>
        <v>7.7153079117646302E-3</v>
      </c>
      <c r="I121" s="122">
        <f t="shared" si="25"/>
        <v>9.1147183809498211E-3</v>
      </c>
      <c r="J121" s="122">
        <f t="shared" si="25"/>
        <v>1.3499957994042607E-2</v>
      </c>
      <c r="K121" s="122">
        <f t="shared" si="25"/>
        <v>1.8044403840953131E-2</v>
      </c>
      <c r="L121" s="122">
        <f t="shared" si="25"/>
        <v>5.1543477583343121E-2</v>
      </c>
      <c r="M121" s="122">
        <f t="shared" si="25"/>
        <v>3.1198523511697242E-2</v>
      </c>
      <c r="N121" s="122">
        <f t="shared" si="25"/>
        <v>3.8128296152810451E-2</v>
      </c>
      <c r="O121" s="122">
        <f t="shared" si="25"/>
        <v>3.9630477620694507E-2</v>
      </c>
      <c r="P121" s="122">
        <f t="shared" si="25"/>
        <v>6.1319078046499297E-2</v>
      </c>
      <c r="Q121" s="122">
        <f t="shared" si="25"/>
        <v>4.8410252651354541E-2</v>
      </c>
      <c r="R121" s="122">
        <f t="shared" si="25"/>
        <v>5.2636412093249013E-2</v>
      </c>
      <c r="S121" s="122">
        <f t="shared" si="25"/>
        <v>5.7042619402601732E-2</v>
      </c>
      <c r="T121" s="122">
        <f t="shared" si="25"/>
        <v>8.4077010607396821E-2</v>
      </c>
      <c r="U121" s="122">
        <f t="shared" si="25"/>
        <v>6.7630719927936456E-2</v>
      </c>
      <c r="V121" s="122">
        <f t="shared" si="25"/>
        <v>7.6813268771688106E-2</v>
      </c>
      <c r="W121" s="122">
        <f t="shared" si="25"/>
        <v>0.15087190537295209</v>
      </c>
      <c r="DA121" s="130" t="s">
        <v>1858</v>
      </c>
    </row>
    <row r="122" spans="1:105" ht="12" customHeight="1" x14ac:dyDescent="0.25">
      <c r="A122" s="97" t="s">
        <v>53</v>
      </c>
      <c r="B122" s="98">
        <v>4.9410108261976448E-4</v>
      </c>
      <c r="C122" s="98">
        <v>6.4439922021000803E-4</v>
      </c>
      <c r="D122" s="98">
        <v>8.6736608749712592E-4</v>
      </c>
      <c r="E122" s="98">
        <v>1.0943357133876483E-3</v>
      </c>
      <c r="F122" s="98">
        <v>1.4513977710777378E-3</v>
      </c>
      <c r="G122" s="98">
        <v>2.1298451623197531E-3</v>
      </c>
      <c r="H122" s="98">
        <v>7.7153079117646302E-3</v>
      </c>
      <c r="I122" s="98">
        <v>9.1147183809498211E-3</v>
      </c>
      <c r="J122" s="98">
        <v>1.3499957994042607E-2</v>
      </c>
      <c r="K122" s="98">
        <v>1.8044403840953131E-2</v>
      </c>
      <c r="L122" s="98">
        <v>5.1543477583343121E-2</v>
      </c>
      <c r="M122" s="98">
        <v>3.1198523511697242E-2</v>
      </c>
      <c r="N122" s="98">
        <v>3.8128296152810451E-2</v>
      </c>
      <c r="O122" s="98">
        <v>3.9630477620694507E-2</v>
      </c>
      <c r="P122" s="98">
        <v>6.1319078046499297E-2</v>
      </c>
      <c r="Q122" s="98">
        <v>4.8410252651354541E-2</v>
      </c>
      <c r="R122" s="98">
        <v>5.2636412093249013E-2</v>
      </c>
      <c r="S122" s="98">
        <v>5.7042619402601732E-2</v>
      </c>
      <c r="T122" s="98">
        <v>8.4077010607396821E-2</v>
      </c>
      <c r="U122" s="98">
        <v>6.7630719927936456E-2</v>
      </c>
      <c r="V122" s="98">
        <v>7.6813268771688106E-2</v>
      </c>
      <c r="W122" s="98">
        <v>0.15087190537295209</v>
      </c>
      <c r="DA122" s="63" t="s">
        <v>1859</v>
      </c>
    </row>
    <row r="123" spans="1:105" ht="12" customHeight="1" x14ac:dyDescent="0.25">
      <c r="A123" s="121" t="s">
        <v>55</v>
      </c>
      <c r="B123" s="122">
        <v>52.003922762553259</v>
      </c>
      <c r="C123" s="122">
        <v>51.199290507806694</v>
      </c>
      <c r="D123" s="122">
        <v>51.690480125223466</v>
      </c>
      <c r="E123" s="122">
        <v>51.341990606511779</v>
      </c>
      <c r="F123" s="122">
        <v>45.539100497321172</v>
      </c>
      <c r="G123" s="122">
        <v>47.382076320163939</v>
      </c>
      <c r="H123" s="122">
        <v>48.731912984078782</v>
      </c>
      <c r="I123" s="122">
        <v>48.417597266907634</v>
      </c>
      <c r="J123" s="122">
        <v>51.74714481313125</v>
      </c>
      <c r="K123" s="122">
        <v>48.415524570929648</v>
      </c>
      <c r="L123" s="122">
        <v>54.549049778482718</v>
      </c>
      <c r="M123" s="122">
        <v>50.799879008171281</v>
      </c>
      <c r="N123" s="122">
        <v>52.547335627665362</v>
      </c>
      <c r="O123" s="122">
        <v>52.631235716287165</v>
      </c>
      <c r="P123" s="122">
        <v>48.131874081779472</v>
      </c>
      <c r="Q123" s="122">
        <v>49.247320404221867</v>
      </c>
      <c r="R123" s="122">
        <v>54.988743940447492</v>
      </c>
      <c r="S123" s="122">
        <v>51.623716553143218</v>
      </c>
      <c r="T123" s="122">
        <v>52.975286827762602</v>
      </c>
      <c r="U123" s="122">
        <v>53.687548355178883</v>
      </c>
      <c r="V123" s="122">
        <v>55.998002924154214</v>
      </c>
      <c r="W123" s="122">
        <v>66.683484286750954</v>
      </c>
      <c r="DA123" s="130" t="s">
        <v>1860</v>
      </c>
    </row>
    <row r="124" spans="1:105" ht="12" customHeight="1" x14ac:dyDescent="0.25">
      <c r="A124" s="97" t="s">
        <v>128</v>
      </c>
      <c r="B124" s="98">
        <v>49.496887430785698</v>
      </c>
      <c r="C124" s="98">
        <v>48.612393122417934</v>
      </c>
      <c r="D124" s="98">
        <v>49.330931028769569</v>
      </c>
      <c r="E124" s="98">
        <v>48.894841856256029</v>
      </c>
      <c r="F124" s="98">
        <v>43.809318431661183</v>
      </c>
      <c r="G124" s="98">
        <v>46.058905789564164</v>
      </c>
      <c r="H124" s="98">
        <v>46.125971383384268</v>
      </c>
      <c r="I124" s="98">
        <v>45.502106253265161</v>
      </c>
      <c r="J124" s="98">
        <v>47.098942053449065</v>
      </c>
      <c r="K124" s="98">
        <v>43.914240509704207</v>
      </c>
      <c r="L124" s="98">
        <v>51.118045488463821</v>
      </c>
      <c r="M124" s="98">
        <v>47.764397962384209</v>
      </c>
      <c r="N124" s="98">
        <v>50.161117251360324</v>
      </c>
      <c r="O124" s="98">
        <v>50.358520758934731</v>
      </c>
      <c r="P124" s="98">
        <v>46.812055035327909</v>
      </c>
      <c r="Q124" s="98">
        <v>48.895919773905227</v>
      </c>
      <c r="R124" s="98">
        <v>54.921464376770928</v>
      </c>
      <c r="S124" s="98">
        <v>51.172278287716871</v>
      </c>
      <c r="T124" s="98">
        <v>51.452856561879322</v>
      </c>
      <c r="U124" s="98">
        <v>51.297596852087082</v>
      </c>
      <c r="V124" s="98">
        <v>52.338904934216572</v>
      </c>
      <c r="W124" s="98">
        <v>63.667280870417727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2.5070353317675624</v>
      </c>
      <c r="C128" s="101">
        <v>2.5868973853887569</v>
      </c>
      <c r="D128" s="101">
        <v>2.3595490964538994</v>
      </c>
      <c r="E128" s="101">
        <v>2.4471487502557472</v>
      </c>
      <c r="F128" s="101">
        <v>1.7297820656599887</v>
      </c>
      <c r="G128" s="101">
        <v>1.3231705305997767</v>
      </c>
      <c r="H128" s="101">
        <v>2.6059416006945142</v>
      </c>
      <c r="I128" s="101">
        <v>2.9154910136424701</v>
      </c>
      <c r="J128" s="101">
        <v>4.648202759682186</v>
      </c>
      <c r="K128" s="101">
        <v>4.5012840612254399</v>
      </c>
      <c r="L128" s="101">
        <v>3.4310042900188962</v>
      </c>
      <c r="M128" s="101">
        <v>3.0354810457870745</v>
      </c>
      <c r="N128" s="101">
        <v>2.3862183763050364</v>
      </c>
      <c r="O128" s="101">
        <v>2.272714957352437</v>
      </c>
      <c r="P128" s="101">
        <v>1.3198190464515631</v>
      </c>
      <c r="Q128" s="101">
        <v>0.35140063031663971</v>
      </c>
      <c r="R128" s="101">
        <v>6.7279563676566623E-2</v>
      </c>
      <c r="S128" s="101">
        <v>0.4514382654263473</v>
      </c>
      <c r="T128" s="101">
        <v>1.5224302658832798</v>
      </c>
      <c r="U128" s="101">
        <v>2.3899515030917997</v>
      </c>
      <c r="V128" s="101">
        <v>3.6590979899376448</v>
      </c>
      <c r="W128" s="101">
        <v>3.0162034163332305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16.52099838685205</v>
      </c>
      <c r="C132" s="122">
        <v>16.514038535752867</v>
      </c>
      <c r="D132" s="122">
        <v>17.530667637371145</v>
      </c>
      <c r="E132" s="122">
        <v>18.126295317546315</v>
      </c>
      <c r="F132" s="122">
        <v>18.098974475765061</v>
      </c>
      <c r="G132" s="122">
        <v>18.093572244391634</v>
      </c>
      <c r="H132" s="122">
        <v>18.491530632277158</v>
      </c>
      <c r="I132" s="122">
        <v>16.251950522591535</v>
      </c>
      <c r="J132" s="122">
        <v>18.4094022671799</v>
      </c>
      <c r="K132" s="122">
        <v>17.099149615192736</v>
      </c>
      <c r="L132" s="122">
        <v>17.933100239432392</v>
      </c>
      <c r="M132" s="122">
        <v>16.159031845960033</v>
      </c>
      <c r="N132" s="122">
        <v>15.937001348801743</v>
      </c>
      <c r="O132" s="122">
        <v>16.046183543456124</v>
      </c>
      <c r="P132" s="122">
        <v>15.944981430488236</v>
      </c>
      <c r="Q132" s="122">
        <v>14.284885761448013</v>
      </c>
      <c r="R132" s="122">
        <v>15.082299847969916</v>
      </c>
      <c r="S132" s="122">
        <v>14.129010542317692</v>
      </c>
      <c r="T132" s="122">
        <v>13.485000158046203</v>
      </c>
      <c r="U132" s="122">
        <v>12.968276737278709</v>
      </c>
      <c r="V132" s="122">
        <v>14.566181990196309</v>
      </c>
      <c r="W132" s="122">
        <v>15.35785037111992</v>
      </c>
      <c r="DA132" s="130" t="s">
        <v>1869</v>
      </c>
    </row>
    <row r="133" spans="1:105" ht="12" customHeight="1" x14ac:dyDescent="0.25">
      <c r="A133" s="97" t="s">
        <v>50</v>
      </c>
      <c r="B133" s="98">
        <v>13.54985363892062</v>
      </c>
      <c r="C133" s="98">
        <v>12.944792212471075</v>
      </c>
      <c r="D133" s="98">
        <v>13.041689489593098</v>
      </c>
      <c r="E133" s="98">
        <v>12.859756120883494</v>
      </c>
      <c r="F133" s="98">
        <v>13.018077751121112</v>
      </c>
      <c r="G133" s="98">
        <v>12.749295854806391</v>
      </c>
      <c r="H133" s="98">
        <v>12.026741303873081</v>
      </c>
      <c r="I133" s="98">
        <v>9.9037851144924769</v>
      </c>
      <c r="J133" s="98">
        <v>9.3379288876572382</v>
      </c>
      <c r="K133" s="98">
        <v>8.581522921907208</v>
      </c>
      <c r="L133" s="98">
        <v>8.8848271851455767</v>
      </c>
      <c r="M133" s="98">
        <v>9.2157968903205933</v>
      </c>
      <c r="N133" s="98">
        <v>9.1839831175207642</v>
      </c>
      <c r="O133" s="98">
        <v>9.0161427670621084</v>
      </c>
      <c r="P133" s="98">
        <v>9.854175514782483</v>
      </c>
      <c r="Q133" s="98">
        <v>7.470356433297332</v>
      </c>
      <c r="R133" s="98">
        <v>7.5499083735945272</v>
      </c>
      <c r="S133" s="98">
        <v>8.2818881167947769</v>
      </c>
      <c r="T133" s="98">
        <v>7.2292732084709943</v>
      </c>
      <c r="U133" s="98">
        <v>6.654164368131636</v>
      </c>
      <c r="V133" s="98">
        <v>7.0663361202462198</v>
      </c>
      <c r="W133" s="98">
        <v>7.4796815897822118</v>
      </c>
      <c r="DA133" s="63" t="s">
        <v>1870</v>
      </c>
    </row>
    <row r="134" spans="1:105" ht="12" customHeight="1" x14ac:dyDescent="0.25">
      <c r="A134" s="109" t="s">
        <v>120</v>
      </c>
      <c r="B134" s="33">
        <v>2.971144747931429</v>
      </c>
      <c r="C134" s="33">
        <v>3.5692463232817935</v>
      </c>
      <c r="D134" s="33">
        <v>4.4889781477780453</v>
      </c>
      <c r="E134" s="33">
        <v>5.2665391966628219</v>
      </c>
      <c r="F134" s="33">
        <v>5.0808967246439494</v>
      </c>
      <c r="G134" s="33">
        <v>5.344276389585243</v>
      </c>
      <c r="H134" s="33">
        <v>6.4647893284040769</v>
      </c>
      <c r="I134" s="33">
        <v>6.3481654080990566</v>
      </c>
      <c r="J134" s="33">
        <v>9.0714733795226632</v>
      </c>
      <c r="K134" s="33">
        <v>8.5176266932855267</v>
      </c>
      <c r="L134" s="33">
        <v>9.0482730542868168</v>
      </c>
      <c r="M134" s="33">
        <v>6.943234955639439</v>
      </c>
      <c r="N134" s="33">
        <v>6.7530182312809783</v>
      </c>
      <c r="O134" s="33">
        <v>7.0300407763940163</v>
      </c>
      <c r="P134" s="33">
        <v>6.0908059157057526</v>
      </c>
      <c r="Q134" s="33">
        <v>6.8145293281506802</v>
      </c>
      <c r="R134" s="33">
        <v>7.5323914743753884</v>
      </c>
      <c r="S134" s="33">
        <v>5.8471224255229153</v>
      </c>
      <c r="T134" s="33">
        <v>6.2557269495752088</v>
      </c>
      <c r="U134" s="33">
        <v>6.3141123691470726</v>
      </c>
      <c r="V134" s="33">
        <v>7.4998458699500885</v>
      </c>
      <c r="W134" s="33">
        <v>7.8781687813377079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0.73954202008020886</v>
      </c>
      <c r="C136" s="119">
        <f t="shared" si="26"/>
        <v>0.74168901587893687</v>
      </c>
      <c r="D136" s="119">
        <f t="shared" si="26"/>
        <v>0.74328181870745202</v>
      </c>
      <c r="E136" s="119">
        <f t="shared" si="26"/>
        <v>0.74528372009458566</v>
      </c>
      <c r="F136" s="119">
        <f t="shared" si="26"/>
        <v>0.74652609515702051</v>
      </c>
      <c r="G136" s="119">
        <f t="shared" si="26"/>
        <v>0.7496057924984052</v>
      </c>
      <c r="H136" s="119">
        <f t="shared" si="26"/>
        <v>0.75226657850440937</v>
      </c>
      <c r="I136" s="119">
        <f t="shared" si="26"/>
        <v>0.75644209029333742</v>
      </c>
      <c r="J136" s="119">
        <f t="shared" si="26"/>
        <v>0.76064390443938112</v>
      </c>
      <c r="K136" s="119">
        <f t="shared" si="26"/>
        <v>0.76659515904590481</v>
      </c>
      <c r="L136" s="119">
        <f t="shared" si="26"/>
        <v>0.77282457608269561</v>
      </c>
      <c r="M136" s="119">
        <f t="shared" si="26"/>
        <v>0.77923961385979168</v>
      </c>
      <c r="N136" s="119">
        <f t="shared" si="26"/>
        <v>0.78776793774936493</v>
      </c>
      <c r="O136" s="119">
        <f t="shared" si="26"/>
        <v>0.79595907586300185</v>
      </c>
      <c r="P136" s="119">
        <f t="shared" si="26"/>
        <v>0.79797030033882455</v>
      </c>
      <c r="Q136" s="119">
        <f t="shared" si="26"/>
        <v>0.80294086592032909</v>
      </c>
      <c r="R136" s="119">
        <f t="shared" ref="R136:V136" si="27">IF(R117=0,"",R117/R98)</f>
        <v>0.80808123578944868</v>
      </c>
      <c r="S136" s="119">
        <f t="shared" si="27"/>
        <v>0.81514148169932377</v>
      </c>
      <c r="T136" s="119">
        <f t="shared" si="27"/>
        <v>0.82286421733410153</v>
      </c>
      <c r="U136" s="119">
        <f t="shared" si="27"/>
        <v>0.83159657402637621</v>
      </c>
      <c r="V136" s="119">
        <f t="shared" si="27"/>
        <v>0.83688974541928951</v>
      </c>
      <c r="W136" s="119">
        <f t="shared" ref="W136" si="28">IF(W117=0,"",W117/W98)</f>
        <v>0.84768683491400332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0.74353096301567634</v>
      </c>
      <c r="C137" s="124">
        <f t="shared" si="29"/>
        <v>0.74523104677416607</v>
      </c>
      <c r="D137" s="124">
        <f t="shared" si="29"/>
        <v>0.74672065624659423</v>
      </c>
      <c r="E137" s="124">
        <f t="shared" si="29"/>
        <v>0.74862202905137143</v>
      </c>
      <c r="F137" s="124">
        <f t="shared" si="29"/>
        <v>0.75044940736976951</v>
      </c>
      <c r="G137" s="124">
        <f t="shared" si="29"/>
        <v>0.75294261062381185</v>
      </c>
      <c r="H137" s="124">
        <f t="shared" si="29"/>
        <v>0.75577601736552014</v>
      </c>
      <c r="I137" s="124">
        <f t="shared" si="29"/>
        <v>0.75910109422900407</v>
      </c>
      <c r="J137" s="124">
        <f t="shared" si="29"/>
        <v>0.76387289856177742</v>
      </c>
      <c r="K137" s="124">
        <f t="shared" si="29"/>
        <v>0.76998963790361796</v>
      </c>
      <c r="L137" s="124">
        <f t="shared" si="29"/>
        <v>0.77522571122131489</v>
      </c>
      <c r="M137" s="124">
        <f t="shared" si="29"/>
        <v>0.78286186352062759</v>
      </c>
      <c r="N137" s="124">
        <f t="shared" si="29"/>
        <v>0.79104767592968173</v>
      </c>
      <c r="O137" s="124">
        <f t="shared" si="29"/>
        <v>0.79977989998959997</v>
      </c>
      <c r="P137" s="124">
        <f t="shared" si="29"/>
        <v>0.80250582657982339</v>
      </c>
      <c r="Q137" s="124">
        <f t="shared" si="29"/>
        <v>0.80458772867768891</v>
      </c>
      <c r="R137" s="124">
        <f t="shared" ref="R137:V137" si="30">IF(R118=0,"",R118/R99)</f>
        <v>0.80888053650112701</v>
      </c>
      <c r="S137" s="124">
        <f t="shared" si="30"/>
        <v>0.81731616583599942</v>
      </c>
      <c r="T137" s="124">
        <f t="shared" si="30"/>
        <v>0.82461688653157372</v>
      </c>
      <c r="U137" s="124">
        <f t="shared" si="30"/>
        <v>0.83333637111584913</v>
      </c>
      <c r="V137" s="124">
        <f t="shared" si="30"/>
        <v>0.83954666403283429</v>
      </c>
      <c r="W137" s="124">
        <f t="shared" ref="W137" si="31">IF(W118=0,"",W118/W99)</f>
        <v>0.84907039809193163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0.7426523505602115</v>
      </c>
      <c r="C138" s="111">
        <f t="shared" si="32"/>
        <v>0.74437096659157964</v>
      </c>
      <c r="D138" s="111">
        <f t="shared" si="32"/>
        <v>0.74589064624353008</v>
      </c>
      <c r="E138" s="111">
        <f t="shared" si="32"/>
        <v>0.74781110894284586</v>
      </c>
      <c r="F138" s="111">
        <f t="shared" si="32"/>
        <v>0.74966374402728908</v>
      </c>
      <c r="G138" s="111">
        <f t="shared" si="32"/>
        <v>0.75217262335197599</v>
      </c>
      <c r="H138" s="111">
        <f t="shared" si="32"/>
        <v>0.75502626084197222</v>
      </c>
      <c r="I138" s="111">
        <f t="shared" si="32"/>
        <v>0.75837385893263987</v>
      </c>
      <c r="J138" s="111">
        <f t="shared" si="32"/>
        <v>0.76316069025621169</v>
      </c>
      <c r="K138" s="111">
        <f t="shared" si="32"/>
        <v>0.76929451835784313</v>
      </c>
      <c r="L138" s="111">
        <f t="shared" si="32"/>
        <v>0.77457337242783664</v>
      </c>
      <c r="M138" s="111">
        <f t="shared" si="32"/>
        <v>0.78222036209894941</v>
      </c>
      <c r="N138" s="111">
        <f t="shared" si="32"/>
        <v>0.7904290108574572</v>
      </c>
      <c r="O138" s="111">
        <f t="shared" si="32"/>
        <v>0.79918607167470757</v>
      </c>
      <c r="P138" s="111">
        <f t="shared" si="32"/>
        <v>0.80192451245969598</v>
      </c>
      <c r="Q138" s="111">
        <f t="shared" si="32"/>
        <v>0.80401621034325343</v>
      </c>
      <c r="R138" s="111">
        <f t="shared" ref="R138:V138" si="33">IF(R119=0,"",R119/R100)</f>
        <v>0.80832438698449105</v>
      </c>
      <c r="S138" s="111">
        <f t="shared" si="33"/>
        <v>0.81678584539811971</v>
      </c>
      <c r="T138" s="111">
        <f t="shared" si="33"/>
        <v>0.82410595675346587</v>
      </c>
      <c r="U138" s="111">
        <f t="shared" si="33"/>
        <v>0.832846577256799</v>
      </c>
      <c r="V138" s="111">
        <f t="shared" si="33"/>
        <v>0.83907187111740811</v>
      </c>
      <c r="W138" s="111">
        <f t="shared" ref="W138" si="34">IF(W119=0,"",W119/W100)</f>
        <v>0.84862123342911744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2.0035364247184861</v>
      </c>
      <c r="C140" s="124">
        <f t="shared" si="38"/>
        <v>2.0893450066917088</v>
      </c>
      <c r="D140" s="124">
        <f t="shared" si="38"/>
        <v>2.215727563091908</v>
      </c>
      <c r="E140" s="124">
        <f t="shared" si="38"/>
        <v>2.4693055423322905</v>
      </c>
      <c r="F140" s="124">
        <f t="shared" si="38"/>
        <v>2.700170713855111</v>
      </c>
      <c r="G140" s="124">
        <f t="shared" si="38"/>
        <v>2.8655536363538512</v>
      </c>
      <c r="H140" s="124">
        <f t="shared" si="38"/>
        <v>3.0834217725810733</v>
      </c>
      <c r="I140" s="124">
        <f t="shared" si="38"/>
        <v>3.1701462236883708</v>
      </c>
      <c r="J140" s="124">
        <f t="shared" si="38"/>
        <v>3.2456259674315673</v>
      </c>
      <c r="K140" s="124">
        <f t="shared" si="38"/>
        <v>3.3149008693096307</v>
      </c>
      <c r="L140" s="124">
        <f t="shared" si="38"/>
        <v>3.3820681428068942</v>
      </c>
      <c r="M140" s="124">
        <f t="shared" si="38"/>
        <v>3.4761320660449022</v>
      </c>
      <c r="N140" s="124">
        <f t="shared" si="38"/>
        <v>3.5735723221810041</v>
      </c>
      <c r="O140" s="124">
        <f t="shared" si="38"/>
        <v>3.7111949474955748</v>
      </c>
      <c r="P140" s="124">
        <f t="shared" si="38"/>
        <v>3.8475932130082597</v>
      </c>
      <c r="Q140" s="124">
        <f t="shared" si="38"/>
        <v>3.9759446211754259</v>
      </c>
      <c r="R140" s="124">
        <f t="shared" ref="R140:V140" si="39">IF(R121=0,"",R121/R102)</f>
        <v>4.1107074725811481</v>
      </c>
      <c r="S140" s="124">
        <f t="shared" si="39"/>
        <v>4.2517251042304487</v>
      </c>
      <c r="T140" s="124">
        <f t="shared" si="39"/>
        <v>4.3881514120446656</v>
      </c>
      <c r="U140" s="124">
        <f t="shared" si="39"/>
        <v>4.5237373125307041</v>
      </c>
      <c r="V140" s="124">
        <f t="shared" si="39"/>
        <v>4.650272145273683</v>
      </c>
      <c r="W140" s="124">
        <f t="shared" ref="W140" si="40">IF(W121=0,"",W121/W102)</f>
        <v>4.7515546323639617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2.0035364247184861</v>
      </c>
      <c r="C141" s="111">
        <f t="shared" si="41"/>
        <v>2.0893450066917088</v>
      </c>
      <c r="D141" s="111">
        <f t="shared" si="41"/>
        <v>2.215727563091908</v>
      </c>
      <c r="E141" s="111">
        <f t="shared" si="41"/>
        <v>2.4693055423322905</v>
      </c>
      <c r="F141" s="111">
        <f t="shared" si="41"/>
        <v>2.700170713855111</v>
      </c>
      <c r="G141" s="111">
        <f t="shared" si="41"/>
        <v>2.8655536363538512</v>
      </c>
      <c r="H141" s="111">
        <f t="shared" si="41"/>
        <v>3.0834217725810733</v>
      </c>
      <c r="I141" s="111">
        <f t="shared" si="41"/>
        <v>3.1701462236883708</v>
      </c>
      <c r="J141" s="111">
        <f t="shared" si="41"/>
        <v>3.2456259674315673</v>
      </c>
      <c r="K141" s="111">
        <f t="shared" si="41"/>
        <v>3.3149008693096307</v>
      </c>
      <c r="L141" s="111">
        <f t="shared" si="41"/>
        <v>3.3820681428068942</v>
      </c>
      <c r="M141" s="111">
        <f t="shared" si="41"/>
        <v>3.4761320660449022</v>
      </c>
      <c r="N141" s="111">
        <f t="shared" si="41"/>
        <v>3.5735723221810041</v>
      </c>
      <c r="O141" s="111">
        <f t="shared" si="41"/>
        <v>3.7111949474955748</v>
      </c>
      <c r="P141" s="111">
        <f t="shared" si="41"/>
        <v>3.8475932130082597</v>
      </c>
      <c r="Q141" s="111">
        <f t="shared" si="41"/>
        <v>3.9759446211754259</v>
      </c>
      <c r="R141" s="111">
        <f t="shared" ref="R141:V141" si="42">IF(R122=0,"",R122/R103)</f>
        <v>4.1107074725811481</v>
      </c>
      <c r="S141" s="111">
        <f t="shared" si="42"/>
        <v>4.2517251042304487</v>
      </c>
      <c r="T141" s="111">
        <f t="shared" si="42"/>
        <v>4.3881514120446656</v>
      </c>
      <c r="U141" s="111">
        <f t="shared" si="42"/>
        <v>4.5237373125307041</v>
      </c>
      <c r="V141" s="111">
        <f t="shared" si="42"/>
        <v>4.650272145273683</v>
      </c>
      <c r="W141" s="111">
        <f t="shared" ref="W141" si="43">IF(W122=0,"",W122/W103)</f>
        <v>4.7515546323639617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0.76906956545369831</v>
      </c>
      <c r="C142" s="124">
        <f t="shared" si="44"/>
        <v>0.77054761304776764</v>
      </c>
      <c r="D142" s="124">
        <f t="shared" si="44"/>
        <v>0.77317215979899423</v>
      </c>
      <c r="E142" s="124">
        <f t="shared" si="44"/>
        <v>0.77490824886416609</v>
      </c>
      <c r="F142" s="124">
        <f t="shared" si="44"/>
        <v>0.77886980433745079</v>
      </c>
      <c r="G142" s="124">
        <f t="shared" si="44"/>
        <v>0.78360921500244152</v>
      </c>
      <c r="H142" s="124">
        <f t="shared" si="44"/>
        <v>0.78172700569496922</v>
      </c>
      <c r="I142" s="124">
        <f t="shared" si="44"/>
        <v>0.78377429607212412</v>
      </c>
      <c r="J142" s="124">
        <f t="shared" si="44"/>
        <v>0.78315062466379592</v>
      </c>
      <c r="K142" s="124">
        <f t="shared" si="44"/>
        <v>0.78839753536252122</v>
      </c>
      <c r="L142" s="124">
        <f t="shared" si="44"/>
        <v>0.79948233088287912</v>
      </c>
      <c r="M142" s="124">
        <f t="shared" si="44"/>
        <v>0.80742107415803177</v>
      </c>
      <c r="N142" s="124">
        <f t="shared" si="44"/>
        <v>0.81872039709751832</v>
      </c>
      <c r="O142" s="124">
        <f t="shared" si="44"/>
        <v>0.82719550693161659</v>
      </c>
      <c r="P142" s="124">
        <f t="shared" si="44"/>
        <v>0.83390219651605513</v>
      </c>
      <c r="Q142" s="124">
        <f t="shared" si="44"/>
        <v>0.84156512393136895</v>
      </c>
      <c r="R142" s="124">
        <f t="shared" ref="R142:V142" si="45">IF(R123=0,"",R123/R104)</f>
        <v>0.84754724922350888</v>
      </c>
      <c r="S142" s="124">
        <f t="shared" si="45"/>
        <v>0.85458313655249618</v>
      </c>
      <c r="T142" s="124">
        <f t="shared" si="45"/>
        <v>0.85856442102944697</v>
      </c>
      <c r="U142" s="124">
        <f t="shared" si="45"/>
        <v>0.86461160157533179</v>
      </c>
      <c r="V142" s="124">
        <f t="shared" si="45"/>
        <v>0.86779098680502176</v>
      </c>
      <c r="W142" s="124">
        <f t="shared" ref="W142" si="46">IF(W123=0,"",W123/W104)</f>
        <v>0.88020835192839697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0.77854349482951957</v>
      </c>
      <c r="C143" s="111">
        <f t="shared" si="47"/>
        <v>0.7802924094509861</v>
      </c>
      <c r="D143" s="111">
        <f t="shared" si="47"/>
        <v>0.78200409267403281</v>
      </c>
      <c r="E143" s="111">
        <f t="shared" si="47"/>
        <v>0.78399510843244646</v>
      </c>
      <c r="F143" s="111">
        <f t="shared" si="47"/>
        <v>0.78612233618376826</v>
      </c>
      <c r="G143" s="111">
        <f t="shared" si="47"/>
        <v>0.78892644731090911</v>
      </c>
      <c r="H143" s="111">
        <f t="shared" si="47"/>
        <v>0.79099934007938622</v>
      </c>
      <c r="I143" s="111">
        <f t="shared" si="47"/>
        <v>0.79416189930907921</v>
      </c>
      <c r="J143" s="111">
        <f t="shared" si="47"/>
        <v>0.79893135227615752</v>
      </c>
      <c r="K143" s="111">
        <f t="shared" si="47"/>
        <v>0.80527944692815134</v>
      </c>
      <c r="L143" s="111">
        <f t="shared" si="47"/>
        <v>0.8114374935244465</v>
      </c>
      <c r="M143" s="111">
        <f t="shared" si="47"/>
        <v>0.81939458961888212</v>
      </c>
      <c r="N143" s="111">
        <f t="shared" si="47"/>
        <v>0.82837702997414997</v>
      </c>
      <c r="O143" s="111">
        <f t="shared" si="47"/>
        <v>0.83690645703681887</v>
      </c>
      <c r="P143" s="111">
        <f t="shared" si="47"/>
        <v>0.8401611817662098</v>
      </c>
      <c r="Q143" s="111">
        <f t="shared" si="47"/>
        <v>0.84316497164589588</v>
      </c>
      <c r="R143" s="111">
        <f t="shared" ref="R143:V143" si="48">IF(R124=0,"",R124/R105)</f>
        <v>0.84782462174779438</v>
      </c>
      <c r="S143" s="111">
        <f t="shared" si="48"/>
        <v>0.85570050944492637</v>
      </c>
      <c r="T143" s="111">
        <f t="shared" si="48"/>
        <v>0.86187365817779804</v>
      </c>
      <c r="U143" s="111">
        <f t="shared" si="48"/>
        <v>0.86958201700055537</v>
      </c>
      <c r="V143" s="111">
        <f t="shared" si="48"/>
        <v>0.87513550007171503</v>
      </c>
      <c r="W143" s="111">
        <f t="shared" ref="W143" si="49">IF(W124=0,"",W124/W105)</f>
        <v>0.88567535544289633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0.62009201294614891</v>
      </c>
      <c r="C147" s="112">
        <f t="shared" si="59"/>
        <v>0.62408495810913622</v>
      </c>
      <c r="D147" s="112">
        <f t="shared" si="59"/>
        <v>0.62548192211749243</v>
      </c>
      <c r="E147" s="112">
        <f t="shared" si="59"/>
        <v>0.62919789814402716</v>
      </c>
      <c r="F147" s="112">
        <f t="shared" si="59"/>
        <v>0.63135152205077816</v>
      </c>
      <c r="G147" s="112">
        <f t="shared" si="59"/>
        <v>0.63470171064239422</v>
      </c>
      <c r="H147" s="112">
        <f t="shared" si="59"/>
        <v>0.6473991876666163</v>
      </c>
      <c r="I147" s="112">
        <f t="shared" si="59"/>
        <v>0.65090015413449898</v>
      </c>
      <c r="J147" s="112">
        <f t="shared" si="59"/>
        <v>0.65254694630202925</v>
      </c>
      <c r="K147" s="112">
        <f t="shared" si="59"/>
        <v>0.65453044760846135</v>
      </c>
      <c r="L147" s="112">
        <f t="shared" si="59"/>
        <v>0.65557693941846873</v>
      </c>
      <c r="M147" s="112">
        <f t="shared" si="59"/>
        <v>0.65647450839867305</v>
      </c>
      <c r="N147" s="112">
        <f t="shared" si="59"/>
        <v>0.65758034137814791</v>
      </c>
      <c r="O147" s="112">
        <f t="shared" si="59"/>
        <v>0.6580155359657881</v>
      </c>
      <c r="P147" s="112">
        <f t="shared" si="59"/>
        <v>0.65961193010643093</v>
      </c>
      <c r="Q147" s="112">
        <f t="shared" si="59"/>
        <v>0.66578486771397793</v>
      </c>
      <c r="R147" s="112">
        <f t="shared" ref="R147:V147" si="60">IF(R128=0,"",R128/R109)</f>
        <v>0.66890609717780347</v>
      </c>
      <c r="S147" s="112">
        <f t="shared" si="60"/>
        <v>0.74439912522167606</v>
      </c>
      <c r="T147" s="112">
        <f t="shared" si="60"/>
        <v>0.75994980797773903</v>
      </c>
      <c r="U147" s="112">
        <f t="shared" si="60"/>
        <v>0.77012866966311844</v>
      </c>
      <c r="V147" s="112">
        <f t="shared" si="60"/>
        <v>0.77478335390445208</v>
      </c>
      <c r="W147" s="112">
        <f t="shared" ref="W147" si="61">IF(W128=0,"",W128/W109)</f>
        <v>0.77874158257466486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0.6101794049448358</v>
      </c>
      <c r="C151" s="124">
        <f t="shared" si="71"/>
        <v>0.61612903229821836</v>
      </c>
      <c r="D151" s="124">
        <f t="shared" si="71"/>
        <v>0.6227529706614362</v>
      </c>
      <c r="E151" s="124">
        <f t="shared" si="71"/>
        <v>0.62896808895932343</v>
      </c>
      <c r="F151" s="124">
        <f t="shared" si="71"/>
        <v>0.62906514770871957</v>
      </c>
      <c r="G151" s="124">
        <f t="shared" si="71"/>
        <v>0.63297978076972083</v>
      </c>
      <c r="H151" s="124">
        <f t="shared" si="71"/>
        <v>0.64312890053316984</v>
      </c>
      <c r="I151" s="124">
        <f t="shared" si="71"/>
        <v>0.65052642351026368</v>
      </c>
      <c r="J151" s="124">
        <f t="shared" si="71"/>
        <v>0.66729679599422387</v>
      </c>
      <c r="K151" s="124">
        <f t="shared" si="71"/>
        <v>0.66921026348365897</v>
      </c>
      <c r="L151" s="124">
        <f t="shared" si="71"/>
        <v>0.67102067229072559</v>
      </c>
      <c r="M151" s="124">
        <f t="shared" si="71"/>
        <v>0.66000118356992954</v>
      </c>
      <c r="N151" s="124">
        <f t="shared" si="71"/>
        <v>0.66004636151605556</v>
      </c>
      <c r="O151" s="124">
        <f t="shared" si="71"/>
        <v>0.66362951565536465</v>
      </c>
      <c r="P151" s="124">
        <f t="shared" si="71"/>
        <v>0.65553329131975968</v>
      </c>
      <c r="Q151" s="124">
        <f t="shared" si="71"/>
        <v>0.67294283785910214</v>
      </c>
      <c r="R151" s="124">
        <f t="shared" ref="R151:V151" si="72">IF(R132=0,"",R132/R113)</f>
        <v>0.67975951487609942</v>
      </c>
      <c r="S151" s="124">
        <f t="shared" si="72"/>
        <v>0.66805299704584842</v>
      </c>
      <c r="T151" s="124">
        <f t="shared" si="72"/>
        <v>0.6806088719572283</v>
      </c>
      <c r="U151" s="124">
        <f t="shared" si="72"/>
        <v>0.69078787955136034</v>
      </c>
      <c r="V151" s="124">
        <f t="shared" si="72"/>
        <v>0.70105421386940703</v>
      </c>
      <c r="W151" s="124">
        <f t="shared" ref="W151" si="73">IF(W132=0,"",W132/W113)</f>
        <v>0.70663574619107383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0.58758417651767847</v>
      </c>
      <c r="C152" s="111">
        <f t="shared" si="74"/>
        <v>0.58835383057745905</v>
      </c>
      <c r="D152" s="111">
        <f t="shared" si="74"/>
        <v>0.58912053956954125</v>
      </c>
      <c r="E152" s="111">
        <f t="shared" si="74"/>
        <v>0.59015975014127275</v>
      </c>
      <c r="F152" s="111">
        <f t="shared" si="74"/>
        <v>0.59142872703811367</v>
      </c>
      <c r="G152" s="111">
        <f t="shared" si="74"/>
        <v>0.59298838601246617</v>
      </c>
      <c r="H152" s="111">
        <f t="shared" si="74"/>
        <v>0.59486195953952037</v>
      </c>
      <c r="I152" s="111">
        <f t="shared" si="74"/>
        <v>0.59580766171939947</v>
      </c>
      <c r="J152" s="111">
        <f t="shared" si="74"/>
        <v>0.59607589156736607</v>
      </c>
      <c r="K152" s="111">
        <f t="shared" si="74"/>
        <v>0.59672044334841812</v>
      </c>
      <c r="L152" s="111">
        <f t="shared" si="74"/>
        <v>0.59740243204895704</v>
      </c>
      <c r="M152" s="111">
        <f t="shared" si="74"/>
        <v>0.5980068618368064</v>
      </c>
      <c r="N152" s="111">
        <f t="shared" si="74"/>
        <v>0.59851054204683696</v>
      </c>
      <c r="O152" s="111">
        <f t="shared" si="74"/>
        <v>0.59887824424303837</v>
      </c>
      <c r="P152" s="111">
        <f t="shared" si="74"/>
        <v>0.59899897265218871</v>
      </c>
      <c r="Q152" s="111">
        <f t="shared" si="74"/>
        <v>0.59907263396333621</v>
      </c>
      <c r="R152" s="111">
        <f t="shared" ref="R152:V152" si="75">IF(R133=0,"",R133/R114)</f>
        <v>0.59935139866133491</v>
      </c>
      <c r="S152" s="111">
        <f t="shared" si="75"/>
        <v>0.60016467694049036</v>
      </c>
      <c r="T152" s="111">
        <f t="shared" si="75"/>
        <v>0.60186215236134111</v>
      </c>
      <c r="U152" s="111">
        <f t="shared" si="75"/>
        <v>0.60364613440374681</v>
      </c>
      <c r="V152" s="111">
        <f t="shared" si="75"/>
        <v>0.60588850439473474</v>
      </c>
      <c r="W152" s="111">
        <f t="shared" ref="W152" si="76">IF(W133=0,"",W133/W114)</f>
        <v>0.60819779576543076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0.73994402732119591</v>
      </c>
      <c r="C153" s="45">
        <f t="shared" si="77"/>
        <v>0.7434107529874403</v>
      </c>
      <c r="D153" s="45">
        <f t="shared" si="77"/>
        <v>0.74658046432595693</v>
      </c>
      <c r="E153" s="45">
        <f t="shared" si="77"/>
        <v>0.74927946985385963</v>
      </c>
      <c r="F153" s="45">
        <f t="shared" si="77"/>
        <v>0.75161332737361464</v>
      </c>
      <c r="G153" s="45">
        <f t="shared" si="77"/>
        <v>0.75434280987915303</v>
      </c>
      <c r="H153" s="45">
        <f t="shared" si="77"/>
        <v>0.75746697473716385</v>
      </c>
      <c r="I153" s="45">
        <f t="shared" si="77"/>
        <v>0.75932138518357795</v>
      </c>
      <c r="J153" s="45">
        <f t="shared" si="77"/>
        <v>0.76087924270440632</v>
      </c>
      <c r="K153" s="45">
        <f t="shared" si="77"/>
        <v>0.76253864353978706</v>
      </c>
      <c r="L153" s="45">
        <f t="shared" si="77"/>
        <v>0.76339494023290466</v>
      </c>
      <c r="M153" s="45">
        <f t="shared" si="77"/>
        <v>0.765307029375491</v>
      </c>
      <c r="N153" s="45">
        <f t="shared" si="77"/>
        <v>0.76734092001033982</v>
      </c>
      <c r="O153" s="45">
        <f t="shared" si="77"/>
        <v>0.77046788210177264</v>
      </c>
      <c r="P153" s="45">
        <f t="shared" si="77"/>
        <v>0.77367080493057416</v>
      </c>
      <c r="Q153" s="45">
        <f t="shared" si="77"/>
        <v>0.77812571417343257</v>
      </c>
      <c r="R153" s="45">
        <f t="shared" ref="R153:V153" si="78">IF(R134=0,"",R134/R115)</f>
        <v>0.78536843582658378</v>
      </c>
      <c r="S153" s="45">
        <f t="shared" si="78"/>
        <v>0.79550781380582269</v>
      </c>
      <c r="T153" s="45">
        <f t="shared" si="78"/>
        <v>0.80184850546027253</v>
      </c>
      <c r="U153" s="45">
        <f t="shared" si="78"/>
        <v>0.81473667595052524</v>
      </c>
      <c r="V153" s="45">
        <f t="shared" si="78"/>
        <v>0.82282305801609223</v>
      </c>
      <c r="W153" s="45">
        <f t="shared" ref="W153" si="79">IF(W134=0,"",W134/W115)</f>
        <v>0.83493642647133781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60.922271401331933</v>
      </c>
      <c r="C155" s="117">
        <f t="shared" si="80"/>
        <v>58.125683527256946</v>
      </c>
      <c r="D155" s="117">
        <f t="shared" si="80"/>
        <v>58.484565264687788</v>
      </c>
      <c r="E155" s="117">
        <f t="shared" si="80"/>
        <v>57.567148865626137</v>
      </c>
      <c r="F155" s="117">
        <f t="shared" si="80"/>
        <v>58.150843728969214</v>
      </c>
      <c r="G155" s="117">
        <f t="shared" si="80"/>
        <v>56.800425158185078</v>
      </c>
      <c r="H155" s="117">
        <f t="shared" si="80"/>
        <v>53.412554224263424</v>
      </c>
      <c r="I155" s="117">
        <f t="shared" si="80"/>
        <v>43.91437436025241</v>
      </c>
      <c r="J155" s="117">
        <f t="shared" si="80"/>
        <v>41.386679128911027</v>
      </c>
      <c r="K155" s="117">
        <f t="shared" si="80"/>
        <v>37.993125725172852</v>
      </c>
      <c r="L155" s="117">
        <f t="shared" si="80"/>
        <v>39.291044435451383</v>
      </c>
      <c r="M155" s="117">
        <f t="shared" si="80"/>
        <v>40.713487180541684</v>
      </c>
      <c r="N155" s="117">
        <f t="shared" si="80"/>
        <v>40.538796096882059</v>
      </c>
      <c r="O155" s="117">
        <f t="shared" si="80"/>
        <v>39.773500763981843</v>
      </c>
      <c r="P155" s="117">
        <f t="shared" si="80"/>
        <v>43.46160801463553</v>
      </c>
      <c r="Q155" s="117">
        <f t="shared" si="80"/>
        <v>32.943779114317238</v>
      </c>
      <c r="R155" s="117">
        <f t="shared" ref="R155:V155" si="81">R156+R159+R161+R170</f>
        <v>33.279112252719294</v>
      </c>
      <c r="S155" s="117">
        <f t="shared" si="81"/>
        <v>36.456124835878349</v>
      </c>
      <c r="T155" s="117">
        <f t="shared" si="81"/>
        <v>31.732857299216661</v>
      </c>
      <c r="U155" s="117">
        <f t="shared" si="81"/>
        <v>29.12209909193168</v>
      </c>
      <c r="V155" s="117">
        <f t="shared" si="81"/>
        <v>30.811522126027004</v>
      </c>
      <c r="W155" s="117">
        <f t="shared" ref="W155" si="82">W156+W159+W161+W170</f>
        <v>32.490009866731519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60.922271401331933</v>
      </c>
      <c r="C170" s="122">
        <v>58.125683527256946</v>
      </c>
      <c r="D170" s="122">
        <v>58.484565264687788</v>
      </c>
      <c r="E170" s="122">
        <v>57.567148865626137</v>
      </c>
      <c r="F170" s="122">
        <v>58.150843728969214</v>
      </c>
      <c r="G170" s="122">
        <v>56.800425158185078</v>
      </c>
      <c r="H170" s="122">
        <v>53.412554224263424</v>
      </c>
      <c r="I170" s="122">
        <v>43.91437436025241</v>
      </c>
      <c r="J170" s="122">
        <v>41.386679128911027</v>
      </c>
      <c r="K170" s="122">
        <v>37.993125725172852</v>
      </c>
      <c r="L170" s="122">
        <v>39.291044435451383</v>
      </c>
      <c r="M170" s="122">
        <v>40.713487180541684</v>
      </c>
      <c r="N170" s="122">
        <v>40.538796096882059</v>
      </c>
      <c r="O170" s="122">
        <v>39.773500763981843</v>
      </c>
      <c r="P170" s="122">
        <v>43.46160801463553</v>
      </c>
      <c r="Q170" s="122">
        <v>32.943779114317238</v>
      </c>
      <c r="R170" s="122">
        <v>33.279112252719294</v>
      </c>
      <c r="S170" s="122">
        <v>36.456124835878349</v>
      </c>
      <c r="T170" s="122">
        <v>31.732857299216661</v>
      </c>
      <c r="U170" s="122">
        <v>29.12209909193168</v>
      </c>
      <c r="V170" s="122">
        <v>30.811522126027004</v>
      </c>
      <c r="W170" s="122">
        <v>32.490009866731519</v>
      </c>
      <c r="DA170" s="130" t="s">
        <v>2205</v>
      </c>
    </row>
    <row r="171" spans="1:105" ht="12" customHeight="1" x14ac:dyDescent="0.25">
      <c r="A171" s="97" t="s">
        <v>50</v>
      </c>
      <c r="B171" s="98">
        <v>60.922271401331933</v>
      </c>
      <c r="C171" s="98">
        <v>58.125683527256946</v>
      </c>
      <c r="D171" s="98">
        <v>58.484565264687788</v>
      </c>
      <c r="E171" s="98">
        <v>57.567148865626137</v>
      </c>
      <c r="F171" s="98">
        <v>58.150843728969214</v>
      </c>
      <c r="G171" s="98">
        <v>56.800425158185078</v>
      </c>
      <c r="H171" s="98">
        <v>53.412554224263424</v>
      </c>
      <c r="I171" s="98">
        <v>43.91437436025241</v>
      </c>
      <c r="J171" s="98">
        <v>41.386679128911027</v>
      </c>
      <c r="K171" s="98">
        <v>37.993125725172852</v>
      </c>
      <c r="L171" s="98">
        <v>39.291044435451383</v>
      </c>
      <c r="M171" s="98">
        <v>40.713487180541684</v>
      </c>
      <c r="N171" s="98">
        <v>40.538796096882059</v>
      </c>
      <c r="O171" s="98">
        <v>39.773500763981843</v>
      </c>
      <c r="P171" s="98">
        <v>43.46160801463553</v>
      </c>
      <c r="Q171" s="98">
        <v>32.943779114317238</v>
      </c>
      <c r="R171" s="98">
        <v>33.279112252719294</v>
      </c>
      <c r="S171" s="98">
        <v>36.456124835878349</v>
      </c>
      <c r="T171" s="98">
        <v>31.732857299216661</v>
      </c>
      <c r="U171" s="98">
        <v>29.12209909193168</v>
      </c>
      <c r="V171" s="98">
        <v>30.811522126027004</v>
      </c>
      <c r="W171" s="98">
        <v>32.490009866731519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12719.724346778865</v>
      </c>
      <c r="C174" s="117">
        <f t="shared" si="87"/>
        <v>13667.842957316851</v>
      </c>
      <c r="D174" s="117">
        <f t="shared" si="87"/>
        <v>14042.513331641225</v>
      </c>
      <c r="E174" s="117">
        <f t="shared" si="87"/>
        <v>14730.277847312696</v>
      </c>
      <c r="F174" s="117">
        <f t="shared" si="87"/>
        <v>14006.133410508393</v>
      </c>
      <c r="G174" s="117">
        <f t="shared" si="87"/>
        <v>14627.843657138328</v>
      </c>
      <c r="H174" s="117">
        <f t="shared" si="87"/>
        <v>14798.780840115522</v>
      </c>
      <c r="I174" s="117">
        <f t="shared" si="87"/>
        <v>14820.491254841358</v>
      </c>
      <c r="J174" s="117">
        <f t="shared" si="87"/>
        <v>14415.007490232219</v>
      </c>
      <c r="K174" s="117">
        <f t="shared" si="87"/>
        <v>14012.432888342675</v>
      </c>
      <c r="L174" s="117">
        <f t="shared" si="87"/>
        <v>15643.389770638058</v>
      </c>
      <c r="M174" s="117">
        <f t="shared" si="87"/>
        <v>13583.824626496202</v>
      </c>
      <c r="N174" s="117">
        <f t="shared" si="87"/>
        <v>14410.810746852734</v>
      </c>
      <c r="O174" s="117">
        <f t="shared" si="87"/>
        <v>13870.586159958919</v>
      </c>
      <c r="P174" s="117">
        <f t="shared" si="87"/>
        <v>13061.676171754445</v>
      </c>
      <c r="Q174" s="117">
        <f t="shared" si="87"/>
        <v>12900.758302681454</v>
      </c>
      <c r="R174" s="117">
        <f t="shared" ref="R174:V174" si="88">R175+R178+R180+R189</f>
        <v>14093.934658976284</v>
      </c>
      <c r="S174" s="117">
        <f t="shared" si="88"/>
        <v>13617.39702629101</v>
      </c>
      <c r="T174" s="117">
        <f t="shared" si="88"/>
        <v>13324.368838760465</v>
      </c>
      <c r="U174" s="117">
        <f t="shared" si="88"/>
        <v>12724.570116743713</v>
      </c>
      <c r="V174" s="117">
        <f t="shared" si="88"/>
        <v>12328.936335983904</v>
      </c>
      <c r="W174" s="117">
        <f t="shared" ref="W174" si="89">W175+W178+W180+W189</f>
        <v>14162.200621836657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10168.618633359523</v>
      </c>
      <c r="C175" s="122">
        <f t="shared" si="90"/>
        <v>11128.450914389643</v>
      </c>
      <c r="D175" s="122">
        <f t="shared" si="90"/>
        <v>11376.31140229899</v>
      </c>
      <c r="E175" s="122">
        <f t="shared" si="90"/>
        <v>11989.722537579064</v>
      </c>
      <c r="F175" s="122">
        <f t="shared" si="90"/>
        <v>11386.010868934616</v>
      </c>
      <c r="G175" s="122">
        <f t="shared" si="90"/>
        <v>11864.962485845434</v>
      </c>
      <c r="H175" s="122">
        <f t="shared" si="90"/>
        <v>11869.924202144564</v>
      </c>
      <c r="I175" s="122">
        <f t="shared" si="90"/>
        <v>11926.382043794896</v>
      </c>
      <c r="J175" s="122">
        <f t="shared" si="90"/>
        <v>11256.226045326917</v>
      </c>
      <c r="K175" s="122">
        <f t="shared" si="90"/>
        <v>11121.256986937176</v>
      </c>
      <c r="L175" s="122">
        <f t="shared" si="90"/>
        <v>12371.01803504915</v>
      </c>
      <c r="M175" s="122">
        <f t="shared" si="90"/>
        <v>10594.413551471016</v>
      </c>
      <c r="N175" s="122">
        <f t="shared" si="90"/>
        <v>11334.65806816624</v>
      </c>
      <c r="O175" s="122">
        <f t="shared" si="90"/>
        <v>10801.878683521514</v>
      </c>
      <c r="P175" s="122">
        <f t="shared" si="90"/>
        <v>10225.826635073343</v>
      </c>
      <c r="Q175" s="122">
        <f t="shared" si="90"/>
        <v>10038.40899841331</v>
      </c>
      <c r="R175" s="122">
        <f t="shared" ref="R175:V175" si="91">SUM(R176:R177)</f>
        <v>10969.067042677547</v>
      </c>
      <c r="S175" s="122">
        <f t="shared" si="91"/>
        <v>10807.061343708534</v>
      </c>
      <c r="T175" s="122">
        <f t="shared" si="91"/>
        <v>10566.164306780473</v>
      </c>
      <c r="U175" s="122">
        <f t="shared" si="91"/>
        <v>10087.071688876569</v>
      </c>
      <c r="V175" s="122">
        <f t="shared" si="91"/>
        <v>9511.4546031441423</v>
      </c>
      <c r="W175" s="122">
        <f t="shared" ref="W175" si="92">SUM(W176:W177)</f>
        <v>11043.633845573979</v>
      </c>
      <c r="DA175" s="130" t="s">
        <v>2359</v>
      </c>
    </row>
    <row r="176" spans="1:105" ht="12" customHeight="1" x14ac:dyDescent="0.25">
      <c r="A176" s="97" t="s">
        <v>203</v>
      </c>
      <c r="B176" s="98">
        <v>10133.901879561345</v>
      </c>
      <c r="C176" s="98">
        <v>11091.008531704343</v>
      </c>
      <c r="D176" s="98">
        <v>11339.152391336605</v>
      </c>
      <c r="E176" s="98">
        <v>11951.169264829387</v>
      </c>
      <c r="F176" s="98">
        <v>11350.276646889768</v>
      </c>
      <c r="G176" s="98">
        <v>11828.098640460485</v>
      </c>
      <c r="H176" s="98">
        <v>11833.595601637564</v>
      </c>
      <c r="I176" s="98">
        <v>11890.486565177147</v>
      </c>
      <c r="J176" s="98">
        <v>11222.377028930612</v>
      </c>
      <c r="K176" s="98">
        <v>11087.748450208104</v>
      </c>
      <c r="L176" s="98">
        <v>12335.218825940645</v>
      </c>
      <c r="M176" s="98">
        <v>10563.206174047586</v>
      </c>
      <c r="N176" s="98">
        <v>11301.197534906973</v>
      </c>
      <c r="O176" s="98">
        <v>10769.936370207879</v>
      </c>
      <c r="P176" s="98">
        <v>10195.815766556692</v>
      </c>
      <c r="Q176" s="98">
        <v>10009.135481449461</v>
      </c>
      <c r="R176" s="98">
        <v>10937.240138681998</v>
      </c>
      <c r="S176" s="98">
        <v>10775.779887772769</v>
      </c>
      <c r="T176" s="98">
        <v>10535.472147540333</v>
      </c>
      <c r="U176" s="98">
        <v>10057.514497118671</v>
      </c>
      <c r="V176" s="98">
        <v>9483.3925651876489</v>
      </c>
      <c r="W176" s="98">
        <v>11010.865643105049</v>
      </c>
      <c r="DA176" s="63" t="s">
        <v>2360</v>
      </c>
    </row>
    <row r="177" spans="1:105" ht="12" customHeight="1" x14ac:dyDescent="0.25">
      <c r="A177" s="97" t="s">
        <v>53</v>
      </c>
      <c r="B177" s="98">
        <v>34.716753798178026</v>
      </c>
      <c r="C177" s="98">
        <v>37.442382685300778</v>
      </c>
      <c r="D177" s="98">
        <v>37.159010962384627</v>
      </c>
      <c r="E177" s="98">
        <v>38.553272749678079</v>
      </c>
      <c r="F177" s="98">
        <v>35.734222044848892</v>
      </c>
      <c r="G177" s="98">
        <v>36.863845384949528</v>
      </c>
      <c r="H177" s="98">
        <v>36.328600507000957</v>
      </c>
      <c r="I177" s="98">
        <v>35.895478617748296</v>
      </c>
      <c r="J177" s="98">
        <v>33.849016396305359</v>
      </c>
      <c r="K177" s="98">
        <v>33.508536729072674</v>
      </c>
      <c r="L177" s="98">
        <v>35.799209108505835</v>
      </c>
      <c r="M177" s="98">
        <v>31.207377423430131</v>
      </c>
      <c r="N177" s="98">
        <v>33.460533259267727</v>
      </c>
      <c r="O177" s="98">
        <v>31.942313313635676</v>
      </c>
      <c r="P177" s="98">
        <v>30.010868516651019</v>
      </c>
      <c r="Q177" s="98">
        <v>29.273516963848735</v>
      </c>
      <c r="R177" s="98">
        <v>31.826903995548157</v>
      </c>
      <c r="S177" s="98">
        <v>31.281455935763947</v>
      </c>
      <c r="T177" s="98">
        <v>30.692159240139123</v>
      </c>
      <c r="U177" s="98">
        <v>29.557191757898401</v>
      </c>
      <c r="V177" s="98">
        <v>28.062037956493349</v>
      </c>
      <c r="W177" s="98">
        <v>32.768202468929083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6.6438412566996114E-3</v>
      </c>
      <c r="C178" s="122">
        <f t="shared" si="93"/>
        <v>8.3990973477161071E-3</v>
      </c>
      <c r="D178" s="122">
        <f t="shared" si="93"/>
        <v>1.0985739028420091E-2</v>
      </c>
      <c r="E178" s="122">
        <f t="shared" si="93"/>
        <v>1.2774603725970838E-2</v>
      </c>
      <c r="F178" s="122">
        <f t="shared" si="93"/>
        <v>1.6143639899619842E-2</v>
      </c>
      <c r="G178" s="122">
        <f t="shared" si="93"/>
        <v>2.305994216738292E-2</v>
      </c>
      <c r="H178" s="122">
        <f t="shared" si="93"/>
        <v>8.0450717594917023E-2</v>
      </c>
      <c r="I178" s="122">
        <f t="shared" si="93"/>
        <v>9.5908367030590302E-2</v>
      </c>
      <c r="J178" s="122">
        <f t="shared" si="93"/>
        <v>0.14026951090660017</v>
      </c>
      <c r="K178" s="122">
        <f t="shared" si="93"/>
        <v>0.1809645119499019</v>
      </c>
      <c r="L178" s="122">
        <f t="shared" si="93"/>
        <v>0.5251263911248818</v>
      </c>
      <c r="M178" s="122">
        <f t="shared" si="93"/>
        <v>0.30695138714030051</v>
      </c>
      <c r="N178" s="122">
        <f t="shared" si="93"/>
        <v>0.3715387168209407</v>
      </c>
      <c r="O178" s="122">
        <f t="shared" si="93"/>
        <v>0.37316102377516619</v>
      </c>
      <c r="P178" s="122">
        <f t="shared" si="93"/>
        <v>0.55076491542304884</v>
      </c>
      <c r="Q178" s="122">
        <f t="shared" si="93"/>
        <v>0.4369615955813711</v>
      </c>
      <c r="R178" s="122">
        <f t="shared" si="93"/>
        <v>0.45949533832370998</v>
      </c>
      <c r="S178" s="122">
        <f t="shared" si="93"/>
        <v>0.46222835827820241</v>
      </c>
      <c r="T178" s="122">
        <f t="shared" si="93"/>
        <v>0.64815797482733939</v>
      </c>
      <c r="U178" s="122">
        <f t="shared" si="93"/>
        <v>0.48751066258099979</v>
      </c>
      <c r="V178" s="122">
        <f t="shared" si="93"/>
        <v>0.54544467532011942</v>
      </c>
      <c r="W178" s="122">
        <f t="shared" si="93"/>
        <v>1.0153482678876871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6.6438412566996114E-3</v>
      </c>
      <c r="C179" s="98">
        <f>RES_hhdet_fech!C129</f>
        <v>8.3990973477161071E-3</v>
      </c>
      <c r="D179" s="98">
        <f>RES_hhdet_fech!D129</f>
        <v>1.0985739028420091E-2</v>
      </c>
      <c r="E179" s="98">
        <f>RES_hhdet_fech!E129</f>
        <v>1.2774603725970838E-2</v>
      </c>
      <c r="F179" s="98">
        <f>RES_hhdet_fech!F129</f>
        <v>1.6143639899619842E-2</v>
      </c>
      <c r="G179" s="98">
        <f>RES_hhdet_fech!G129</f>
        <v>2.305994216738292E-2</v>
      </c>
      <c r="H179" s="98">
        <f>RES_hhdet_fech!H129</f>
        <v>8.0450717594917023E-2</v>
      </c>
      <c r="I179" s="98">
        <f>RES_hhdet_fech!I129</f>
        <v>9.5908367030590302E-2</v>
      </c>
      <c r="J179" s="98">
        <f>RES_hhdet_fech!J129</f>
        <v>0.14026951090660017</v>
      </c>
      <c r="K179" s="98">
        <f>RES_hhdet_fech!K129</f>
        <v>0.1809645119499019</v>
      </c>
      <c r="L179" s="98">
        <f>RES_hhdet_fech!L129</f>
        <v>0.5251263911248818</v>
      </c>
      <c r="M179" s="98">
        <f>RES_hhdet_fech!M129</f>
        <v>0.30695138714030051</v>
      </c>
      <c r="N179" s="98">
        <f>RES_hhdet_fech!N129</f>
        <v>0.3715387168209407</v>
      </c>
      <c r="O179" s="98">
        <f>RES_hhdet_fech!O129</f>
        <v>0.37316102377516619</v>
      </c>
      <c r="P179" s="98">
        <f>RES_hhdet_fech!P129</f>
        <v>0.55076491542304884</v>
      </c>
      <c r="Q179" s="98">
        <f>RES_hhdet_fech!Q129</f>
        <v>0.4369615955813711</v>
      </c>
      <c r="R179" s="98">
        <f>RES_hhdet_fech!R129</f>
        <v>0.45949533832370998</v>
      </c>
      <c r="S179" s="98">
        <f>RES_hhdet_fech!S129</f>
        <v>0.46222835827820241</v>
      </c>
      <c r="T179" s="98">
        <f>RES_hhdet_fech!T129</f>
        <v>0.64815797482733939</v>
      </c>
      <c r="U179" s="98">
        <f>RES_hhdet_fech!U129</f>
        <v>0.48751066258099979</v>
      </c>
      <c r="V179" s="98">
        <f>RES_hhdet_fech!V129</f>
        <v>0.54544467532011942</v>
      </c>
      <c r="W179" s="98">
        <f>RES_hhdet_fech!W129</f>
        <v>1.0153482678876871</v>
      </c>
      <c r="DA179" s="63" t="s">
        <v>2363</v>
      </c>
    </row>
    <row r="180" spans="1:105" ht="12" customHeight="1" x14ac:dyDescent="0.25">
      <c r="A180" s="121" t="s">
        <v>55</v>
      </c>
      <c r="B180" s="122">
        <v>1821.676112251881</v>
      </c>
      <c r="C180" s="122">
        <v>1809.4735181444221</v>
      </c>
      <c r="D180" s="122">
        <v>1876.1932045335586</v>
      </c>
      <c r="E180" s="122">
        <v>1909.8273770306359</v>
      </c>
      <c r="F180" s="122">
        <v>1756.0052631529281</v>
      </c>
      <c r="G180" s="122">
        <v>1876.0019143904472</v>
      </c>
      <c r="H180" s="122">
        <v>2004.3240538415655</v>
      </c>
      <c r="I180" s="122">
        <v>2060.6524677552402</v>
      </c>
      <c r="J180" s="122">
        <v>2228.2834183741488</v>
      </c>
      <c r="K180" s="122">
        <v>2041.5536957264876</v>
      </c>
      <c r="L180" s="122">
        <v>2350.9901084298604</v>
      </c>
      <c r="M180" s="122">
        <v>2151.7629448601442</v>
      </c>
      <c r="N180" s="122">
        <v>2234.983619296926</v>
      </c>
      <c r="O180" s="122">
        <v>2223.3925072203942</v>
      </c>
      <c r="P180" s="122">
        <v>1994.6993899487863</v>
      </c>
      <c r="Q180" s="122">
        <v>2100.1055469822954</v>
      </c>
      <c r="R180" s="122">
        <v>2328.2053600816344</v>
      </c>
      <c r="S180" s="122">
        <v>2081.216462939798</v>
      </c>
      <c r="T180" s="122">
        <v>2087.3036905740728</v>
      </c>
      <c r="U180" s="122">
        <v>2024.8366823949266</v>
      </c>
      <c r="V180" s="122">
        <v>2130.8370186594916</v>
      </c>
      <c r="W180" s="122">
        <v>2422.5635764164194</v>
      </c>
      <c r="DA180" s="130" t="s">
        <v>2364</v>
      </c>
    </row>
    <row r="181" spans="1:105" ht="12" customHeight="1" x14ac:dyDescent="0.25">
      <c r="A181" s="97" t="s">
        <v>128</v>
      </c>
      <c r="B181" s="98">
        <v>1803.0915780003029</v>
      </c>
      <c r="C181" s="98">
        <v>1789.9798494615584</v>
      </c>
      <c r="D181" s="98">
        <v>1858.1837450594189</v>
      </c>
      <c r="E181" s="98">
        <v>1885.1809242077425</v>
      </c>
      <c r="F181" s="98">
        <v>1740.5295080653264</v>
      </c>
      <c r="G181" s="98">
        <v>1865.9030809685007</v>
      </c>
      <c r="H181" s="98">
        <v>1979.2569792435429</v>
      </c>
      <c r="I181" s="98">
        <v>2034.2951172742439</v>
      </c>
      <c r="J181" s="98">
        <v>2139.4634107657566</v>
      </c>
      <c r="K181" s="98">
        <v>1963.8754696361821</v>
      </c>
      <c r="L181" s="98">
        <v>2317.1538695631252</v>
      </c>
      <c r="M181" s="98">
        <v>2133.1865593803191</v>
      </c>
      <c r="N181" s="98">
        <v>2220.0622520743627</v>
      </c>
      <c r="O181" s="98">
        <v>2196.2387819317055</v>
      </c>
      <c r="P181" s="98">
        <v>1981.0809966797835</v>
      </c>
      <c r="Q181" s="98">
        <v>2094.3089539815837</v>
      </c>
      <c r="R181" s="98">
        <v>2327.1091454747175</v>
      </c>
      <c r="S181" s="98">
        <v>2080.2835022821628</v>
      </c>
      <c r="T181" s="98">
        <v>2080.9655107119606</v>
      </c>
      <c r="U181" s="98">
        <v>2018.192729334289</v>
      </c>
      <c r="V181" s="98">
        <v>2104.9686481859881</v>
      </c>
      <c r="W181" s="98">
        <v>2413.040411042196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2174.0407033379915</v>
      </c>
      <c r="C185" s="101">
        <v>2163.6176856767097</v>
      </c>
      <c r="D185" s="101">
        <v>2239.0864784183605</v>
      </c>
      <c r="E185" s="101">
        <v>2416.4075058143576</v>
      </c>
      <c r="F185" s="101">
        <v>2143.7008311003287</v>
      </c>
      <c r="G185" s="101">
        <v>2211.1450330630591</v>
      </c>
      <c r="H185" s="101">
        <v>2454.7020051702084</v>
      </c>
      <c r="I185" s="101">
        <v>2470.0199883268015</v>
      </c>
      <c r="J185" s="101">
        <v>3394.6265292658245</v>
      </c>
      <c r="K185" s="101">
        <v>2974.4839530828613</v>
      </c>
      <c r="L185" s="101">
        <v>2852.3528179549717</v>
      </c>
      <c r="M185" s="101">
        <v>2417.1210338479727</v>
      </c>
      <c r="N185" s="101">
        <v>2517.3147558018713</v>
      </c>
      <c r="O185" s="101">
        <v>2833.7756863958293</v>
      </c>
      <c r="P185" s="101">
        <v>2466.9239980195271</v>
      </c>
      <c r="Q185" s="101">
        <v>3017.8481414784783</v>
      </c>
      <c r="R185" s="101">
        <v>3342.1788151463993</v>
      </c>
      <c r="S185" s="101">
        <v>2177.5156308386681</v>
      </c>
      <c r="T185" s="101">
        <v>2295.6673722722308</v>
      </c>
      <c r="U185" s="101">
        <v>2160.0064739675036</v>
      </c>
      <c r="V185" s="101">
        <v>2523.5667802340918</v>
      </c>
      <c r="W185" s="101">
        <v>2614.034354332478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729.42295732620642</v>
      </c>
      <c r="C189" s="122">
        <v>729.91012568543817</v>
      </c>
      <c r="D189" s="122">
        <v>789.99773906964788</v>
      </c>
      <c r="E189" s="122">
        <v>830.71515809927166</v>
      </c>
      <c r="F189" s="122">
        <v>864.10113478094968</v>
      </c>
      <c r="G189" s="122">
        <v>886.85619696028152</v>
      </c>
      <c r="H189" s="122">
        <v>924.45213341179783</v>
      </c>
      <c r="I189" s="122">
        <v>833.36083492418925</v>
      </c>
      <c r="J189" s="122">
        <v>930.35775702024682</v>
      </c>
      <c r="K189" s="122">
        <v>849.44124116706098</v>
      </c>
      <c r="L189" s="122">
        <v>920.85650076792342</v>
      </c>
      <c r="M189" s="122">
        <v>837.34117877790197</v>
      </c>
      <c r="N189" s="122">
        <v>840.79752067274637</v>
      </c>
      <c r="O189" s="122">
        <v>844.94180819323412</v>
      </c>
      <c r="P189" s="122">
        <v>840.5993818168937</v>
      </c>
      <c r="Q189" s="122">
        <v>761.80679569026654</v>
      </c>
      <c r="R189" s="122">
        <v>796.20276087877858</v>
      </c>
      <c r="S189" s="122">
        <v>728.65699128440122</v>
      </c>
      <c r="T189" s="122">
        <v>670.25268343109428</v>
      </c>
      <c r="U189" s="122">
        <v>612.17423480963521</v>
      </c>
      <c r="V189" s="122">
        <v>686.09926950495185</v>
      </c>
      <c r="W189" s="122">
        <v>694.98785157837165</v>
      </c>
      <c r="DA189" s="130" t="s">
        <v>2373</v>
      </c>
    </row>
    <row r="190" spans="1:105" ht="12" customHeight="1" x14ac:dyDescent="0.25">
      <c r="A190" s="97" t="s">
        <v>50</v>
      </c>
      <c r="B190" s="98">
        <v>768.71554540001489</v>
      </c>
      <c r="C190" s="98">
        <v>765.45439957585825</v>
      </c>
      <c r="D190" s="98">
        <v>827.33155057821637</v>
      </c>
      <c r="E190" s="98">
        <v>865.10461942362156</v>
      </c>
      <c r="F190" s="98">
        <v>930.85490420799056</v>
      </c>
      <c r="G190" s="98">
        <v>971.11989754301294</v>
      </c>
      <c r="H190" s="98">
        <v>1009.3099075445401</v>
      </c>
      <c r="I190" s="98">
        <v>926.95890461522458</v>
      </c>
      <c r="J190" s="98">
        <v>961.09932834910421</v>
      </c>
      <c r="K190" s="98">
        <v>894.45691988355395</v>
      </c>
      <c r="L190" s="98">
        <v>899.31621446288239</v>
      </c>
      <c r="M190" s="98">
        <v>934.97053012520519</v>
      </c>
      <c r="N190" s="98">
        <v>941.2008913057781</v>
      </c>
      <c r="O190" s="98">
        <v>919.29228992969672</v>
      </c>
      <c r="P190" s="98">
        <v>997.01910883374501</v>
      </c>
      <c r="Q190" s="98">
        <v>798.61098418961387</v>
      </c>
      <c r="R190" s="98">
        <v>830.37606652085992</v>
      </c>
      <c r="S190" s="98">
        <v>945.90809250616371</v>
      </c>
      <c r="T190" s="98">
        <v>800.2718882620552</v>
      </c>
      <c r="U190" s="98">
        <v>747.5964149017484</v>
      </c>
      <c r="V190" s="98">
        <v>781.856179831443</v>
      </c>
      <c r="W190" s="98">
        <v>809.92442960977223</v>
      </c>
      <c r="DA190" s="63" t="s">
        <v>2374</v>
      </c>
    </row>
    <row r="191" spans="1:105" ht="12" customHeight="1" x14ac:dyDescent="0.25">
      <c r="A191" s="109" t="s">
        <v>120</v>
      </c>
      <c r="B191" s="33">
        <v>563.89163193386935</v>
      </c>
      <c r="C191" s="33">
        <v>601.84185952903169</v>
      </c>
      <c r="D191" s="33">
        <v>677.44510249847713</v>
      </c>
      <c r="E191" s="33">
        <v>739.57297378758176</v>
      </c>
      <c r="F191" s="33">
        <v>700.52620593028144</v>
      </c>
      <c r="G191" s="33">
        <v>702.00315699774546</v>
      </c>
      <c r="H191" s="33">
        <v>770.91462702147453</v>
      </c>
      <c r="I191" s="33">
        <v>694.02734481594359</v>
      </c>
      <c r="J191" s="33">
        <v>892.83324504003951</v>
      </c>
      <c r="K191" s="33">
        <v>797.75101357459687</v>
      </c>
      <c r="L191" s="33">
        <v>949.3896100715142</v>
      </c>
      <c r="M191" s="33">
        <v>711.19558106173849</v>
      </c>
      <c r="N191" s="33">
        <v>708.93481669283426</v>
      </c>
      <c r="O191" s="33">
        <v>745.46206493724435</v>
      </c>
      <c r="P191" s="33">
        <v>633.05709932113064</v>
      </c>
      <c r="Q191" s="33">
        <v>714.89521139373028</v>
      </c>
      <c r="R191" s="33">
        <v>755.37322243354447</v>
      </c>
      <c r="S191" s="33">
        <v>509.12470238981973</v>
      </c>
      <c r="T191" s="33">
        <v>536.14236004923112</v>
      </c>
      <c r="U191" s="33">
        <v>486.75846122854591</v>
      </c>
      <c r="V191" s="33">
        <v>593.14676207830655</v>
      </c>
      <c r="W191" s="33">
        <v>586.50694210493418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9406.7706382802571</v>
      </c>
      <c r="C193" s="117">
        <f t="shared" si="94"/>
        <v>10137.288992200194</v>
      </c>
      <c r="D193" s="117">
        <f t="shared" si="94"/>
        <v>10437.544848365927</v>
      </c>
      <c r="E193" s="117">
        <f t="shared" si="94"/>
        <v>10978.236272072072</v>
      </c>
      <c r="F193" s="117">
        <f t="shared" si="94"/>
        <v>10455.944083195114</v>
      </c>
      <c r="G193" s="117">
        <f t="shared" si="94"/>
        <v>10965.116337151947</v>
      </c>
      <c r="H193" s="117">
        <f t="shared" si="94"/>
        <v>11132.628228630314</v>
      </c>
      <c r="I193" s="117">
        <f t="shared" si="94"/>
        <v>11210.843383986323</v>
      </c>
      <c r="J193" s="117">
        <f t="shared" si="94"/>
        <v>10964.687579893158</v>
      </c>
      <c r="K193" s="117">
        <f t="shared" si="94"/>
        <v>10741.863218659119</v>
      </c>
      <c r="L193" s="117">
        <f t="shared" si="94"/>
        <v>12089.596067989734</v>
      </c>
      <c r="M193" s="117">
        <f t="shared" si="94"/>
        <v>10585.054256690029</v>
      </c>
      <c r="N193" s="117">
        <f t="shared" si="94"/>
        <v>11352.374663344563</v>
      </c>
      <c r="O193" s="117">
        <f t="shared" si="94"/>
        <v>11040.418941559039</v>
      </c>
      <c r="P193" s="117">
        <f t="shared" si="94"/>
        <v>10422.829657703367</v>
      </c>
      <c r="Q193" s="117">
        <f t="shared" si="94"/>
        <v>10358.546042583921</v>
      </c>
      <c r="R193" s="117">
        <f t="shared" ref="R193:V193" si="95">R194+R197+R199+R208</f>
        <v>11389.044136361295</v>
      </c>
      <c r="S193" s="117">
        <f t="shared" si="95"/>
        <v>11100.10518889882</v>
      </c>
      <c r="T193" s="117">
        <f t="shared" si="95"/>
        <v>10964.146335977523</v>
      </c>
      <c r="U193" s="117">
        <f t="shared" si="95"/>
        <v>10581.708915042476</v>
      </c>
      <c r="V193" s="117">
        <f t="shared" si="95"/>
        <v>10317.960391512201</v>
      </c>
      <c r="W193" s="117">
        <f t="shared" ref="W193" si="96">W194+W197+W199+W208</f>
        <v>12005.111020541844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7560.6828050009544</v>
      </c>
      <c r="C194" s="122">
        <f t="shared" si="97"/>
        <v>8293.267123905518</v>
      </c>
      <c r="D194" s="122">
        <f t="shared" si="97"/>
        <v>8494.926715990312</v>
      </c>
      <c r="E194" s="122">
        <f t="shared" si="97"/>
        <v>8975.7704138453955</v>
      </c>
      <c r="F194" s="122">
        <f t="shared" si="97"/>
        <v>8544.6251088977369</v>
      </c>
      <c r="G194" s="122">
        <f t="shared" si="97"/>
        <v>8933.6358290460521</v>
      </c>
      <c r="H194" s="122">
        <f t="shared" si="97"/>
        <v>8971.0040399274203</v>
      </c>
      <c r="I194" s="122">
        <f t="shared" si="97"/>
        <v>9053.3296596378532</v>
      </c>
      <c r="J194" s="122">
        <f t="shared" si="97"/>
        <v>8598.3260161104445</v>
      </c>
      <c r="K194" s="122">
        <f t="shared" si="97"/>
        <v>8563.2526404048367</v>
      </c>
      <c r="L194" s="122">
        <f t="shared" si="97"/>
        <v>9590.3312547526893</v>
      </c>
      <c r="M194" s="122">
        <f t="shared" si="97"/>
        <v>8293.9623358127901</v>
      </c>
      <c r="N194" s="122">
        <f t="shared" si="97"/>
        <v>8966.2549222805192</v>
      </c>
      <c r="O194" s="122">
        <f t="shared" si="97"/>
        <v>8639.1254532066268</v>
      </c>
      <c r="P194" s="122">
        <f t="shared" si="97"/>
        <v>8206.2854562415087</v>
      </c>
      <c r="Q194" s="122">
        <f t="shared" si="97"/>
        <v>8076.7806955710412</v>
      </c>
      <c r="R194" s="122">
        <f t="shared" ref="R194:V194" si="98">SUM(R195:R196)</f>
        <v>8872.664834397845</v>
      </c>
      <c r="S194" s="122">
        <f t="shared" si="98"/>
        <v>8832.7859413943024</v>
      </c>
      <c r="T194" s="122">
        <f t="shared" si="98"/>
        <v>8713.0375132383579</v>
      </c>
      <c r="U194" s="122">
        <f t="shared" si="98"/>
        <v>8405.9237163938196</v>
      </c>
      <c r="V194" s="122">
        <f t="shared" si="98"/>
        <v>7985.3099821694113</v>
      </c>
      <c r="W194" s="122">
        <f t="shared" ref="W194" si="99">SUM(W195:W196)</f>
        <v>9376.8225856430272</v>
      </c>
      <c r="DA194" s="130" t="s">
        <v>2527</v>
      </c>
    </row>
    <row r="195" spans="1:105" ht="12" customHeight="1" x14ac:dyDescent="0.25">
      <c r="A195" s="97" t="s">
        <v>203</v>
      </c>
      <c r="B195" s="98">
        <v>7525.9660512027767</v>
      </c>
      <c r="C195" s="98">
        <v>8255.8247412202181</v>
      </c>
      <c r="D195" s="98">
        <v>8457.7677050279271</v>
      </c>
      <c r="E195" s="98">
        <v>8937.217141095718</v>
      </c>
      <c r="F195" s="98">
        <v>8508.8908868528888</v>
      </c>
      <c r="G195" s="98">
        <v>8896.7719836611031</v>
      </c>
      <c r="H195" s="98">
        <v>8934.6754394204199</v>
      </c>
      <c r="I195" s="98">
        <v>9017.434181020104</v>
      </c>
      <c r="J195" s="98">
        <v>8564.4769997141393</v>
      </c>
      <c r="K195" s="98">
        <v>8529.7441036757646</v>
      </c>
      <c r="L195" s="98">
        <v>9554.5320456441841</v>
      </c>
      <c r="M195" s="98">
        <v>8262.7549583893597</v>
      </c>
      <c r="N195" s="98">
        <v>8932.7943890212518</v>
      </c>
      <c r="O195" s="98">
        <v>8607.1831398929917</v>
      </c>
      <c r="P195" s="98">
        <v>8176.2745877248572</v>
      </c>
      <c r="Q195" s="98">
        <v>8047.5071786071921</v>
      </c>
      <c r="R195" s="98">
        <v>8840.8379304022965</v>
      </c>
      <c r="S195" s="98">
        <v>8801.5044854585376</v>
      </c>
      <c r="T195" s="98">
        <v>8682.3453539982183</v>
      </c>
      <c r="U195" s="98">
        <v>8376.3665246359215</v>
      </c>
      <c r="V195" s="98">
        <v>7957.2479442129179</v>
      </c>
      <c r="W195" s="98">
        <v>9344.0543831740979</v>
      </c>
      <c r="DA195" s="63" t="s">
        <v>2528</v>
      </c>
    </row>
    <row r="196" spans="1:105" ht="12" customHeight="1" x14ac:dyDescent="0.25">
      <c r="A196" s="97" t="s">
        <v>53</v>
      </c>
      <c r="B196" s="98">
        <v>34.716753798178026</v>
      </c>
      <c r="C196" s="98">
        <v>37.442382685300778</v>
      </c>
      <c r="D196" s="98">
        <v>37.159010962384627</v>
      </c>
      <c r="E196" s="98">
        <v>38.553272749678079</v>
      </c>
      <c r="F196" s="98">
        <v>35.734222044848892</v>
      </c>
      <c r="G196" s="98">
        <v>36.863845384949528</v>
      </c>
      <c r="H196" s="98">
        <v>36.328600507000957</v>
      </c>
      <c r="I196" s="98">
        <v>35.895478617748296</v>
      </c>
      <c r="J196" s="98">
        <v>33.849016396305359</v>
      </c>
      <c r="K196" s="98">
        <v>33.508536729072674</v>
      </c>
      <c r="L196" s="98">
        <v>35.799209108505835</v>
      </c>
      <c r="M196" s="98">
        <v>31.207377423430131</v>
      </c>
      <c r="N196" s="98">
        <v>33.460533259267727</v>
      </c>
      <c r="O196" s="98">
        <v>31.942313313635676</v>
      </c>
      <c r="P196" s="98">
        <v>30.010868516651019</v>
      </c>
      <c r="Q196" s="98">
        <v>29.273516963848735</v>
      </c>
      <c r="R196" s="98">
        <v>31.826903995548157</v>
      </c>
      <c r="S196" s="98">
        <v>31.281455935763947</v>
      </c>
      <c r="T196" s="98">
        <v>30.692159240139123</v>
      </c>
      <c r="U196" s="98">
        <v>29.557191757898401</v>
      </c>
      <c r="V196" s="98">
        <v>28.062037956493349</v>
      </c>
      <c r="W196" s="98">
        <v>32.768202468929083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1.3311177957845111E-2</v>
      </c>
      <c r="C197" s="122">
        <f t="shared" si="100"/>
        <v>1.7548612104168224E-2</v>
      </c>
      <c r="D197" s="122">
        <f t="shared" si="100"/>
        <v>2.4341404766204909E-2</v>
      </c>
      <c r="E197" s="122">
        <f t="shared" si="100"/>
        <v>3.1544399781638525E-2</v>
      </c>
      <c r="F197" s="122">
        <f t="shared" si="100"/>
        <v>4.3590583671976352E-2</v>
      </c>
      <c r="G197" s="122">
        <f t="shared" si="100"/>
        <v>6.6079501131853638E-2</v>
      </c>
      <c r="H197" s="122">
        <f t="shared" si="100"/>
        <v>0.24806349425193838</v>
      </c>
      <c r="I197" s="122">
        <f t="shared" si="100"/>
        <v>0.30404354756214413</v>
      </c>
      <c r="J197" s="122">
        <f t="shared" si="100"/>
        <v>0.45526236703738704</v>
      </c>
      <c r="K197" s="122">
        <f t="shared" si="100"/>
        <v>0.5998794179769229</v>
      </c>
      <c r="L197" s="122">
        <f t="shared" si="100"/>
        <v>1.7760132383706158</v>
      </c>
      <c r="M197" s="122">
        <f t="shared" si="100"/>
        <v>1.0670035595553615</v>
      </c>
      <c r="N197" s="122">
        <f t="shared" si="100"/>
        <v>1.3277204750499596</v>
      </c>
      <c r="O197" s="122">
        <f t="shared" si="100"/>
        <v>1.3848733060366727</v>
      </c>
      <c r="P197" s="122">
        <f t="shared" si="100"/>
        <v>2.1191193505447909</v>
      </c>
      <c r="Q197" s="122">
        <f t="shared" si="100"/>
        <v>1.7373351056119843</v>
      </c>
      <c r="R197" s="122">
        <f t="shared" si="100"/>
        <v>1.8888509208634769</v>
      </c>
      <c r="S197" s="122">
        <f t="shared" si="100"/>
        <v>1.9652679147786591</v>
      </c>
      <c r="T197" s="122">
        <f t="shared" si="100"/>
        <v>2.8442153324666002</v>
      </c>
      <c r="U197" s="122">
        <f t="shared" si="100"/>
        <v>2.2053701745742349</v>
      </c>
      <c r="V197" s="122">
        <f t="shared" si="100"/>
        <v>2.5364661804289987</v>
      </c>
      <c r="W197" s="122">
        <f t="shared" si="100"/>
        <v>4.8244827657444631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1.3311177957845111E-2</v>
      </c>
      <c r="C198" s="98">
        <f>RES_hhdet_tesh!C129</f>
        <v>1.7548612104168224E-2</v>
      </c>
      <c r="D198" s="98">
        <f>RES_hhdet_tesh!D129</f>
        <v>2.4341404766204909E-2</v>
      </c>
      <c r="E198" s="98">
        <f>RES_hhdet_tesh!E129</f>
        <v>3.1544399781638525E-2</v>
      </c>
      <c r="F198" s="98">
        <f>RES_hhdet_tesh!F129</f>
        <v>4.3590583671976352E-2</v>
      </c>
      <c r="G198" s="98">
        <f>RES_hhdet_tesh!G129</f>
        <v>6.6079501131853638E-2</v>
      </c>
      <c r="H198" s="98">
        <f>RES_hhdet_tesh!H129</f>
        <v>0.24806349425193838</v>
      </c>
      <c r="I198" s="98">
        <f>RES_hhdet_tesh!I129</f>
        <v>0.30404354756214413</v>
      </c>
      <c r="J198" s="98">
        <f>RES_hhdet_tesh!J129</f>
        <v>0.45526236703738704</v>
      </c>
      <c r="K198" s="98">
        <f>RES_hhdet_tesh!K129</f>
        <v>0.5998794179769229</v>
      </c>
      <c r="L198" s="98">
        <f>RES_hhdet_tesh!L129</f>
        <v>1.7760132383706158</v>
      </c>
      <c r="M198" s="98">
        <f>RES_hhdet_tesh!M129</f>
        <v>1.0670035595553615</v>
      </c>
      <c r="N198" s="98">
        <f>RES_hhdet_tesh!N129</f>
        <v>1.3277204750499596</v>
      </c>
      <c r="O198" s="98">
        <f>RES_hhdet_tesh!O129</f>
        <v>1.3848733060366727</v>
      </c>
      <c r="P198" s="98">
        <f>RES_hhdet_tesh!P129</f>
        <v>2.1191193505447909</v>
      </c>
      <c r="Q198" s="98">
        <f>RES_hhdet_tesh!Q129</f>
        <v>1.7373351056119843</v>
      </c>
      <c r="R198" s="98">
        <f>RES_hhdet_tesh!R129</f>
        <v>1.8888509208634769</v>
      </c>
      <c r="S198" s="98">
        <f>RES_hhdet_tesh!S129</f>
        <v>1.9652679147786591</v>
      </c>
      <c r="T198" s="98">
        <f>RES_hhdet_tesh!T129</f>
        <v>2.8442153324666002</v>
      </c>
      <c r="U198" s="98">
        <f>RES_hhdet_tesh!U129</f>
        <v>2.2053701745742349</v>
      </c>
      <c r="V198" s="98">
        <f>RES_hhdet_tesh!V129</f>
        <v>2.5364661804289987</v>
      </c>
      <c r="W198" s="98">
        <f>RES_hhdet_tesh!W129</f>
        <v>4.8244827657444631</v>
      </c>
      <c r="DA198" s="63" t="s">
        <v>2531</v>
      </c>
    </row>
    <row r="199" spans="1:105" ht="12" customHeight="1" x14ac:dyDescent="0.25">
      <c r="A199" s="121" t="s">
        <v>55</v>
      </c>
      <c r="B199" s="122">
        <v>1400.9956560469366</v>
      </c>
      <c r="C199" s="122">
        <v>1394.2855002793308</v>
      </c>
      <c r="D199" s="122">
        <v>1450.6203521494078</v>
      </c>
      <c r="E199" s="122">
        <v>1479.9409883676533</v>
      </c>
      <c r="F199" s="122">
        <v>1367.6994757274547</v>
      </c>
      <c r="G199" s="122">
        <v>1470.0523874785758</v>
      </c>
      <c r="H199" s="122">
        <v>1566.8342410519695</v>
      </c>
      <c r="I199" s="122">
        <v>1615.0864373641489</v>
      </c>
      <c r="J199" s="122">
        <v>1745.0815510276932</v>
      </c>
      <c r="K199" s="122">
        <v>1609.5559020210096</v>
      </c>
      <c r="L199" s="122">
        <v>1879.5750517700981</v>
      </c>
      <c r="M199" s="122">
        <v>1737.3787482724276</v>
      </c>
      <c r="N199" s="122">
        <v>1829.8266762972278</v>
      </c>
      <c r="O199" s="122">
        <v>1839.180292118132</v>
      </c>
      <c r="P199" s="122">
        <v>1663.3842026675281</v>
      </c>
      <c r="Q199" s="122">
        <v>1767.3755849151109</v>
      </c>
      <c r="R199" s="122">
        <v>1973.2640485646184</v>
      </c>
      <c r="S199" s="122">
        <v>1778.5724927437848</v>
      </c>
      <c r="T199" s="122">
        <v>1792.0846846103564</v>
      </c>
      <c r="U199" s="122">
        <v>1750.6972868939588</v>
      </c>
      <c r="V199" s="122">
        <v>1849.1211591431911</v>
      </c>
      <c r="W199" s="122">
        <v>2132.3606930392598</v>
      </c>
      <c r="DA199" s="130" t="s">
        <v>2532</v>
      </c>
    </row>
    <row r="200" spans="1:105" ht="12" customHeight="1" x14ac:dyDescent="0.25">
      <c r="A200" s="97" t="s">
        <v>128</v>
      </c>
      <c r="B200" s="98">
        <v>1403.7852186340292</v>
      </c>
      <c r="C200" s="98">
        <v>1396.707689605073</v>
      </c>
      <c r="D200" s="98">
        <v>1453.1072935768275</v>
      </c>
      <c r="E200" s="98">
        <v>1477.9726230890287</v>
      </c>
      <c r="F200" s="98">
        <v>1368.2691230770995</v>
      </c>
      <c r="G200" s="98">
        <v>1472.0602886949589</v>
      </c>
      <c r="H200" s="98">
        <v>1565.5909644291621</v>
      </c>
      <c r="I200" s="98">
        <v>1615.5596740896997</v>
      </c>
      <c r="J200" s="98">
        <v>1709.2843959084464</v>
      </c>
      <c r="K200" s="98">
        <v>1581.4685520243879</v>
      </c>
      <c r="L200" s="98">
        <v>1880.2255280287752</v>
      </c>
      <c r="M200" s="98">
        <v>1747.921525403952</v>
      </c>
      <c r="N200" s="98">
        <v>1839.0485747310831</v>
      </c>
      <c r="O200" s="98">
        <v>1838.0464177933225</v>
      </c>
      <c r="P200" s="98">
        <v>1664.4273513450678</v>
      </c>
      <c r="Q200" s="98">
        <v>1765.8479498016279</v>
      </c>
      <c r="R200" s="98">
        <v>1972.9804310279355</v>
      </c>
      <c r="S200" s="98">
        <v>1780.0996526927229</v>
      </c>
      <c r="T200" s="98">
        <v>1793.5293572591474</v>
      </c>
      <c r="U200" s="98">
        <v>1754.9841042703667</v>
      </c>
      <c r="V200" s="98">
        <v>1842.1327905655269</v>
      </c>
      <c r="W200" s="98">
        <v>2137.1704237478698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1348.1052759597167</v>
      </c>
      <c r="C204" s="101">
        <v>1350.281252729736</v>
      </c>
      <c r="D204" s="101">
        <v>1400.508114308403</v>
      </c>
      <c r="E204" s="101">
        <v>1520.3985237178451</v>
      </c>
      <c r="F204" s="101">
        <v>1353.428782536711</v>
      </c>
      <c r="G204" s="101">
        <v>1403.417534963557</v>
      </c>
      <c r="H204" s="101">
        <v>1589.172084110807</v>
      </c>
      <c r="I204" s="101">
        <v>1607.7363911172083</v>
      </c>
      <c r="J204" s="101">
        <v>2215.1531755082701</v>
      </c>
      <c r="K204" s="101">
        <v>1946.8903132155106</v>
      </c>
      <c r="L204" s="101">
        <v>1869.9367305365652</v>
      </c>
      <c r="M204" s="101">
        <v>1586.7783424354404</v>
      </c>
      <c r="N204" s="101">
        <v>1655.3366964764434</v>
      </c>
      <c r="O204" s="101">
        <v>1864.668427090571</v>
      </c>
      <c r="P204" s="101">
        <v>1627.2124997595336</v>
      </c>
      <c r="Q204" s="101">
        <v>2009.2376256551227</v>
      </c>
      <c r="R204" s="101">
        <v>2235.603787309914</v>
      </c>
      <c r="S204" s="101">
        <v>1620.9407307528309</v>
      </c>
      <c r="T204" s="101">
        <v>1744.5919787390426</v>
      </c>
      <c r="U204" s="101">
        <v>1663.4829122603167</v>
      </c>
      <c r="V204" s="101">
        <v>1955.2175337916294</v>
      </c>
      <c r="W204" s="101">
        <v>2035.6572499974159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445.078866054407</v>
      </c>
      <c r="C208" s="122">
        <v>449.71881940323988</v>
      </c>
      <c r="D208" s="122">
        <v>491.97343882144133</v>
      </c>
      <c r="E208" s="122">
        <v>522.49332545924108</v>
      </c>
      <c r="F208" s="122">
        <v>543.57590798625029</v>
      </c>
      <c r="G208" s="122">
        <v>561.36204112618736</v>
      </c>
      <c r="H208" s="122">
        <v>594.54188415667272</v>
      </c>
      <c r="I208" s="122">
        <v>542.12324343676016</v>
      </c>
      <c r="J208" s="122">
        <v>620.82475038798327</v>
      </c>
      <c r="K208" s="122">
        <v>568.45479681529514</v>
      </c>
      <c r="L208" s="122">
        <v>617.91374822857711</v>
      </c>
      <c r="M208" s="122">
        <v>552.64616904525519</v>
      </c>
      <c r="N208" s="122">
        <v>554.96534429176688</v>
      </c>
      <c r="O208" s="122">
        <v>560.72832292824387</v>
      </c>
      <c r="P208" s="122">
        <v>551.04087944378364</v>
      </c>
      <c r="Q208" s="122">
        <v>512.65242699215719</v>
      </c>
      <c r="R208" s="122">
        <v>541.2264024779696</v>
      </c>
      <c r="S208" s="122">
        <v>486.78148684595487</v>
      </c>
      <c r="T208" s="122">
        <v>456.17992279634234</v>
      </c>
      <c r="U208" s="122">
        <v>422.8825415801245</v>
      </c>
      <c r="V208" s="122">
        <v>480.99278401916843</v>
      </c>
      <c r="W208" s="122">
        <v>491.10325909381396</v>
      </c>
      <c r="DA208" s="130" t="s">
        <v>2541</v>
      </c>
    </row>
    <row r="209" spans="1:105" ht="12" customHeight="1" x14ac:dyDescent="0.25">
      <c r="A209" s="97" t="s">
        <v>50</v>
      </c>
      <c r="B209" s="98">
        <v>451.68509072020578</v>
      </c>
      <c r="C209" s="98">
        <v>450.3580281228252</v>
      </c>
      <c r="D209" s="98">
        <v>487.39800947954404</v>
      </c>
      <c r="E209" s="98">
        <v>510.54992604510534</v>
      </c>
      <c r="F209" s="98">
        <v>550.53433105291708</v>
      </c>
      <c r="G209" s="98">
        <v>575.86282066862282</v>
      </c>
      <c r="H209" s="98">
        <v>600.40006938459737</v>
      </c>
      <c r="I209" s="98">
        <v>552.28921746877279</v>
      </c>
      <c r="J209" s="98">
        <v>572.88813903048901</v>
      </c>
      <c r="K209" s="98">
        <v>533.74072978897493</v>
      </c>
      <c r="L209" s="98">
        <v>537.25369370118733</v>
      </c>
      <c r="M209" s="98">
        <v>559.11879263006927</v>
      </c>
      <c r="N209" s="98">
        <v>563.31865563038741</v>
      </c>
      <c r="O209" s="98">
        <v>550.54415253925879</v>
      </c>
      <c r="P209" s="98">
        <v>597.21342190601399</v>
      </c>
      <c r="Q209" s="98">
        <v>478.42598581052431</v>
      </c>
      <c r="R209" s="98">
        <v>497.68705688417509</v>
      </c>
      <c r="S209" s="98">
        <v>567.70062475435714</v>
      </c>
      <c r="T209" s="98">
        <v>481.65336114367528</v>
      </c>
      <c r="U209" s="98">
        <v>451.28368594954009</v>
      </c>
      <c r="V209" s="98">
        <v>473.71767144985381</v>
      </c>
      <c r="W209" s="98">
        <v>492.59425282523728</v>
      </c>
      <c r="DA209" s="63" t="s">
        <v>2542</v>
      </c>
    </row>
    <row r="210" spans="1:105" ht="12" customHeight="1" x14ac:dyDescent="0.25">
      <c r="A210" s="109" t="s">
        <v>120</v>
      </c>
      <c r="B210" s="33">
        <v>417.2482451058687</v>
      </c>
      <c r="C210" s="33">
        <v>447.41570997183874</v>
      </c>
      <c r="D210" s="33">
        <v>505.7672791786585</v>
      </c>
      <c r="E210" s="33">
        <v>554.14684571780163</v>
      </c>
      <c r="F210" s="33">
        <v>526.52483255167283</v>
      </c>
      <c r="G210" s="33">
        <v>529.55103399371546</v>
      </c>
      <c r="H210" s="33">
        <v>583.94237031058526</v>
      </c>
      <c r="I210" s="33">
        <v>526.98980482092293</v>
      </c>
      <c r="J210" s="33">
        <v>679.33828334738291</v>
      </c>
      <c r="K210" s="33">
        <v>608.31597577366347</v>
      </c>
      <c r="L210" s="33">
        <v>724.75922463828431</v>
      </c>
      <c r="M210" s="33">
        <v>544.28297744733538</v>
      </c>
      <c r="N210" s="33">
        <v>543.99469446844114</v>
      </c>
      <c r="O210" s="33">
        <v>574.35457835941281</v>
      </c>
      <c r="P210" s="33">
        <v>489.77779559879355</v>
      </c>
      <c r="Q210" s="33">
        <v>556.27834692491342</v>
      </c>
      <c r="R210" s="33">
        <v>593.24628616791904</v>
      </c>
      <c r="S210" s="33">
        <v>405.01267895266557</v>
      </c>
      <c r="T210" s="33">
        <v>429.90495011941925</v>
      </c>
      <c r="U210" s="33">
        <v>396.57997069213815</v>
      </c>
      <c r="V210" s="33">
        <v>488.05483262561569</v>
      </c>
      <c r="W210" s="33">
        <v>489.69601034172553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141.12275832663173</v>
      </c>
      <c r="C212" s="117">
        <f t="shared" si="101"/>
        <v>136.10564138606469</v>
      </c>
      <c r="D212" s="117">
        <f t="shared" si="101"/>
        <v>141.125258833365</v>
      </c>
      <c r="E212" s="117">
        <f t="shared" si="101"/>
        <v>142.68118301032337</v>
      </c>
      <c r="F212" s="117">
        <f t="shared" si="101"/>
        <v>150.1697777802807</v>
      </c>
      <c r="G212" s="117">
        <f t="shared" si="101"/>
        <v>151.52719908386774</v>
      </c>
      <c r="H212" s="117">
        <f t="shared" si="101"/>
        <v>147.66352303248226</v>
      </c>
      <c r="I212" s="117">
        <f t="shared" si="101"/>
        <v>125.95619180449167</v>
      </c>
      <c r="J212" s="117">
        <f t="shared" si="101"/>
        <v>120.00800058257708</v>
      </c>
      <c r="K212" s="117">
        <f t="shared" si="101"/>
        <v>108.60422811349724</v>
      </c>
      <c r="L212" s="117">
        <f t="shared" si="101"/>
        <v>116.40894163842601</v>
      </c>
      <c r="M212" s="117">
        <f t="shared" si="101"/>
        <v>119.72653514012977</v>
      </c>
      <c r="N212" s="117">
        <f t="shared" si="101"/>
        <v>121.38090932655267</v>
      </c>
      <c r="O212" s="117">
        <f t="shared" si="101"/>
        <v>119.50741188413231</v>
      </c>
      <c r="P212" s="117">
        <f t="shared" si="101"/>
        <v>129.1474622084871</v>
      </c>
      <c r="Q212" s="117">
        <f t="shared" si="101"/>
        <v>101.65762256551825</v>
      </c>
      <c r="R212" s="117">
        <f t="shared" ref="R212:V212" si="102">R213+R216+R218+R227</f>
        <v>102.68415219357249</v>
      </c>
      <c r="S212" s="117">
        <f t="shared" si="102"/>
        <v>107.9973481725841</v>
      </c>
      <c r="T212" s="117">
        <f t="shared" si="102"/>
        <v>92.302757487010012</v>
      </c>
      <c r="U212" s="117">
        <f t="shared" si="102"/>
        <v>81.654560751245427</v>
      </c>
      <c r="V212" s="117">
        <f t="shared" si="102"/>
        <v>87.483523830422101</v>
      </c>
      <c r="W212" s="117">
        <f t="shared" ref="W212" si="103">W213+W216+W218+W227</f>
        <v>89.333122167562166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141.12275832663173</v>
      </c>
      <c r="C227" s="122">
        <v>136.10564138606469</v>
      </c>
      <c r="D227" s="122">
        <v>141.125258833365</v>
      </c>
      <c r="E227" s="122">
        <v>142.68118301032337</v>
      </c>
      <c r="F227" s="122">
        <v>150.1697777802807</v>
      </c>
      <c r="G227" s="122">
        <v>151.52719908386774</v>
      </c>
      <c r="H227" s="122">
        <v>147.66352303248226</v>
      </c>
      <c r="I227" s="122">
        <v>125.95619180449167</v>
      </c>
      <c r="J227" s="122">
        <v>120.00800058257708</v>
      </c>
      <c r="K227" s="122">
        <v>108.60422811349724</v>
      </c>
      <c r="L227" s="122">
        <v>116.40894163842601</v>
      </c>
      <c r="M227" s="122">
        <v>119.72653514012977</v>
      </c>
      <c r="N227" s="122">
        <v>121.38090932655267</v>
      </c>
      <c r="O227" s="122">
        <v>119.50741188413231</v>
      </c>
      <c r="P227" s="122">
        <v>129.1474622084871</v>
      </c>
      <c r="Q227" s="122">
        <v>101.65762256551825</v>
      </c>
      <c r="R227" s="122">
        <v>102.68415219357249</v>
      </c>
      <c r="S227" s="122">
        <v>107.9973481725841</v>
      </c>
      <c r="T227" s="122">
        <v>92.302757487010012</v>
      </c>
      <c r="U227" s="122">
        <v>81.654560751245427</v>
      </c>
      <c r="V227" s="122">
        <v>87.483523830422101</v>
      </c>
      <c r="W227" s="122">
        <v>89.333122167562166</v>
      </c>
      <c r="DA227" s="130" t="s">
        <v>2709</v>
      </c>
    </row>
    <row r="228" spans="1:105" ht="12" customHeight="1" x14ac:dyDescent="0.25">
      <c r="A228" s="97" t="s">
        <v>50</v>
      </c>
      <c r="B228" s="98">
        <v>174.62142329306738</v>
      </c>
      <c r="C228" s="98">
        <v>173.88062140765197</v>
      </c>
      <c r="D228" s="98">
        <v>187.93663502934768</v>
      </c>
      <c r="E228" s="98">
        <v>196.51716534826988</v>
      </c>
      <c r="F228" s="98">
        <v>211.4530000398872</v>
      </c>
      <c r="G228" s="98">
        <v>220.59959592587086</v>
      </c>
      <c r="H228" s="98">
        <v>229.27483859781776</v>
      </c>
      <c r="I228" s="98">
        <v>210.56798477239445</v>
      </c>
      <c r="J228" s="98">
        <v>218.32332342778255</v>
      </c>
      <c r="K228" s="98">
        <v>203.18483392074816</v>
      </c>
      <c r="L228" s="98">
        <v>204.28867127738837</v>
      </c>
      <c r="M228" s="98">
        <v>212.38790562324166</v>
      </c>
      <c r="N228" s="98">
        <v>213.80319446902061</v>
      </c>
      <c r="O228" s="98">
        <v>208.82643658042991</v>
      </c>
      <c r="P228" s="98">
        <v>226.48286076267357</v>
      </c>
      <c r="Q228" s="98">
        <v>181.41247116851272</v>
      </c>
      <c r="R228" s="98">
        <v>188.62822727087857</v>
      </c>
      <c r="S228" s="98">
        <v>214.87248229370019</v>
      </c>
      <c r="T228" s="98">
        <v>181.78976213760848</v>
      </c>
      <c r="U228" s="98">
        <v>169.82400160908122</v>
      </c>
      <c r="V228" s="98">
        <v>177.60644981051061</v>
      </c>
      <c r="W228" s="98">
        <v>183.98243343015591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195.36463109635</v>
      </c>
      <c r="C231" s="118">
        <f t="shared" si="108"/>
        <v>210.11038976367161</v>
      </c>
      <c r="D231" s="118">
        <f t="shared" si="108"/>
        <v>215.8528188704426</v>
      </c>
      <c r="E231" s="118">
        <f t="shared" si="108"/>
        <v>226.2528723451357</v>
      </c>
      <c r="F231" s="118">
        <f t="shared" si="108"/>
        <v>214.8151923190764</v>
      </c>
      <c r="G231" s="118">
        <f t="shared" si="108"/>
        <v>223.98543765869579</v>
      </c>
      <c r="H231" s="118">
        <f t="shared" si="108"/>
        <v>226.18391456423294</v>
      </c>
      <c r="I231" s="118">
        <f t="shared" si="108"/>
        <v>226.03104990071151</v>
      </c>
      <c r="J231" s="118">
        <f t="shared" si="108"/>
        <v>219.20548977620331</v>
      </c>
      <c r="K231" s="118">
        <f t="shared" si="108"/>
        <v>212.12226797569215</v>
      </c>
      <c r="L231" s="118">
        <f t="shared" si="108"/>
        <v>235.9609467528735</v>
      </c>
      <c r="M231" s="118">
        <f t="shared" si="108"/>
        <v>204.12228022107971</v>
      </c>
      <c r="N231" s="118">
        <f t="shared" si="108"/>
        <v>215.65666982936807</v>
      </c>
      <c r="O231" s="118">
        <f t="shared" si="108"/>
        <v>206.63007730698973</v>
      </c>
      <c r="P231" s="118">
        <f t="shared" si="108"/>
        <v>193.62559629016135</v>
      </c>
      <c r="Q231" s="118">
        <f t="shared" si="108"/>
        <v>190.10366131458517</v>
      </c>
      <c r="R231" s="118">
        <f t="shared" ref="R231:V231" si="109">R232+R235+R237+R246</f>
        <v>206.53410370667365</v>
      </c>
      <c r="S231" s="118">
        <f t="shared" si="109"/>
        <v>197.6980080849136</v>
      </c>
      <c r="T231" s="118">
        <f t="shared" si="109"/>
        <v>191.93254049841764</v>
      </c>
      <c r="U231" s="118">
        <f t="shared" si="109"/>
        <v>181.92182761976838</v>
      </c>
      <c r="V231" s="118">
        <f t="shared" si="109"/>
        <v>174.82642440126196</v>
      </c>
      <c r="W231" s="118">
        <f t="shared" ref="W231" si="110">W232+W235+W237+W246</f>
        <v>199.43962866939992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156.18172013050236</v>
      </c>
      <c r="C232" s="123">
        <f t="shared" si="111"/>
        <v>171.07331174277047</v>
      </c>
      <c r="D232" s="123">
        <f t="shared" si="111"/>
        <v>174.86961390316833</v>
      </c>
      <c r="E232" s="123">
        <f t="shared" si="111"/>
        <v>184.15872333619035</v>
      </c>
      <c r="F232" s="123">
        <f t="shared" si="111"/>
        <v>174.62978845554943</v>
      </c>
      <c r="G232" s="123">
        <f t="shared" si="111"/>
        <v>181.67946537350423</v>
      </c>
      <c r="H232" s="123">
        <f t="shared" si="111"/>
        <v>181.41939870776739</v>
      </c>
      <c r="I232" s="123">
        <f t="shared" si="111"/>
        <v>181.89226041986623</v>
      </c>
      <c r="J232" s="123">
        <f t="shared" si="111"/>
        <v>171.17067368639943</v>
      </c>
      <c r="K232" s="123">
        <f t="shared" si="111"/>
        <v>168.35522236628859</v>
      </c>
      <c r="L232" s="123">
        <f t="shared" si="111"/>
        <v>186.60131663573628</v>
      </c>
      <c r="M232" s="123">
        <f t="shared" si="111"/>
        <v>159.20080766599077</v>
      </c>
      <c r="N232" s="123">
        <f t="shared" si="111"/>
        <v>169.62228257484793</v>
      </c>
      <c r="O232" s="123">
        <f t="shared" si="111"/>
        <v>160.91555192382626</v>
      </c>
      <c r="P232" s="123">
        <f t="shared" si="111"/>
        <v>151.58711284372154</v>
      </c>
      <c r="Q232" s="123">
        <f t="shared" si="111"/>
        <v>147.92450642029277</v>
      </c>
      <c r="R232" s="123">
        <f t="shared" ref="R232:V232" si="112">SUM(R233:R234)</f>
        <v>160.74194218822743</v>
      </c>
      <c r="S232" s="123">
        <f t="shared" si="112"/>
        <v>156.89742296399635</v>
      </c>
      <c r="T232" s="123">
        <f t="shared" si="112"/>
        <v>152.20163771094892</v>
      </c>
      <c r="U232" s="123">
        <f t="shared" si="112"/>
        <v>144.21379269680594</v>
      </c>
      <c r="V232" s="123">
        <f t="shared" si="112"/>
        <v>134.87405188956319</v>
      </c>
      <c r="W232" s="123">
        <f t="shared" ref="W232" si="113">SUM(W233:W234)</f>
        <v>155.52231550271955</v>
      </c>
      <c r="DA232" s="130" t="s">
        <v>2863</v>
      </c>
    </row>
    <row r="233" spans="1:105" ht="12" customHeight="1" x14ac:dyDescent="0.25">
      <c r="A233" s="97" t="s">
        <v>203</v>
      </c>
      <c r="B233" s="99">
        <v>155.64849899978174</v>
      </c>
      <c r="C233" s="99">
        <v>170.49772467725788</v>
      </c>
      <c r="D233" s="99">
        <v>174.29842859799967</v>
      </c>
      <c r="E233" s="99">
        <v>183.56655604726774</v>
      </c>
      <c r="F233" s="99">
        <v>174.08172472118736</v>
      </c>
      <c r="G233" s="99">
        <v>181.11499635565954</v>
      </c>
      <c r="H233" s="99">
        <v>180.8641539776718</v>
      </c>
      <c r="I233" s="99">
        <v>181.3448094225177</v>
      </c>
      <c r="J233" s="99">
        <v>170.65593998108415</v>
      </c>
      <c r="K233" s="99">
        <v>167.84796521371868</v>
      </c>
      <c r="L233" s="99">
        <v>186.0613303924668</v>
      </c>
      <c r="M233" s="99">
        <v>158.73185866123367</v>
      </c>
      <c r="N233" s="99">
        <v>169.12154827889691</v>
      </c>
      <c r="O233" s="99">
        <v>160.43970738537308</v>
      </c>
      <c r="P233" s="99">
        <v>151.14223331713458</v>
      </c>
      <c r="Q233" s="99">
        <v>147.49313621523859</v>
      </c>
      <c r="R233" s="99">
        <v>160.27554715734848</v>
      </c>
      <c r="S233" s="99">
        <v>156.44327732099595</v>
      </c>
      <c r="T233" s="99">
        <v>151.75952865740743</v>
      </c>
      <c r="U233" s="99">
        <v>143.79121666519373</v>
      </c>
      <c r="V233" s="99">
        <v>134.47612739521509</v>
      </c>
      <c r="W233" s="99">
        <v>155.06085627706148</v>
      </c>
      <c r="DA233" s="63" t="s">
        <v>2864</v>
      </c>
    </row>
    <row r="234" spans="1:105" ht="12" customHeight="1" x14ac:dyDescent="0.25">
      <c r="A234" s="97" t="s">
        <v>53</v>
      </c>
      <c r="B234" s="99">
        <v>0.53322113072060662</v>
      </c>
      <c r="C234" s="99">
        <v>0.57558706551260241</v>
      </c>
      <c r="D234" s="99">
        <v>0.57118530516865507</v>
      </c>
      <c r="E234" s="99">
        <v>0.59216728892262183</v>
      </c>
      <c r="F234" s="99">
        <v>0.54806373436208489</v>
      </c>
      <c r="G234" s="99">
        <v>0.56446901784468051</v>
      </c>
      <c r="H234" s="99">
        <v>0.55524473009558473</v>
      </c>
      <c r="I234" s="99">
        <v>0.5474509973485383</v>
      </c>
      <c r="J234" s="99">
        <v>0.51473370531528739</v>
      </c>
      <c r="K234" s="99">
        <v>0.50725715256991077</v>
      </c>
      <c r="L234" s="99">
        <v>0.53998624326948463</v>
      </c>
      <c r="M234" s="99">
        <v>0.46894900475710161</v>
      </c>
      <c r="N234" s="99">
        <v>0.5007342959510056</v>
      </c>
      <c r="O234" s="99">
        <v>0.47584453845317348</v>
      </c>
      <c r="P234" s="99">
        <v>0.44487952658695146</v>
      </c>
      <c r="Q234" s="99">
        <v>0.4313702050541916</v>
      </c>
      <c r="R234" s="99">
        <v>0.46639503087893169</v>
      </c>
      <c r="S234" s="99">
        <v>0.45414564300038995</v>
      </c>
      <c r="T234" s="99">
        <v>0.44210905354147284</v>
      </c>
      <c r="U234" s="99">
        <v>0.42257603161220675</v>
      </c>
      <c r="V234" s="99">
        <v>0.39792449434809313</v>
      </c>
      <c r="W234" s="99">
        <v>0.46145922565806635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1.0204400353271233E-4</v>
      </c>
      <c r="C235" s="123">
        <f t="shared" si="114"/>
        <v>1.2911602971315446E-4</v>
      </c>
      <c r="D235" s="123">
        <f t="shared" si="114"/>
        <v>1.6886597724044081E-4</v>
      </c>
      <c r="E235" s="123">
        <f t="shared" si="114"/>
        <v>1.9621427484472481E-4</v>
      </c>
      <c r="F235" s="123">
        <f t="shared" si="114"/>
        <v>2.4759860613385906E-4</v>
      </c>
      <c r="G235" s="123">
        <f t="shared" si="114"/>
        <v>3.5309997562251312E-4</v>
      </c>
      <c r="H235" s="123">
        <f t="shared" si="114"/>
        <v>1.2296052243569746E-3</v>
      </c>
      <c r="I235" s="123">
        <f t="shared" si="114"/>
        <v>1.4627226939664063E-3</v>
      </c>
      <c r="J235" s="123">
        <f t="shared" si="114"/>
        <v>2.1330441111310477E-3</v>
      </c>
      <c r="K235" s="123">
        <f t="shared" si="114"/>
        <v>2.7394673718553397E-3</v>
      </c>
      <c r="L235" s="123">
        <f t="shared" si="114"/>
        <v>7.9208740708691609E-3</v>
      </c>
      <c r="M235" s="123">
        <f t="shared" si="114"/>
        <v>4.6125166352550939E-3</v>
      </c>
      <c r="N235" s="123">
        <f t="shared" si="114"/>
        <v>5.5600482019916636E-3</v>
      </c>
      <c r="O235" s="123">
        <f t="shared" si="114"/>
        <v>5.5589785681304186E-3</v>
      </c>
      <c r="P235" s="123">
        <f t="shared" si="114"/>
        <v>8.1645099573896349E-3</v>
      </c>
      <c r="Q235" s="123">
        <f t="shared" si="114"/>
        <v>6.4390012761200112E-3</v>
      </c>
      <c r="R235" s="123">
        <f t="shared" si="114"/>
        <v>6.7334963694925636E-3</v>
      </c>
      <c r="S235" s="123">
        <f t="shared" si="114"/>
        <v>6.7106529636707041E-3</v>
      </c>
      <c r="T235" s="123">
        <f t="shared" si="114"/>
        <v>9.3364727634253561E-3</v>
      </c>
      <c r="U235" s="123">
        <f t="shared" si="114"/>
        <v>6.9698881696724606E-3</v>
      </c>
      <c r="V235" s="123">
        <f t="shared" si="114"/>
        <v>7.7344987188072544E-3</v>
      </c>
      <c r="W235" s="123">
        <f t="shared" si="114"/>
        <v>1.4298673414172899E-2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1.0204400353271233E-4</v>
      </c>
      <c r="C236" s="99">
        <f>RES_hhdet_fecs!C129</f>
        <v>1.2911602971315446E-4</v>
      </c>
      <c r="D236" s="99">
        <f>RES_hhdet_fecs!D129</f>
        <v>1.6886597724044081E-4</v>
      </c>
      <c r="E236" s="99">
        <f>RES_hhdet_fecs!E129</f>
        <v>1.9621427484472481E-4</v>
      </c>
      <c r="F236" s="99">
        <f>RES_hhdet_fecs!F129</f>
        <v>2.4759860613385906E-4</v>
      </c>
      <c r="G236" s="99">
        <f>RES_hhdet_fecs!G129</f>
        <v>3.5309997562251312E-4</v>
      </c>
      <c r="H236" s="99">
        <f>RES_hhdet_fecs!H129</f>
        <v>1.2296052243569746E-3</v>
      </c>
      <c r="I236" s="99">
        <f>RES_hhdet_fecs!I129</f>
        <v>1.4627226939664063E-3</v>
      </c>
      <c r="J236" s="99">
        <f>RES_hhdet_fecs!J129</f>
        <v>2.1330441111310477E-3</v>
      </c>
      <c r="K236" s="99">
        <f>RES_hhdet_fecs!K129</f>
        <v>2.7394673718553397E-3</v>
      </c>
      <c r="L236" s="99">
        <f>RES_hhdet_fecs!L129</f>
        <v>7.9208740708691609E-3</v>
      </c>
      <c r="M236" s="99">
        <f>RES_hhdet_fecs!M129</f>
        <v>4.6125166352550939E-3</v>
      </c>
      <c r="N236" s="99">
        <f>RES_hhdet_fecs!N129</f>
        <v>5.5600482019916636E-3</v>
      </c>
      <c r="O236" s="99">
        <f>RES_hhdet_fecs!O129</f>
        <v>5.5589785681304186E-3</v>
      </c>
      <c r="P236" s="99">
        <f>RES_hhdet_fecs!P129</f>
        <v>8.1645099573896349E-3</v>
      </c>
      <c r="Q236" s="99">
        <f>RES_hhdet_fecs!Q129</f>
        <v>6.4390012761200112E-3</v>
      </c>
      <c r="R236" s="99">
        <f>RES_hhdet_fecs!R129</f>
        <v>6.7334963694925636E-3</v>
      </c>
      <c r="S236" s="99">
        <f>RES_hhdet_fecs!S129</f>
        <v>6.7106529636707041E-3</v>
      </c>
      <c r="T236" s="99">
        <f>RES_hhdet_fecs!T129</f>
        <v>9.3364727634253561E-3</v>
      </c>
      <c r="U236" s="99">
        <f>RES_hhdet_fecs!U129</f>
        <v>6.9698881696724606E-3</v>
      </c>
      <c r="V236" s="99">
        <f>RES_hhdet_fecs!V129</f>
        <v>7.7344987188072544E-3</v>
      </c>
      <c r="W236" s="99">
        <f>RES_hhdet_fecs!W129</f>
        <v>1.4298673414172899E-2</v>
      </c>
      <c r="DA236" s="63" t="s">
        <v>2867</v>
      </c>
    </row>
    <row r="237" spans="1:105" ht="12" customHeight="1" x14ac:dyDescent="0.25">
      <c r="A237" s="121" t="s">
        <v>55</v>
      </c>
      <c r="B237" s="123">
        <v>27.979464958865034</v>
      </c>
      <c r="C237" s="123">
        <v>27.81632678628625</v>
      </c>
      <c r="D237" s="123">
        <v>28.839680075760704</v>
      </c>
      <c r="E237" s="123">
        <v>29.33440456558586</v>
      </c>
      <c r="F237" s="123">
        <v>26.932244414757037</v>
      </c>
      <c r="G237" s="123">
        <v>28.725840916288501</v>
      </c>
      <c r="H237" s="123">
        <v>30.634000560656908</v>
      </c>
      <c r="I237" s="123">
        <v>31.427530488576569</v>
      </c>
      <c r="J237" s="123">
        <v>33.88496040781655</v>
      </c>
      <c r="K237" s="123">
        <v>30.905339820890934</v>
      </c>
      <c r="L237" s="123">
        <v>35.461741983376022</v>
      </c>
      <c r="M237" s="123">
        <v>32.334248334106377</v>
      </c>
      <c r="N237" s="123">
        <v>33.446357247181794</v>
      </c>
      <c r="O237" s="123">
        <v>33.121871011981263</v>
      </c>
      <c r="P237" s="123">
        <v>29.569318188553513</v>
      </c>
      <c r="Q237" s="123">
        <v>30.946843918889744</v>
      </c>
      <c r="R237" s="123">
        <v>34.117783211325083</v>
      </c>
      <c r="S237" s="123">
        <v>30.21519812650974</v>
      </c>
      <c r="T237" s="123">
        <v>30.066827552701817</v>
      </c>
      <c r="U237" s="123">
        <v>28.94887501214064</v>
      </c>
      <c r="V237" s="123">
        <v>30.215633109144015</v>
      </c>
      <c r="W237" s="123">
        <v>34.115826559011495</v>
      </c>
      <c r="DA237" s="130" t="s">
        <v>2868</v>
      </c>
    </row>
    <row r="238" spans="1:105" ht="12" customHeight="1" x14ac:dyDescent="0.25">
      <c r="A238" s="97" t="s">
        <v>128</v>
      </c>
      <c r="B238" s="99">
        <v>27.694021612832422</v>
      </c>
      <c r="C238" s="99">
        <v>27.516658262315705</v>
      </c>
      <c r="D238" s="99">
        <v>28.562849817386173</v>
      </c>
      <c r="E238" s="99">
        <v>28.95584206988142</v>
      </c>
      <c r="F238" s="99">
        <v>26.694889306963198</v>
      </c>
      <c r="G238" s="99">
        <v>28.571204889484022</v>
      </c>
      <c r="H238" s="99">
        <v>30.250876496552575</v>
      </c>
      <c r="I238" s="99">
        <v>31.025547888986658</v>
      </c>
      <c r="J238" s="99">
        <v>32.534296297311116</v>
      </c>
      <c r="K238" s="99">
        <v>29.729435420712711</v>
      </c>
      <c r="L238" s="99">
        <v>34.951364688262089</v>
      </c>
      <c r="M238" s="99">
        <v>32.055103522783405</v>
      </c>
      <c r="N238" s="99">
        <v>33.223060139125479</v>
      </c>
      <c r="O238" s="99">
        <v>32.71736205389761</v>
      </c>
      <c r="P238" s="99">
        <v>29.367439847477598</v>
      </c>
      <c r="Q238" s="99">
        <v>30.861426183999175</v>
      </c>
      <c r="R238" s="99">
        <v>34.101719159178685</v>
      </c>
      <c r="S238" s="99">
        <v>30.201653359967356</v>
      </c>
      <c r="T238" s="99">
        <v>29.975528446695961</v>
      </c>
      <c r="U238" s="99">
        <v>28.853887120815283</v>
      </c>
      <c r="V238" s="99">
        <v>29.848815194627718</v>
      </c>
      <c r="W238" s="99">
        <v>33.981716287824973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33.391498779109504</v>
      </c>
      <c r="C242" s="102">
        <v>33.260446191602227</v>
      </c>
      <c r="D242" s="102">
        <v>34.417850754129077</v>
      </c>
      <c r="E242" s="102">
        <v>37.115331062583024</v>
      </c>
      <c r="F242" s="102">
        <v>32.878417819573365</v>
      </c>
      <c r="G242" s="102">
        <v>33.857641602273596</v>
      </c>
      <c r="H242" s="102">
        <v>37.517557332360326</v>
      </c>
      <c r="I242" s="102">
        <v>37.670897788551507</v>
      </c>
      <c r="J242" s="102">
        <v>51.621254547334317</v>
      </c>
      <c r="K242" s="102">
        <v>45.028175136535133</v>
      </c>
      <c r="L242" s="102">
        <v>43.024170673107882</v>
      </c>
      <c r="M242" s="102">
        <v>36.321748150148622</v>
      </c>
      <c r="N242" s="102">
        <v>37.671420899557816</v>
      </c>
      <c r="O242" s="102">
        <v>42.214747264319818</v>
      </c>
      <c r="P242" s="102">
        <v>36.56955078644247</v>
      </c>
      <c r="Q242" s="102">
        <v>44.470562700739009</v>
      </c>
      <c r="R242" s="102">
        <v>48.976664268417458</v>
      </c>
      <c r="S242" s="102">
        <v>31.613273958262642</v>
      </c>
      <c r="T242" s="102">
        <v>33.068228313959295</v>
      </c>
      <c r="U242" s="102">
        <v>30.881383167328455</v>
      </c>
      <c r="V242" s="102">
        <v>35.784608250304728</v>
      </c>
      <c r="W242" s="102">
        <v>36.81221971628252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11.203343962979073</v>
      </c>
      <c r="C246" s="123">
        <v>11.220622118585165</v>
      </c>
      <c r="D246" s="123">
        <v>12.143356025536342</v>
      </c>
      <c r="E246" s="123">
        <v>12.759548229084661</v>
      </c>
      <c r="F246" s="123">
        <v>13.252911850163803</v>
      </c>
      <c r="G246" s="123">
        <v>13.57977826892744</v>
      </c>
      <c r="H246" s="123">
        <v>14.129285690584272</v>
      </c>
      <c r="I246" s="123">
        <v>12.709796269574763</v>
      </c>
      <c r="J246" s="123">
        <v>14.147722637876186</v>
      </c>
      <c r="K246" s="123">
        <v>12.858966321140777</v>
      </c>
      <c r="L246" s="123">
        <v>13.889967259690339</v>
      </c>
      <c r="M246" s="123">
        <v>12.582611704347293</v>
      </c>
      <c r="N246" s="123">
        <v>12.582469959136345</v>
      </c>
      <c r="O246" s="123">
        <v>12.58709539261409</v>
      </c>
      <c r="P246" s="123">
        <v>12.461000747928884</v>
      </c>
      <c r="Q246" s="123">
        <v>11.225871974126525</v>
      </c>
      <c r="R246" s="123">
        <v>11.667644810751655</v>
      </c>
      <c r="S246" s="123">
        <v>10.578676341443837</v>
      </c>
      <c r="T246" s="123">
        <v>9.6547387620034488</v>
      </c>
      <c r="U246" s="123">
        <v>8.7521900226521545</v>
      </c>
      <c r="V246" s="123">
        <v>9.7290049038359392</v>
      </c>
      <c r="W246" s="123">
        <v>9.7871879342547228</v>
      </c>
      <c r="DA246" s="130" t="s">
        <v>2877</v>
      </c>
    </row>
    <row r="247" spans="1:105" ht="12" customHeight="1" x14ac:dyDescent="0.25">
      <c r="A247" s="97" t="s">
        <v>50</v>
      </c>
      <c r="B247" s="99">
        <v>11.806846190274147</v>
      </c>
      <c r="C247" s="99">
        <v>11.76703030196167</v>
      </c>
      <c r="D247" s="99">
        <v>12.717228256452744</v>
      </c>
      <c r="E247" s="99">
        <v>13.287760560426095</v>
      </c>
      <c r="F247" s="99">
        <v>14.276729301933498</v>
      </c>
      <c r="G247" s="99">
        <v>14.870046492744148</v>
      </c>
      <c r="H247" s="99">
        <v>15.42624817296139</v>
      </c>
      <c r="I247" s="99">
        <v>14.137284036151577</v>
      </c>
      <c r="J247" s="99">
        <v>14.615202186825329</v>
      </c>
      <c r="K247" s="99">
        <v>13.540420279914169</v>
      </c>
      <c r="L247" s="99">
        <v>13.565059012540136</v>
      </c>
      <c r="M247" s="99">
        <v>14.049674653219945</v>
      </c>
      <c r="N247" s="99">
        <v>14.084998646156418</v>
      </c>
      <c r="O247" s="99">
        <v>13.694694279340785</v>
      </c>
      <c r="P247" s="99">
        <v>14.779758502823825</v>
      </c>
      <c r="Q247" s="99">
        <v>11.768213038216054</v>
      </c>
      <c r="R247" s="99">
        <v>12.168424275270199</v>
      </c>
      <c r="S247" s="99">
        <v>13.732738008506413</v>
      </c>
      <c r="T247" s="99">
        <v>11.527616689564027</v>
      </c>
      <c r="U247" s="99">
        <v>10.688306549700314</v>
      </c>
      <c r="V247" s="99">
        <v>11.086854258222822</v>
      </c>
      <c r="W247" s="99">
        <v>11.405785852417898</v>
      </c>
      <c r="DA247" s="63" t="s">
        <v>2878</v>
      </c>
    </row>
    <row r="248" spans="1:105" ht="12" customHeight="1" x14ac:dyDescent="0.25">
      <c r="A248" s="109" t="s">
        <v>120</v>
      </c>
      <c r="B248" s="110">
        <v>8.6609173003797935</v>
      </c>
      <c r="C248" s="110">
        <v>9.2518788865687931</v>
      </c>
      <c r="D248" s="110">
        <v>10.413266596285418</v>
      </c>
      <c r="E248" s="110">
        <v>11.359630236628625</v>
      </c>
      <c r="F248" s="110">
        <v>10.744126679427659</v>
      </c>
      <c r="G248" s="110">
        <v>10.749259292308226</v>
      </c>
      <c r="H248" s="110">
        <v>11.782625205305866</v>
      </c>
      <c r="I248" s="110">
        <v>10.584786071602462</v>
      </c>
      <c r="J248" s="110">
        <v>13.577096571062963</v>
      </c>
      <c r="K248" s="110">
        <v>12.076472060760413</v>
      </c>
      <c r="L248" s="110">
        <v>14.320353485680533</v>
      </c>
      <c r="M248" s="110">
        <v>10.687039010082025</v>
      </c>
      <c r="N248" s="110">
        <v>10.60915477829448</v>
      </c>
      <c r="O248" s="110">
        <v>11.105145978046195</v>
      </c>
      <c r="P248" s="110">
        <v>9.3844049362394628</v>
      </c>
      <c r="Q248" s="110">
        <v>10.534589824379895</v>
      </c>
      <c r="R248" s="110">
        <v>11.069324162076525</v>
      </c>
      <c r="S248" s="110">
        <v>7.3914962848598673</v>
      </c>
      <c r="T248" s="110">
        <v>7.7229298046540009</v>
      </c>
      <c r="U248" s="110">
        <v>6.9591340268196182</v>
      </c>
      <c r="V248" s="110">
        <v>8.4109224618735787</v>
      </c>
      <c r="W248" s="110">
        <v>8.2595021684040688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144.48035393321942</v>
      </c>
      <c r="C250" s="118">
        <f t="shared" si="115"/>
        <v>155.83656820975744</v>
      </c>
      <c r="D250" s="118">
        <f t="shared" si="115"/>
        <v>160.43947578315274</v>
      </c>
      <c r="E250" s="118">
        <f t="shared" si="115"/>
        <v>168.62258238346814</v>
      </c>
      <c r="F250" s="118">
        <f t="shared" si="115"/>
        <v>160.36514670236448</v>
      </c>
      <c r="G250" s="118">
        <f t="shared" si="115"/>
        <v>167.90078150424881</v>
      </c>
      <c r="H250" s="118">
        <f t="shared" si="115"/>
        <v>170.15059952196916</v>
      </c>
      <c r="I250" s="118">
        <f t="shared" si="115"/>
        <v>170.97939985809191</v>
      </c>
      <c r="J250" s="118">
        <f t="shared" si="115"/>
        <v>166.7373196179181</v>
      </c>
      <c r="K250" s="118">
        <f t="shared" si="115"/>
        <v>162.6119037560037</v>
      </c>
      <c r="L250" s="118">
        <f t="shared" si="115"/>
        <v>182.35641864636099</v>
      </c>
      <c r="M250" s="118">
        <f t="shared" si="115"/>
        <v>159.06016681965431</v>
      </c>
      <c r="N250" s="118">
        <f t="shared" si="115"/>
        <v>169.88741005337695</v>
      </c>
      <c r="O250" s="118">
        <f t="shared" si="115"/>
        <v>164.46908537877209</v>
      </c>
      <c r="P250" s="118">
        <f t="shared" si="115"/>
        <v>154.50747522494405</v>
      </c>
      <c r="Q250" s="118">
        <f t="shared" si="115"/>
        <v>152.64199843055798</v>
      </c>
      <c r="R250" s="118">
        <f t="shared" ref="R250:V250" si="116">R251+R254+R256+R265</f>
        <v>166.896333755955</v>
      </c>
      <c r="S250" s="118">
        <f t="shared" si="116"/>
        <v>161.15184723934141</v>
      </c>
      <c r="T250" s="118">
        <f t="shared" si="116"/>
        <v>157.93441971817614</v>
      </c>
      <c r="U250" s="118">
        <f t="shared" si="116"/>
        <v>151.28556858921638</v>
      </c>
      <c r="V250" s="118">
        <f t="shared" si="116"/>
        <v>146.3104418097368</v>
      </c>
      <c r="W250" s="118">
        <f t="shared" ref="W250" si="117">W251+W254+W256+W265</f>
        <v>169.06234758318774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116.12594477407721</v>
      </c>
      <c r="C251" s="123">
        <f t="shared" si="118"/>
        <v>127.48914318518807</v>
      </c>
      <c r="D251" s="123">
        <f t="shared" si="118"/>
        <v>130.57875285136237</v>
      </c>
      <c r="E251" s="123">
        <f t="shared" si="118"/>
        <v>137.86527713144895</v>
      </c>
      <c r="F251" s="123">
        <f t="shared" si="118"/>
        <v>131.05082125557527</v>
      </c>
      <c r="G251" s="123">
        <f t="shared" si="118"/>
        <v>136.7942109550647</v>
      </c>
      <c r="H251" s="123">
        <f t="shared" si="118"/>
        <v>137.11243062820387</v>
      </c>
      <c r="I251" s="123">
        <f t="shared" si="118"/>
        <v>138.07461391650745</v>
      </c>
      <c r="J251" s="123">
        <f t="shared" si="118"/>
        <v>130.75263865760206</v>
      </c>
      <c r="K251" s="123">
        <f t="shared" si="118"/>
        <v>129.6317767090016</v>
      </c>
      <c r="L251" s="123">
        <f t="shared" si="118"/>
        <v>144.65813840377243</v>
      </c>
      <c r="M251" s="123">
        <f t="shared" si="118"/>
        <v>124.63224096338656</v>
      </c>
      <c r="N251" s="123">
        <f t="shared" si="118"/>
        <v>134.17931241672119</v>
      </c>
      <c r="O251" s="123">
        <f t="shared" si="118"/>
        <v>128.69702402440902</v>
      </c>
      <c r="P251" s="123">
        <f t="shared" si="118"/>
        <v>121.64954129149972</v>
      </c>
      <c r="Q251" s="123">
        <f t="shared" si="118"/>
        <v>119.01824263647161</v>
      </c>
      <c r="R251" s="123">
        <f t="shared" ref="R251:V251" si="119">SUM(R252:R253)</f>
        <v>130.02102843544654</v>
      </c>
      <c r="S251" s="123">
        <f t="shared" si="119"/>
        <v>128.23480016648259</v>
      </c>
      <c r="T251" s="123">
        <f t="shared" si="119"/>
        <v>125.50804061420924</v>
      </c>
      <c r="U251" s="123">
        <f t="shared" si="119"/>
        <v>120.17859867080959</v>
      </c>
      <c r="V251" s="123">
        <f t="shared" si="119"/>
        <v>113.23306032847417</v>
      </c>
      <c r="W251" s="123">
        <f t="shared" ref="W251" si="120">SUM(W252:W253)</f>
        <v>132.04939433607305</v>
      </c>
      <c r="DA251" s="130" t="s">
        <v>3031</v>
      </c>
    </row>
    <row r="252" spans="1:105" ht="12" customHeight="1" x14ac:dyDescent="0.25">
      <c r="A252" s="97" t="s">
        <v>203</v>
      </c>
      <c r="B252" s="99">
        <v>115.59272364335661</v>
      </c>
      <c r="C252" s="99">
        <v>126.91355611967546</v>
      </c>
      <c r="D252" s="99">
        <v>130.00756754619371</v>
      </c>
      <c r="E252" s="99">
        <v>137.27310984252634</v>
      </c>
      <c r="F252" s="99">
        <v>130.5027575212132</v>
      </c>
      <c r="G252" s="99">
        <v>136.22974193722001</v>
      </c>
      <c r="H252" s="99">
        <v>136.55718589810829</v>
      </c>
      <c r="I252" s="99">
        <v>137.52716291915891</v>
      </c>
      <c r="J252" s="99">
        <v>130.23790495228678</v>
      </c>
      <c r="K252" s="99">
        <v>129.12451955643169</v>
      </c>
      <c r="L252" s="99">
        <v>144.11815216050294</v>
      </c>
      <c r="M252" s="99">
        <v>124.16329195862946</v>
      </c>
      <c r="N252" s="99">
        <v>133.67857812077017</v>
      </c>
      <c r="O252" s="99">
        <v>128.22117948595584</v>
      </c>
      <c r="P252" s="99">
        <v>121.20466176491277</v>
      </c>
      <c r="Q252" s="99">
        <v>118.58687243141742</v>
      </c>
      <c r="R252" s="99">
        <v>129.5546334045676</v>
      </c>
      <c r="S252" s="99">
        <v>127.78065452348218</v>
      </c>
      <c r="T252" s="99">
        <v>125.06593156066776</v>
      </c>
      <c r="U252" s="99">
        <v>119.75602263919738</v>
      </c>
      <c r="V252" s="99">
        <v>112.83513583412608</v>
      </c>
      <c r="W252" s="99">
        <v>131.58793511041497</v>
      </c>
      <c r="DA252" s="63" t="s">
        <v>3032</v>
      </c>
    </row>
    <row r="253" spans="1:105" ht="12" customHeight="1" x14ac:dyDescent="0.25">
      <c r="A253" s="97" t="s">
        <v>53</v>
      </c>
      <c r="B253" s="99">
        <v>0.53322113072060662</v>
      </c>
      <c r="C253" s="99">
        <v>0.57558706551260241</v>
      </c>
      <c r="D253" s="99">
        <v>0.57118530516865507</v>
      </c>
      <c r="E253" s="99">
        <v>0.59216728892262183</v>
      </c>
      <c r="F253" s="99">
        <v>0.54806373436208489</v>
      </c>
      <c r="G253" s="99">
        <v>0.56446901784468051</v>
      </c>
      <c r="H253" s="99">
        <v>0.55524473009558473</v>
      </c>
      <c r="I253" s="99">
        <v>0.5474509973485383</v>
      </c>
      <c r="J253" s="99">
        <v>0.51473370531528739</v>
      </c>
      <c r="K253" s="99">
        <v>0.50725715256991077</v>
      </c>
      <c r="L253" s="99">
        <v>0.53998624326948463</v>
      </c>
      <c r="M253" s="99">
        <v>0.46894900475710161</v>
      </c>
      <c r="N253" s="99">
        <v>0.5007342959510056</v>
      </c>
      <c r="O253" s="99">
        <v>0.47584453845317348</v>
      </c>
      <c r="P253" s="99">
        <v>0.44487952658695146</v>
      </c>
      <c r="Q253" s="99">
        <v>0.4313702050541916</v>
      </c>
      <c r="R253" s="99">
        <v>0.46639503087893169</v>
      </c>
      <c r="S253" s="99">
        <v>0.45414564300038995</v>
      </c>
      <c r="T253" s="99">
        <v>0.44210905354147284</v>
      </c>
      <c r="U253" s="99">
        <v>0.42257603161220675</v>
      </c>
      <c r="V253" s="99">
        <v>0.39792449434809313</v>
      </c>
      <c r="W253" s="99">
        <v>0.46145922565806635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2.04448878001891E-4</v>
      </c>
      <c r="C254" s="123">
        <f t="shared" si="121"/>
        <v>2.6976793196503761E-4</v>
      </c>
      <c r="D254" s="123">
        <f t="shared" si="121"/>
        <v>3.7416100024009551E-4</v>
      </c>
      <c r="E254" s="123">
        <f t="shared" si="121"/>
        <v>4.8451299635879038E-4</v>
      </c>
      <c r="F254" s="123">
        <f t="shared" si="121"/>
        <v>6.6855850507399248E-4</v>
      </c>
      <c r="G254" s="123">
        <f t="shared" si="121"/>
        <v>1.0118269191415486E-3</v>
      </c>
      <c r="H254" s="123">
        <f t="shared" si="121"/>
        <v>3.7913915204617304E-3</v>
      </c>
      <c r="I254" s="123">
        <f t="shared" si="121"/>
        <v>4.6370448245808844E-3</v>
      </c>
      <c r="J254" s="123">
        <f t="shared" si="121"/>
        <v>6.9230633567639154E-3</v>
      </c>
      <c r="K254" s="123">
        <f t="shared" si="121"/>
        <v>9.0810627724086344E-3</v>
      </c>
      <c r="L254" s="123">
        <f t="shared" si="121"/>
        <v>2.6788935858271745E-2</v>
      </c>
      <c r="M254" s="123">
        <f t="shared" si="121"/>
        <v>1.6033716980975769E-2</v>
      </c>
      <c r="N254" s="123">
        <f t="shared" si="121"/>
        <v>1.9869234364629666E-2</v>
      </c>
      <c r="O254" s="123">
        <f t="shared" si="121"/>
        <v>2.0630453175281793E-2</v>
      </c>
      <c r="P254" s="123">
        <f t="shared" si="121"/>
        <v>3.1413713099590714E-2</v>
      </c>
      <c r="Q254" s="123">
        <f t="shared" si="121"/>
        <v>2.5601112489531064E-2</v>
      </c>
      <c r="R254" s="123">
        <f t="shared" si="121"/>
        <v>2.7679433842671106E-2</v>
      </c>
      <c r="S254" s="123">
        <f t="shared" si="121"/>
        <v>2.853185167141719E-2</v>
      </c>
      <c r="T254" s="123">
        <f t="shared" si="121"/>
        <v>4.0969856140341536E-2</v>
      </c>
      <c r="U254" s="123">
        <f t="shared" si="121"/>
        <v>3.1529943177313648E-2</v>
      </c>
      <c r="V254" s="123">
        <f t="shared" si="121"/>
        <v>3.5967523949724356E-2</v>
      </c>
      <c r="W254" s="123">
        <f t="shared" si="121"/>
        <v>6.7940927897772646E-2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2.04448878001891E-4</v>
      </c>
      <c r="C255" s="99">
        <f>RES_hhdet_tess!C129</f>
        <v>2.6976793196503761E-4</v>
      </c>
      <c r="D255" s="99">
        <f>RES_hhdet_tess!D129</f>
        <v>3.7416100024009551E-4</v>
      </c>
      <c r="E255" s="99">
        <f>RES_hhdet_tess!E129</f>
        <v>4.8451299635879038E-4</v>
      </c>
      <c r="F255" s="99">
        <f>RES_hhdet_tess!F129</f>
        <v>6.6855850507399248E-4</v>
      </c>
      <c r="G255" s="99">
        <f>RES_hhdet_tess!G129</f>
        <v>1.0118269191415486E-3</v>
      </c>
      <c r="H255" s="99">
        <f>RES_hhdet_tess!H129</f>
        <v>3.7913915204617304E-3</v>
      </c>
      <c r="I255" s="99">
        <f>RES_hhdet_tess!I129</f>
        <v>4.6370448245808844E-3</v>
      </c>
      <c r="J255" s="99">
        <f>RES_hhdet_tess!J129</f>
        <v>6.9230633567639154E-3</v>
      </c>
      <c r="K255" s="99">
        <f>RES_hhdet_tess!K129</f>
        <v>9.0810627724086344E-3</v>
      </c>
      <c r="L255" s="99">
        <f>RES_hhdet_tess!L129</f>
        <v>2.6788935858271745E-2</v>
      </c>
      <c r="M255" s="99">
        <f>RES_hhdet_tess!M129</f>
        <v>1.6033716980975769E-2</v>
      </c>
      <c r="N255" s="99">
        <f>RES_hhdet_tess!N129</f>
        <v>1.9869234364629666E-2</v>
      </c>
      <c r="O255" s="99">
        <f>RES_hhdet_tess!O129</f>
        <v>2.0630453175281793E-2</v>
      </c>
      <c r="P255" s="99">
        <f>RES_hhdet_tess!P129</f>
        <v>3.1413713099590714E-2</v>
      </c>
      <c r="Q255" s="99">
        <f>RES_hhdet_tess!Q129</f>
        <v>2.5601112489531064E-2</v>
      </c>
      <c r="R255" s="99">
        <f>RES_hhdet_tess!R129</f>
        <v>2.7679433842671106E-2</v>
      </c>
      <c r="S255" s="99">
        <f>RES_hhdet_tess!S129</f>
        <v>2.853185167141719E-2</v>
      </c>
      <c r="T255" s="99">
        <f>RES_hhdet_tess!T129</f>
        <v>4.0969856140341536E-2</v>
      </c>
      <c r="U255" s="99">
        <f>RES_hhdet_tess!U129</f>
        <v>3.1529943177313648E-2</v>
      </c>
      <c r="V255" s="99">
        <f>RES_hhdet_tess!V129</f>
        <v>3.5967523949724356E-2</v>
      </c>
      <c r="W255" s="99">
        <f>RES_hhdet_tess!W129</f>
        <v>6.7940927897772646E-2</v>
      </c>
      <c r="DA255" s="63" t="s">
        <v>3035</v>
      </c>
    </row>
    <row r="256" spans="1:105" ht="12" customHeight="1" x14ac:dyDescent="0.25">
      <c r="A256" s="121" t="s">
        <v>55</v>
      </c>
      <c r="B256" s="123">
        <v>21.518154957541309</v>
      </c>
      <c r="C256" s="123">
        <v>21.433804208929551</v>
      </c>
      <c r="D256" s="123">
        <v>22.298037732087927</v>
      </c>
      <c r="E256" s="123">
        <v>22.731472073391132</v>
      </c>
      <c r="F256" s="123">
        <v>20.976711937690212</v>
      </c>
      <c r="G256" s="123">
        <v>22.509833650697846</v>
      </c>
      <c r="H256" s="123">
        <v>23.947425530740336</v>
      </c>
      <c r="I256" s="123">
        <v>24.632090585969319</v>
      </c>
      <c r="J256" s="123">
        <v>26.537027910089527</v>
      </c>
      <c r="K256" s="123">
        <v>24.365693744331601</v>
      </c>
      <c r="L256" s="123">
        <v>28.351036138036722</v>
      </c>
      <c r="M256" s="123">
        <v>26.107353522016727</v>
      </c>
      <c r="N256" s="123">
        <v>27.383214886878132</v>
      </c>
      <c r="O256" s="123">
        <v>27.398262882279457</v>
      </c>
      <c r="P256" s="123">
        <v>24.657919386916916</v>
      </c>
      <c r="Q256" s="123">
        <v>26.04378453788518</v>
      </c>
      <c r="R256" s="123">
        <v>28.916433310362592</v>
      </c>
      <c r="S256" s="123">
        <v>25.821398786507807</v>
      </c>
      <c r="T256" s="123">
        <v>25.814308389977654</v>
      </c>
      <c r="U256" s="123">
        <v>25.029533188051019</v>
      </c>
      <c r="V256" s="123">
        <v>26.220854072722577</v>
      </c>
      <c r="W256" s="123">
        <v>30.029035470182542</v>
      </c>
      <c r="DA256" s="130" t="s">
        <v>3036</v>
      </c>
    </row>
    <row r="257" spans="1:105" ht="12" customHeight="1" x14ac:dyDescent="0.25">
      <c r="A257" s="97" t="s">
        <v>128</v>
      </c>
      <c r="B257" s="99">
        <v>21.561000372338803</v>
      </c>
      <c r="C257" s="99">
        <v>21.47103957554171</v>
      </c>
      <c r="D257" s="99">
        <v>22.336265455629743</v>
      </c>
      <c r="E257" s="99">
        <v>22.701238543329477</v>
      </c>
      <c r="F257" s="99">
        <v>20.985448746157008</v>
      </c>
      <c r="G257" s="99">
        <v>22.540579168852705</v>
      </c>
      <c r="H257" s="99">
        <v>23.928423345596105</v>
      </c>
      <c r="I257" s="99">
        <v>24.639308038622442</v>
      </c>
      <c r="J257" s="99">
        <v>25.992669336163956</v>
      </c>
      <c r="K257" s="99">
        <v>23.940503313077723</v>
      </c>
      <c r="L257" s="99">
        <v>28.360847757902246</v>
      </c>
      <c r="M257" s="99">
        <v>26.265778396241895</v>
      </c>
      <c r="N257" s="99">
        <v>27.521219884701331</v>
      </c>
      <c r="O257" s="99">
        <v>27.381371560118311</v>
      </c>
      <c r="P257" s="99">
        <v>24.67338296770486</v>
      </c>
      <c r="Q257" s="99">
        <v>26.021273533383571</v>
      </c>
      <c r="R257" s="99">
        <v>28.912277147080182</v>
      </c>
      <c r="S257" s="99">
        <v>25.843570166203147</v>
      </c>
      <c r="T257" s="99">
        <v>25.8351183581665</v>
      </c>
      <c r="U257" s="99">
        <v>25.090821360824897</v>
      </c>
      <c r="V257" s="99">
        <v>26.121757811898735</v>
      </c>
      <c r="W257" s="99">
        <v>30.096768651779048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20.705801693226888</v>
      </c>
      <c r="C261" s="102">
        <v>20.757344168177262</v>
      </c>
      <c r="D261" s="102">
        <v>21.527743444845637</v>
      </c>
      <c r="E261" s="102">
        <v>23.352888293496967</v>
      </c>
      <c r="F261" s="102">
        <v>20.757839133009075</v>
      </c>
      <c r="G261" s="102">
        <v>21.489503043280145</v>
      </c>
      <c r="H261" s="102">
        <v>24.288836140205778</v>
      </c>
      <c r="I261" s="102">
        <v>24.519993176953133</v>
      </c>
      <c r="J261" s="102">
        <v>33.68529201914275</v>
      </c>
      <c r="K261" s="102">
        <v>29.472311627108528</v>
      </c>
      <c r="L261" s="102">
        <v>28.205654130893905</v>
      </c>
      <c r="M261" s="102">
        <v>23.844301761049234</v>
      </c>
      <c r="N261" s="102">
        <v>24.771985815331121</v>
      </c>
      <c r="O261" s="102">
        <v>27.777959546791699</v>
      </c>
      <c r="P261" s="102">
        <v>24.121711977370467</v>
      </c>
      <c r="Q261" s="102">
        <v>29.607827704877682</v>
      </c>
      <c r="R261" s="102">
        <v>32.760789348574711</v>
      </c>
      <c r="S261" s="102">
        <v>23.532893479923906</v>
      </c>
      <c r="T261" s="102">
        <v>25.1301937573574</v>
      </c>
      <c r="U261" s="102">
        <v>23.782638536011678</v>
      </c>
      <c r="V261" s="102">
        <v>27.725318798328033</v>
      </c>
      <c r="W261" s="102">
        <v>28.667206239944129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6.8360497527228894</v>
      </c>
      <c r="C265" s="123">
        <v>6.9133510477078612</v>
      </c>
      <c r="D265" s="123">
        <v>7.5623110387022079</v>
      </c>
      <c r="E265" s="123">
        <v>8.0253486656316984</v>
      </c>
      <c r="F265" s="123">
        <v>8.3369449505939333</v>
      </c>
      <c r="G265" s="123">
        <v>8.5957250715671094</v>
      </c>
      <c r="H265" s="123">
        <v>9.0869519715045115</v>
      </c>
      <c r="I265" s="123">
        <v>8.268058310790563</v>
      </c>
      <c r="J265" s="123">
        <v>9.4407299868697265</v>
      </c>
      <c r="K265" s="123">
        <v>8.6053522398981155</v>
      </c>
      <c r="L265" s="123">
        <v>9.320455168693579</v>
      </c>
      <c r="M265" s="123">
        <v>8.3045386172700599</v>
      </c>
      <c r="N265" s="123">
        <v>8.3050135154130196</v>
      </c>
      <c r="O265" s="123">
        <v>8.3531680189083595</v>
      </c>
      <c r="P265" s="123">
        <v>8.1686008334278082</v>
      </c>
      <c r="Q265" s="123">
        <v>7.5543701437116653</v>
      </c>
      <c r="R265" s="123">
        <v>7.9311925763031859</v>
      </c>
      <c r="S265" s="123">
        <v>7.0671164346795656</v>
      </c>
      <c r="T265" s="123">
        <v>6.5711008578488945</v>
      </c>
      <c r="U265" s="123">
        <v>6.0459067871784544</v>
      </c>
      <c r="V265" s="123">
        <v>6.8205598845903097</v>
      </c>
      <c r="W265" s="123">
        <v>6.9159768490343616</v>
      </c>
      <c r="DA265" s="130" t="s">
        <v>3045</v>
      </c>
    </row>
    <row r="266" spans="1:105" ht="12" customHeight="1" x14ac:dyDescent="0.25">
      <c r="A266" s="97" t="s">
        <v>50</v>
      </c>
      <c r="B266" s="99">
        <v>6.937515995983123</v>
      </c>
      <c r="C266" s="99">
        <v>6.9231773526801845</v>
      </c>
      <c r="D266" s="99">
        <v>7.4919803722704579</v>
      </c>
      <c r="E266" s="99">
        <v>7.8419014522781225</v>
      </c>
      <c r="F266" s="99">
        <v>8.4436678373102652</v>
      </c>
      <c r="G266" s="99">
        <v>8.8177648696626871</v>
      </c>
      <c r="H266" s="99">
        <v>9.1764882165107604</v>
      </c>
      <c r="I266" s="99">
        <v>8.4231021446424652</v>
      </c>
      <c r="J266" s="99">
        <v>8.7117696739492256</v>
      </c>
      <c r="K266" s="99">
        <v>8.079845592554296</v>
      </c>
      <c r="L266" s="99">
        <v>8.1037992449791005</v>
      </c>
      <c r="M266" s="99">
        <v>8.4018018492001811</v>
      </c>
      <c r="N266" s="99">
        <v>8.4300201744400436</v>
      </c>
      <c r="O266" s="99">
        <v>8.2014544654567878</v>
      </c>
      <c r="P266" s="99">
        <v>8.8530601592389218</v>
      </c>
      <c r="Q266" s="99">
        <v>7.0500143818457683</v>
      </c>
      <c r="R266" s="99">
        <v>7.293162108887735</v>
      </c>
      <c r="S266" s="99">
        <v>8.2419042703836425</v>
      </c>
      <c r="T266" s="99">
        <v>6.9380361923775249</v>
      </c>
      <c r="U266" s="99">
        <v>6.4519549320488441</v>
      </c>
      <c r="V266" s="99">
        <v>6.7173975449570218</v>
      </c>
      <c r="W266" s="99">
        <v>6.9369738144131006</v>
      </c>
      <c r="DA266" s="63" t="s">
        <v>3046</v>
      </c>
    </row>
    <row r="267" spans="1:105" ht="12" customHeight="1" x14ac:dyDescent="0.25">
      <c r="A267" s="109" t="s">
        <v>120</v>
      </c>
      <c r="B267" s="110">
        <v>6.4085940275388422</v>
      </c>
      <c r="C267" s="110">
        <v>6.8779462496127071</v>
      </c>
      <c r="D267" s="110">
        <v>7.7743414106047428</v>
      </c>
      <c r="E267" s="110">
        <v>8.5115377214369694</v>
      </c>
      <c r="F267" s="110">
        <v>8.0754288032482471</v>
      </c>
      <c r="G267" s="110">
        <v>8.1086264586793835</v>
      </c>
      <c r="H267" s="110">
        <v>8.924949468724888</v>
      </c>
      <c r="I267" s="110">
        <v>8.0372544217610233</v>
      </c>
      <c r="J267" s="110">
        <v>10.330530957114979</v>
      </c>
      <c r="K267" s="110">
        <v>9.2087766239583839</v>
      </c>
      <c r="L267" s="110">
        <v>10.932085393315159</v>
      </c>
      <c r="M267" s="110">
        <v>8.1788660776258624</v>
      </c>
      <c r="N267" s="110">
        <v>8.1408385881085792</v>
      </c>
      <c r="O267" s="110">
        <v>8.5561583021362715</v>
      </c>
      <c r="P267" s="110">
        <v>7.2604401208148381</v>
      </c>
      <c r="Q267" s="110">
        <v>8.1972352306197802</v>
      </c>
      <c r="R267" s="110">
        <v>8.6934978028274514</v>
      </c>
      <c r="S267" s="110">
        <v>5.8799930503227333</v>
      </c>
      <c r="T267" s="110">
        <v>6.1926197216364045</v>
      </c>
      <c r="U267" s="110">
        <v>5.6698617245052096</v>
      </c>
      <c r="V267" s="110">
        <v>6.9207009408150562</v>
      </c>
      <c r="W267" s="110">
        <v>6.8961592249195576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2.1675309046114402</v>
      </c>
      <c r="C269" s="118">
        <f t="shared" si="122"/>
        <v>2.0922986494625713</v>
      </c>
      <c r="D269" s="118">
        <f t="shared" si="122"/>
        <v>2.1692900845864727</v>
      </c>
      <c r="E269" s="118">
        <f t="shared" si="122"/>
        <v>2.1915423334378565</v>
      </c>
      <c r="F269" s="118">
        <f t="shared" si="122"/>
        <v>2.3031873786223658</v>
      </c>
      <c r="G269" s="118">
        <f t="shared" si="122"/>
        <v>2.3202248259902554</v>
      </c>
      <c r="H269" s="118">
        <f t="shared" si="122"/>
        <v>2.2568827823503255</v>
      </c>
      <c r="I269" s="118">
        <f t="shared" si="122"/>
        <v>1.9209896477462889</v>
      </c>
      <c r="J269" s="118">
        <f t="shared" si="122"/>
        <v>1.824932284120715</v>
      </c>
      <c r="K269" s="118">
        <f t="shared" si="122"/>
        <v>1.644066762906667</v>
      </c>
      <c r="L269" s="118">
        <f t="shared" si="122"/>
        <v>1.7558831226630394</v>
      </c>
      <c r="M269" s="118">
        <f t="shared" si="122"/>
        <v>1.7991143163099159</v>
      </c>
      <c r="N269" s="118">
        <f t="shared" si="122"/>
        <v>1.8164559333999788</v>
      </c>
      <c r="O269" s="118">
        <f t="shared" si="122"/>
        <v>1.7803015295533597</v>
      </c>
      <c r="P269" s="118">
        <f t="shared" si="122"/>
        <v>1.9144751447409789</v>
      </c>
      <c r="Q269" s="118">
        <f t="shared" si="122"/>
        <v>1.4980116514720196</v>
      </c>
      <c r="R269" s="118">
        <f t="shared" ref="R269:V269" si="123">R270+R273+R275+R284</f>
        <v>1.5047451156354086</v>
      </c>
      <c r="S269" s="118">
        <f t="shared" si="123"/>
        <v>1.5679105610970148</v>
      </c>
      <c r="T269" s="118">
        <f t="shared" si="123"/>
        <v>1.3295866358754471</v>
      </c>
      <c r="U269" s="118">
        <f t="shared" si="123"/>
        <v>1.1674065834105669</v>
      </c>
      <c r="V269" s="118">
        <f t="shared" si="123"/>
        <v>1.2405313198557222</v>
      </c>
      <c r="W269" s="118">
        <f t="shared" ref="W269" si="124">W270+W273+W275+W284</f>
        <v>1.2580364583668886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2.1675309046114402</v>
      </c>
      <c r="C284" s="123">
        <v>2.0922986494625713</v>
      </c>
      <c r="D284" s="123">
        <v>2.1692900845864727</v>
      </c>
      <c r="E284" s="123">
        <v>2.1915423334378565</v>
      </c>
      <c r="F284" s="123">
        <v>2.3031873786223658</v>
      </c>
      <c r="G284" s="123">
        <v>2.3202248259902554</v>
      </c>
      <c r="H284" s="123">
        <v>2.2568827823503255</v>
      </c>
      <c r="I284" s="123">
        <v>1.9209896477462889</v>
      </c>
      <c r="J284" s="123">
        <v>1.824932284120715</v>
      </c>
      <c r="K284" s="123">
        <v>1.644066762906667</v>
      </c>
      <c r="L284" s="123">
        <v>1.7558831226630394</v>
      </c>
      <c r="M284" s="123">
        <v>1.7991143163099159</v>
      </c>
      <c r="N284" s="123">
        <v>1.8164559333999788</v>
      </c>
      <c r="O284" s="123">
        <v>1.7803015295533597</v>
      </c>
      <c r="P284" s="123">
        <v>1.9144751447409789</v>
      </c>
      <c r="Q284" s="123">
        <v>1.4980116514720196</v>
      </c>
      <c r="R284" s="123">
        <v>1.5047451156354086</v>
      </c>
      <c r="S284" s="123">
        <v>1.5679105610970148</v>
      </c>
      <c r="T284" s="123">
        <v>1.3295866358754471</v>
      </c>
      <c r="U284" s="123">
        <v>1.1674065834105669</v>
      </c>
      <c r="V284" s="123">
        <v>1.2405313198557222</v>
      </c>
      <c r="W284" s="123">
        <v>1.2580364583668886</v>
      </c>
      <c r="DA284" s="130" t="s">
        <v>3213</v>
      </c>
    </row>
    <row r="285" spans="1:105" ht="12" customHeight="1" x14ac:dyDescent="0.25">
      <c r="A285" s="97" t="s">
        <v>50</v>
      </c>
      <c r="B285" s="99">
        <v>2.6820431805826752</v>
      </c>
      <c r="C285" s="99">
        <v>2.6729986033936131</v>
      </c>
      <c r="D285" s="99">
        <v>2.8888455707358065</v>
      </c>
      <c r="E285" s="99">
        <v>3.018447688906392</v>
      </c>
      <c r="F285" s="99">
        <v>3.2431018282272142</v>
      </c>
      <c r="G285" s="99">
        <v>3.3778797612917613</v>
      </c>
      <c r="H285" s="99">
        <v>3.5042265349699098</v>
      </c>
      <c r="I285" s="99">
        <v>3.2114254416521928</v>
      </c>
      <c r="J285" s="99">
        <v>3.3199893287592421</v>
      </c>
      <c r="K285" s="99">
        <v>3.075841870785303</v>
      </c>
      <c r="L285" s="99">
        <v>3.0814388052886175</v>
      </c>
      <c r="M285" s="99">
        <v>3.1915240942254437</v>
      </c>
      <c r="N285" s="99">
        <v>3.1995482924608929</v>
      </c>
      <c r="O285" s="99">
        <v>3.1108867524950528</v>
      </c>
      <c r="P285" s="99">
        <v>3.3573699415014606</v>
      </c>
      <c r="Q285" s="99">
        <v>2.6732672737611591</v>
      </c>
      <c r="R285" s="99">
        <v>2.7641792583703788</v>
      </c>
      <c r="S285" s="99">
        <v>3.1195287660123174</v>
      </c>
      <c r="T285" s="99">
        <v>2.6186134072013649</v>
      </c>
      <c r="U285" s="99">
        <v>2.4279557158299245</v>
      </c>
      <c r="V285" s="99">
        <v>2.5184898132978963</v>
      </c>
      <c r="W285" s="99">
        <v>2.5909383142352507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9.7429778675023808</v>
      </c>
      <c r="D290" s="117">
        <f t="shared" si="129"/>
        <v>7.3117333798471966</v>
      </c>
      <c r="E290" s="117">
        <f t="shared" si="129"/>
        <v>9.0671507250872825</v>
      </c>
      <c r="F290" s="117">
        <f t="shared" si="129"/>
        <v>6.580671957393859</v>
      </c>
      <c r="G290" s="117">
        <f t="shared" si="129"/>
        <v>7.9743418856172479</v>
      </c>
      <c r="H290" s="117">
        <f t="shared" si="129"/>
        <v>9.679708506239475</v>
      </c>
      <c r="I290" s="117">
        <f t="shared" si="129"/>
        <v>8.0163840534377648</v>
      </c>
      <c r="J290" s="117">
        <f t="shared" si="129"/>
        <v>11.081117778647435</v>
      </c>
      <c r="K290" s="117">
        <f t="shared" si="129"/>
        <v>16.751180881625707</v>
      </c>
      <c r="L290" s="117">
        <f t="shared" si="129"/>
        <v>9.4272648136028003</v>
      </c>
      <c r="M290" s="117">
        <f t="shared" si="129"/>
        <v>10.668024010565698</v>
      </c>
      <c r="N290" s="117">
        <f t="shared" si="129"/>
        <v>9.1052848196198521</v>
      </c>
      <c r="O290" s="117">
        <f t="shared" si="129"/>
        <v>9.3388786166323214</v>
      </c>
      <c r="P290" s="117">
        <f t="shared" si="129"/>
        <v>8.4755744272421296</v>
      </c>
      <c r="Q290" s="117">
        <f t="shared" si="129"/>
        <v>3.5061547225366381</v>
      </c>
      <c r="R290" s="117">
        <f t="shared" ref="R290:V290" si="130">R291+R294+R296+R305</f>
        <v>6.7117369634311492</v>
      </c>
      <c r="S290" s="117">
        <f t="shared" si="130"/>
        <v>13.656689351084376</v>
      </c>
      <c r="T290" s="117">
        <f t="shared" si="130"/>
        <v>8.8246126198975912</v>
      </c>
      <c r="U290" s="117">
        <f t="shared" si="130"/>
        <v>9.3414380911685662</v>
      </c>
      <c r="V290" s="117">
        <f t="shared" si="130"/>
        <v>5.7418850809579709</v>
      </c>
      <c r="W290" s="117">
        <f t="shared" ref="W290" si="131">W291+W294+W296+W305</f>
        <v>7.6591265695299979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7.8635138232429629</v>
      </c>
      <c r="D291" s="122">
        <f t="shared" si="132"/>
        <v>5.9115520484301625</v>
      </c>
      <c r="E291" s="122">
        <f t="shared" si="132"/>
        <v>7.3445087937332785</v>
      </c>
      <c r="F291" s="122">
        <f t="shared" si="132"/>
        <v>5.3446928620168146</v>
      </c>
      <c r="G291" s="122">
        <f t="shared" si="132"/>
        <v>6.4526592844787736</v>
      </c>
      <c r="H291" s="122">
        <f t="shared" si="132"/>
        <v>7.5859502599317317</v>
      </c>
      <c r="I291" s="122">
        <f t="shared" si="132"/>
        <v>6.4024955664896428</v>
      </c>
      <c r="J291" s="122">
        <f t="shared" si="132"/>
        <v>8.5200246193276943</v>
      </c>
      <c r="K291" s="122">
        <f t="shared" si="132"/>
        <v>13.11876276605204</v>
      </c>
      <c r="L291" s="122">
        <f t="shared" si="132"/>
        <v>7.3898219701238119</v>
      </c>
      <c r="M291" s="122">
        <f t="shared" si="132"/>
        <v>8.1916089139465829</v>
      </c>
      <c r="N291" s="122">
        <f t="shared" si="132"/>
        <v>7.0190704438365907</v>
      </c>
      <c r="O291" s="122">
        <f t="shared" si="132"/>
        <v>7.1042589742962674</v>
      </c>
      <c r="P291" s="122">
        <f t="shared" si="132"/>
        <v>6.4491598862881716</v>
      </c>
      <c r="Q291" s="122">
        <f t="shared" si="132"/>
        <v>2.6244355953897367</v>
      </c>
      <c r="R291" s="122">
        <f t="shared" ref="R291:V291" si="133">SUM(R292:R293)</f>
        <v>4.9736960830020962</v>
      </c>
      <c r="S291" s="122">
        <f t="shared" si="133"/>
        <v>10.276886963928982</v>
      </c>
      <c r="T291" s="122">
        <f t="shared" si="133"/>
        <v>6.4669933466617442</v>
      </c>
      <c r="U291" s="122">
        <f t="shared" si="133"/>
        <v>6.8088786508527699</v>
      </c>
      <c r="V291" s="122">
        <f t="shared" si="133"/>
        <v>3.8976187918546299</v>
      </c>
      <c r="W291" s="122">
        <f t="shared" ref="W291" si="134">SUM(W292:W293)</f>
        <v>5.1081746593316897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7.8361841628511053</v>
      </c>
      <c r="D292" s="98">
        <v>5.89155429288496</v>
      </c>
      <c r="E292" s="98">
        <v>7.3199970643116901</v>
      </c>
      <c r="F292" s="98">
        <v>5.3272436118481004</v>
      </c>
      <c r="G292" s="98">
        <v>6.4317730549207024</v>
      </c>
      <c r="H292" s="98">
        <v>7.5617352472875137</v>
      </c>
      <c r="I292" s="98">
        <v>6.3823857128412653</v>
      </c>
      <c r="J292" s="98">
        <v>8.4933159679658345</v>
      </c>
      <c r="K292" s="98">
        <v>13.077661238227229</v>
      </c>
      <c r="L292" s="98">
        <v>7.3676091385461788</v>
      </c>
      <c r="M292" s="98">
        <v>8.1665921410297546</v>
      </c>
      <c r="N292" s="98">
        <v>6.9975837825947789</v>
      </c>
      <c r="O292" s="98">
        <v>7.0824148222004499</v>
      </c>
      <c r="P292" s="98">
        <v>6.4292352038151117</v>
      </c>
      <c r="Q292" s="98">
        <v>2.616281386719312</v>
      </c>
      <c r="R292" s="98">
        <v>4.9582316536825566</v>
      </c>
      <c r="S292" s="98">
        <v>10.24500180069542</v>
      </c>
      <c r="T292" s="98">
        <v>6.4468321360862921</v>
      </c>
      <c r="U292" s="98">
        <v>6.7874843595011498</v>
      </c>
      <c r="V292" s="98">
        <v>3.8852677032592533</v>
      </c>
      <c r="W292" s="98">
        <v>5.091944125679146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2.7329660391857719E-2</v>
      </c>
      <c r="D293" s="98">
        <v>1.9997755545202282E-2</v>
      </c>
      <c r="E293" s="98">
        <v>2.4511729421588305E-2</v>
      </c>
      <c r="F293" s="98">
        <v>1.7449250168714046E-2</v>
      </c>
      <c r="G293" s="98">
        <v>2.0886229558071158E-2</v>
      </c>
      <c r="H293" s="98">
        <v>2.4215012644218187E-2</v>
      </c>
      <c r="I293" s="98">
        <v>2.0109853648377078E-2</v>
      </c>
      <c r="J293" s="98">
        <v>2.6708651361859584E-2</v>
      </c>
      <c r="K293" s="98">
        <v>4.1101527824810961E-2</v>
      </c>
      <c r="L293" s="98">
        <v>2.2212831577632808E-2</v>
      </c>
      <c r="M293" s="98">
        <v>2.5016772916829036E-2</v>
      </c>
      <c r="N293" s="98">
        <v>2.1486661241811603E-2</v>
      </c>
      <c r="O293" s="98">
        <v>2.1844152095817828E-2</v>
      </c>
      <c r="P293" s="98">
        <v>1.9924682473059535E-2</v>
      </c>
      <c r="Q293" s="98">
        <v>8.1542086704246459E-3</v>
      </c>
      <c r="R293" s="98">
        <v>1.546442931953973E-2</v>
      </c>
      <c r="S293" s="98">
        <v>3.1885163233562115E-2</v>
      </c>
      <c r="T293" s="98">
        <v>2.0161210575452421E-2</v>
      </c>
      <c r="U293" s="98">
        <v>2.1394291351620239E-2</v>
      </c>
      <c r="V293" s="98">
        <v>1.2351088595376716E-2</v>
      </c>
      <c r="W293" s="98">
        <v>1.6230533652543993E-2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4.7320984066034766E-6</v>
      </c>
      <c r="D294" s="122">
        <f t="shared" si="135"/>
        <v>1.7439325270557318E-5</v>
      </c>
      <c r="E294" s="122">
        <f t="shared" si="135"/>
        <v>4.0614527846283516E-5</v>
      </c>
      <c r="F294" s="122">
        <f t="shared" si="135"/>
        <v>4.3953178688346154E-5</v>
      </c>
      <c r="G294" s="122">
        <f t="shared" si="135"/>
        <v>8.3476130107695856E-5</v>
      </c>
      <c r="H294" s="122">
        <f t="shared" si="135"/>
        <v>3.5170254021522549E-4</v>
      </c>
      <c r="I294" s="122">
        <f t="shared" si="135"/>
        <v>3.3378798605304422E-4</v>
      </c>
      <c r="J294" s="122">
        <f t="shared" si="135"/>
        <v>6.4877900127508295E-4</v>
      </c>
      <c r="K294" s="122">
        <f t="shared" si="135"/>
        <v>9.6358355568513219E-4</v>
      </c>
      <c r="L294" s="122">
        <f t="shared" si="135"/>
        <v>1.6881468963425295E-3</v>
      </c>
      <c r="M294" s="122">
        <f t="shared" si="135"/>
        <v>1.1828461424785741E-3</v>
      </c>
      <c r="N294" s="122">
        <f t="shared" si="135"/>
        <v>8.6605861984790733E-4</v>
      </c>
      <c r="O294" s="122">
        <f t="shared" si="135"/>
        <v>9.2000708886479945E-4</v>
      </c>
      <c r="P294" s="122">
        <f t="shared" si="135"/>
        <v>9.8380946745068427E-4</v>
      </c>
      <c r="Q294" s="122">
        <f t="shared" si="135"/>
        <v>2.67645701415187E-4</v>
      </c>
      <c r="R294" s="122">
        <f t="shared" si="135"/>
        <v>6.3330135255236096E-4</v>
      </c>
      <c r="S294" s="122">
        <f t="shared" si="135"/>
        <v>1.0353498039182942E-3</v>
      </c>
      <c r="T294" s="122">
        <f t="shared" si="135"/>
        <v>9.2165064875320251E-4</v>
      </c>
      <c r="U294" s="122">
        <f t="shared" si="135"/>
        <v>8.4886416455907108E-4</v>
      </c>
      <c r="V294" s="122">
        <f t="shared" si="135"/>
        <v>1.2238839156005804E-3</v>
      </c>
      <c r="W294" s="122">
        <f t="shared" si="135"/>
        <v>1.8092742156590354E-3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4.7320984066034766E-6</v>
      </c>
      <c r="D295" s="98">
        <v>1.7439325270557318E-5</v>
      </c>
      <c r="E295" s="98">
        <v>4.0614527846283516E-5</v>
      </c>
      <c r="F295" s="98">
        <v>4.3953178688346154E-5</v>
      </c>
      <c r="G295" s="98">
        <v>8.3476130107695856E-5</v>
      </c>
      <c r="H295" s="98">
        <v>3.5170254021522549E-4</v>
      </c>
      <c r="I295" s="98">
        <v>3.3378798605304422E-4</v>
      </c>
      <c r="J295" s="98">
        <v>6.4877900127508295E-4</v>
      </c>
      <c r="K295" s="98">
        <v>9.6358355568513219E-4</v>
      </c>
      <c r="L295" s="98">
        <v>1.6881468963425295E-3</v>
      </c>
      <c r="M295" s="98">
        <v>1.1828461424785741E-3</v>
      </c>
      <c r="N295" s="98">
        <v>8.6605861984790733E-4</v>
      </c>
      <c r="O295" s="98">
        <v>9.2000708886479945E-4</v>
      </c>
      <c r="P295" s="98">
        <v>9.8380946745068427E-4</v>
      </c>
      <c r="Q295" s="98">
        <v>2.67645701415187E-4</v>
      </c>
      <c r="R295" s="98">
        <v>6.3330135255236096E-4</v>
      </c>
      <c r="S295" s="98">
        <v>1.0353498039182942E-3</v>
      </c>
      <c r="T295" s="98">
        <v>9.2165064875320251E-4</v>
      </c>
      <c r="U295" s="98">
        <v>8.4886416455907108E-4</v>
      </c>
      <c r="V295" s="98">
        <v>1.2238839156005804E-3</v>
      </c>
      <c r="W295" s="98">
        <v>1.8092742156590354E-3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1.3501872973220812</v>
      </c>
      <c r="D296" s="122">
        <v>0.9862772211235854</v>
      </c>
      <c r="E296" s="122">
        <v>1.1999442281313077</v>
      </c>
      <c r="F296" s="122">
        <v>0.81513824517689759</v>
      </c>
      <c r="G296" s="122">
        <v>1.0185579594685727</v>
      </c>
      <c r="H296" s="122">
        <v>1.47713572349662</v>
      </c>
      <c r="I296" s="122">
        <v>1.1680959792153034</v>
      </c>
      <c r="J296" s="122">
        <v>1.8153725991812735</v>
      </c>
      <c r="K296" s="122">
        <v>2.5396197369066611</v>
      </c>
      <c r="L296" s="122">
        <v>1.4385679485703875</v>
      </c>
      <c r="M296" s="122">
        <v>1.7457702827808452</v>
      </c>
      <c r="N296" s="122">
        <v>1.4778932361088737</v>
      </c>
      <c r="O296" s="122">
        <v>1.5808660839968205</v>
      </c>
      <c r="P296" s="122">
        <v>1.4035109784828421</v>
      </c>
      <c r="Q296" s="122">
        <v>0.63355872316909667</v>
      </c>
      <c r="R296" s="122">
        <v>1.2625332720156381</v>
      </c>
      <c r="S296" s="122">
        <v>2.4736788927936897</v>
      </c>
      <c r="T296" s="122">
        <v>1.71924094350583</v>
      </c>
      <c r="U296" s="122">
        <v>1.9139773595571645</v>
      </c>
      <c r="V296" s="122">
        <v>1.3537281599317075</v>
      </c>
      <c r="W296" s="122">
        <v>1.919610124951916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1.1298962188804602</v>
      </c>
      <c r="D297" s="98">
        <v>0.94683090600611186</v>
      </c>
      <c r="E297" s="98">
        <v>1.031331509058933</v>
      </c>
      <c r="F297" s="98">
        <v>0.81513824517689759</v>
      </c>
      <c r="G297" s="98">
        <v>1.0185579594685727</v>
      </c>
      <c r="H297" s="98">
        <v>0.581911019900479</v>
      </c>
      <c r="I297" s="98">
        <v>0.88829702228511465</v>
      </c>
      <c r="J297" s="98">
        <v>1.3973551049604283</v>
      </c>
      <c r="K297" s="98">
        <v>2.0973168323107716</v>
      </c>
      <c r="L297" s="98">
        <v>1.4385679485703875</v>
      </c>
      <c r="M297" s="98">
        <v>1.6726290120749701</v>
      </c>
      <c r="N297" s="98">
        <v>1.4778932361088737</v>
      </c>
      <c r="O297" s="98">
        <v>1.5808660839968205</v>
      </c>
      <c r="P297" s="98">
        <v>1.4035109784828421</v>
      </c>
      <c r="Q297" s="98">
        <v>0.63355872316909667</v>
      </c>
      <c r="R297" s="98">
        <v>1.2625332720156381</v>
      </c>
      <c r="S297" s="98">
        <v>2.2650098047855676</v>
      </c>
      <c r="T297" s="98">
        <v>1.273718947133027</v>
      </c>
      <c r="U297" s="98">
        <v>1.5209666271853344</v>
      </c>
      <c r="V297" s="98">
        <v>0.95121742394354469</v>
      </c>
      <c r="W297" s="98">
        <v>1.919610124951916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0.22029107844162099</v>
      </c>
      <c r="D301" s="101">
        <v>3.9446315117473492E-2</v>
      </c>
      <c r="E301" s="101">
        <v>0.16861271907237468</v>
      </c>
      <c r="F301" s="101">
        <v>0</v>
      </c>
      <c r="G301" s="101">
        <v>0</v>
      </c>
      <c r="H301" s="101">
        <v>0.89522470359614115</v>
      </c>
      <c r="I301" s="101">
        <v>0.2797989569301888</v>
      </c>
      <c r="J301" s="101">
        <v>0.41801749422084522</v>
      </c>
      <c r="K301" s="101">
        <v>0.44230290459588928</v>
      </c>
      <c r="L301" s="101">
        <v>0</v>
      </c>
      <c r="M301" s="101">
        <v>7.3141270705875089E-2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0.20866908800812228</v>
      </c>
      <c r="T301" s="101">
        <v>0.4455219963728031</v>
      </c>
      <c r="U301" s="101">
        <v>0.39301073237183015</v>
      </c>
      <c r="V301" s="101">
        <v>0.40251073598816284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0.52927201483893038</v>
      </c>
      <c r="D305" s="122">
        <v>0.41388667096817733</v>
      </c>
      <c r="E305" s="122">
        <v>0.52265708869484973</v>
      </c>
      <c r="F305" s="122">
        <v>0.42079689702145828</v>
      </c>
      <c r="G305" s="122">
        <v>0.50304116553979417</v>
      </c>
      <c r="H305" s="122">
        <v>0.61627082027090785</v>
      </c>
      <c r="I305" s="122">
        <v>0.44545871974676599</v>
      </c>
      <c r="J305" s="122">
        <v>0.74507178113719152</v>
      </c>
      <c r="K305" s="122">
        <v>1.0918347951113201</v>
      </c>
      <c r="L305" s="122">
        <v>0.59718674801225857</v>
      </c>
      <c r="M305" s="122">
        <v>0.72946196769579097</v>
      </c>
      <c r="N305" s="122">
        <v>0.60745508105454094</v>
      </c>
      <c r="O305" s="122">
        <v>0.65283355125036979</v>
      </c>
      <c r="P305" s="122">
        <v>0.62191975300366398</v>
      </c>
      <c r="Q305" s="122">
        <v>0.24789275827638935</v>
      </c>
      <c r="R305" s="122">
        <v>0.4748743070608627</v>
      </c>
      <c r="S305" s="122">
        <v>0.90508814455778497</v>
      </c>
      <c r="T305" s="122">
        <v>0.6374566790812628</v>
      </c>
      <c r="U305" s="122">
        <v>0.61773321659407232</v>
      </c>
      <c r="V305" s="122">
        <v>0.48931424525603218</v>
      </c>
      <c r="W305" s="122">
        <v>0.62953251103073316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0.36527682597834421</v>
      </c>
      <c r="D306" s="98">
        <v>0.25751319095074227</v>
      </c>
      <c r="E306" s="98">
        <v>0.35386128613202034</v>
      </c>
      <c r="F306" s="98">
        <v>0.3215442893173287</v>
      </c>
      <c r="G306" s="98">
        <v>0.36915274310635393</v>
      </c>
      <c r="H306" s="98">
        <v>0.38963034516169986</v>
      </c>
      <c r="I306" s="98">
        <v>0.17932007008663536</v>
      </c>
      <c r="J306" s="98">
        <v>0.21080472448788867</v>
      </c>
      <c r="K306" s="98">
        <v>0.61423558986737647</v>
      </c>
      <c r="L306" s="98">
        <v>0.53509838573102908</v>
      </c>
      <c r="M306" s="98">
        <v>0.47463830985886346</v>
      </c>
      <c r="N306" s="98">
        <v>0.41960021004674952</v>
      </c>
      <c r="O306" s="98">
        <v>0.40368590715312408</v>
      </c>
      <c r="P306" s="98">
        <v>0.36635001405686424</v>
      </c>
      <c r="Q306" s="98">
        <v>9.3296370989077781E-2</v>
      </c>
      <c r="R306" s="98">
        <v>0.21579174818938168</v>
      </c>
      <c r="S306" s="98">
        <v>0.51322616192614201</v>
      </c>
      <c r="T306" s="98">
        <v>0.48184478763536687</v>
      </c>
      <c r="U306" s="98">
        <v>0.32373013900628533</v>
      </c>
      <c r="V306" s="98">
        <v>0.34279111964036918</v>
      </c>
      <c r="W306" s="98">
        <v>0.33927945096059203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0.16399518886058617</v>
      </c>
      <c r="D307" s="33">
        <v>0.15637348001743509</v>
      </c>
      <c r="E307" s="33">
        <v>0.16879580256282942</v>
      </c>
      <c r="F307" s="33">
        <v>9.9252607704129567E-2</v>
      </c>
      <c r="G307" s="33">
        <v>0.13388842243344024</v>
      </c>
      <c r="H307" s="33">
        <v>0.22664047510920796</v>
      </c>
      <c r="I307" s="33">
        <v>0.26613864966013062</v>
      </c>
      <c r="J307" s="33">
        <v>0.53426705664930285</v>
      </c>
      <c r="K307" s="33">
        <v>0.47759920524394361</v>
      </c>
      <c r="L307" s="33">
        <v>6.2088362281229451E-2</v>
      </c>
      <c r="M307" s="33">
        <v>0.25482365783692751</v>
      </c>
      <c r="N307" s="33">
        <v>0.18785487100779147</v>
      </c>
      <c r="O307" s="33">
        <v>0.24914764409724577</v>
      </c>
      <c r="P307" s="33">
        <v>0.25556973894679974</v>
      </c>
      <c r="Q307" s="33">
        <v>0.15459638728731157</v>
      </c>
      <c r="R307" s="33">
        <v>0.25908255887148102</v>
      </c>
      <c r="S307" s="33">
        <v>0.3918619826316429</v>
      </c>
      <c r="T307" s="33">
        <v>0.15561189144589593</v>
      </c>
      <c r="U307" s="33">
        <v>0.29400307758778704</v>
      </c>
      <c r="V307" s="33">
        <v>0.14652312561566297</v>
      </c>
      <c r="W307" s="33">
        <v>0.29025306007014112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7.4462464248826432</v>
      </c>
      <c r="D309" s="117">
        <f t="shared" si="136"/>
        <v>5.6347898392980715</v>
      </c>
      <c r="E309" s="117">
        <f t="shared" si="136"/>
        <v>6.9926310554952007</v>
      </c>
      <c r="F309" s="117">
        <f t="shared" si="136"/>
        <v>5.1049698054430523</v>
      </c>
      <c r="G309" s="117">
        <f t="shared" si="136"/>
        <v>6.2191826798505829</v>
      </c>
      <c r="H309" s="117">
        <f t="shared" si="136"/>
        <v>7.4494367020668477</v>
      </c>
      <c r="I309" s="117">
        <f t="shared" si="136"/>
        <v>6.3018187100136274</v>
      </c>
      <c r="J309" s="117">
        <f t="shared" si="136"/>
        <v>8.7584815263295948</v>
      </c>
      <c r="K309" s="117">
        <f t="shared" si="136"/>
        <v>13.286221727003955</v>
      </c>
      <c r="L309" s="117">
        <f t="shared" si="136"/>
        <v>7.5341494226294774</v>
      </c>
      <c r="M309" s="117">
        <f t="shared" si="136"/>
        <v>8.5993870233914791</v>
      </c>
      <c r="N309" s="117">
        <f t="shared" si="136"/>
        <v>7.4219794565392929</v>
      </c>
      <c r="O309" s="117">
        <f t="shared" si="136"/>
        <v>7.7173492372778609</v>
      </c>
      <c r="P309" s="117">
        <f t="shared" si="136"/>
        <v>7.1067953818216294</v>
      </c>
      <c r="Q309" s="117">
        <f t="shared" si="136"/>
        <v>2.9943763709980487</v>
      </c>
      <c r="R309" s="117">
        <f t="shared" ref="R309:V309" si="137">R310+R313+R315+R324</f>
        <v>5.7893769867582909</v>
      </c>
      <c r="S309" s="117">
        <f t="shared" si="137"/>
        <v>11.856705694444578</v>
      </c>
      <c r="T309" s="117">
        <f t="shared" si="137"/>
        <v>7.6615999656436635</v>
      </c>
      <c r="U309" s="117">
        <f t="shared" si="137"/>
        <v>8.2511530331237193</v>
      </c>
      <c r="V309" s="117">
        <f t="shared" si="137"/>
        <v>5.063625913109048</v>
      </c>
      <c r="W309" s="117">
        <f t="shared" ref="W309" si="138">W310+W313+W315+W324</f>
        <v>6.9227470141592446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6.0533587282701458</v>
      </c>
      <c r="D310" s="122">
        <f t="shared" si="139"/>
        <v>4.5716897043559115</v>
      </c>
      <c r="E310" s="122">
        <f t="shared" si="139"/>
        <v>5.7066920664034466</v>
      </c>
      <c r="F310" s="122">
        <f t="shared" si="139"/>
        <v>4.1723953283747113</v>
      </c>
      <c r="G310" s="122">
        <f t="shared" si="139"/>
        <v>5.0615980716391729</v>
      </c>
      <c r="H310" s="122">
        <f t="shared" si="139"/>
        <v>5.9796681740137965</v>
      </c>
      <c r="I310" s="122">
        <f t="shared" si="139"/>
        <v>5.0719795778348979</v>
      </c>
      <c r="J310" s="122">
        <f t="shared" si="139"/>
        <v>6.7845307281947305</v>
      </c>
      <c r="K310" s="122">
        <f t="shared" si="139"/>
        <v>10.503674616299058</v>
      </c>
      <c r="L310" s="122">
        <f t="shared" si="139"/>
        <v>5.9506457891248292</v>
      </c>
      <c r="M310" s="122">
        <f t="shared" si="139"/>
        <v>6.648689812043667</v>
      </c>
      <c r="N310" s="122">
        <f t="shared" si="139"/>
        <v>5.7576751879591415</v>
      </c>
      <c r="O310" s="122">
        <f t="shared" si="139"/>
        <v>5.9079744325886869</v>
      </c>
      <c r="P310" s="122">
        <f t="shared" si="139"/>
        <v>5.4482805756914123</v>
      </c>
      <c r="Q310" s="122">
        <f t="shared" si="139"/>
        <v>2.249806719782836</v>
      </c>
      <c r="R310" s="122">
        <f t="shared" ref="R310:V310" si="140">SUM(R311:R312)</f>
        <v>4.3111544316941339</v>
      </c>
      <c r="S310" s="122">
        <f t="shared" si="140"/>
        <v>9.00325170691554</v>
      </c>
      <c r="T310" s="122">
        <f t="shared" si="140"/>
        <v>5.7234612489068573</v>
      </c>
      <c r="U310" s="122">
        <f t="shared" si="140"/>
        <v>6.0844339523549795</v>
      </c>
      <c r="V310" s="122">
        <f t="shared" si="140"/>
        <v>3.51461541047837</v>
      </c>
      <c r="W310" s="122">
        <f t="shared" ref="W310" si="141">SUM(W311:W312)</f>
        <v>4.6444669851671483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6.0260290678782882</v>
      </c>
      <c r="D311" s="98">
        <v>4.551691948810709</v>
      </c>
      <c r="E311" s="98">
        <v>5.6821803369818582</v>
      </c>
      <c r="F311" s="98">
        <v>4.154946078205997</v>
      </c>
      <c r="G311" s="98">
        <v>5.0407118420811017</v>
      </c>
      <c r="H311" s="98">
        <v>5.9554531613695785</v>
      </c>
      <c r="I311" s="98">
        <v>5.0518697241865205</v>
      </c>
      <c r="J311" s="98">
        <v>6.7578220768328707</v>
      </c>
      <c r="K311" s="98">
        <v>10.462573088474247</v>
      </c>
      <c r="L311" s="98">
        <v>5.9284329575471961</v>
      </c>
      <c r="M311" s="98">
        <v>6.6236730391268379</v>
      </c>
      <c r="N311" s="98">
        <v>5.7361885267173296</v>
      </c>
      <c r="O311" s="98">
        <v>5.8861302804928695</v>
      </c>
      <c r="P311" s="98">
        <v>5.4283558932183524</v>
      </c>
      <c r="Q311" s="98">
        <v>2.2416525111124113</v>
      </c>
      <c r="R311" s="98">
        <v>4.2956900023745943</v>
      </c>
      <c r="S311" s="98">
        <v>8.9713665436819774</v>
      </c>
      <c r="T311" s="98">
        <v>5.7033000383314052</v>
      </c>
      <c r="U311" s="98">
        <v>6.0630396610033594</v>
      </c>
      <c r="V311" s="98">
        <v>3.5022643218829934</v>
      </c>
      <c r="W311" s="98">
        <v>4.6282364515146046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2.7329660391857719E-2</v>
      </c>
      <c r="D312" s="98">
        <v>1.9997755545202282E-2</v>
      </c>
      <c r="E312" s="98">
        <v>2.4511729421588305E-2</v>
      </c>
      <c r="F312" s="98">
        <v>1.7449250168714046E-2</v>
      </c>
      <c r="G312" s="98">
        <v>2.0886229558071158E-2</v>
      </c>
      <c r="H312" s="98">
        <v>2.4215012644218187E-2</v>
      </c>
      <c r="I312" s="98">
        <v>2.0109853648377078E-2</v>
      </c>
      <c r="J312" s="98">
        <v>2.6708651361859584E-2</v>
      </c>
      <c r="K312" s="98">
        <v>4.1101527824810961E-2</v>
      </c>
      <c r="L312" s="98">
        <v>2.2212831577632808E-2</v>
      </c>
      <c r="M312" s="98">
        <v>2.5016772916829036E-2</v>
      </c>
      <c r="N312" s="98">
        <v>2.1486661241811603E-2</v>
      </c>
      <c r="O312" s="98">
        <v>2.1844152095817828E-2</v>
      </c>
      <c r="P312" s="98">
        <v>1.9924682473059535E-2</v>
      </c>
      <c r="Q312" s="98">
        <v>8.1542086704246459E-3</v>
      </c>
      <c r="R312" s="98">
        <v>1.546442931953973E-2</v>
      </c>
      <c r="S312" s="98">
        <v>3.1885163233562115E-2</v>
      </c>
      <c r="T312" s="98">
        <v>2.0161210575452421E-2</v>
      </c>
      <c r="U312" s="98">
        <v>2.1394291351620239E-2</v>
      </c>
      <c r="V312" s="98">
        <v>1.2351088595376716E-2</v>
      </c>
      <c r="W312" s="98">
        <v>1.6230533652543993E-2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1.2683680053199468E-5</v>
      </c>
      <c r="D313" s="122">
        <f t="shared" si="142"/>
        <v>4.8461639772421939E-5</v>
      </c>
      <c r="E313" s="122">
        <f t="shared" si="142"/>
        <v>1.1690618699752824E-4</v>
      </c>
      <c r="F313" s="122">
        <f t="shared" si="142"/>
        <v>1.3089701257335931E-4</v>
      </c>
      <c r="G313" s="122">
        <f t="shared" si="142"/>
        <v>2.5699935370799459E-4</v>
      </c>
      <c r="H313" s="122">
        <f t="shared" si="142"/>
        <v>1.1184742178974231E-3</v>
      </c>
      <c r="I313" s="122">
        <f t="shared" si="142"/>
        <v>1.0957142967790092E-3</v>
      </c>
      <c r="J313" s="122">
        <f t="shared" si="142"/>
        <v>2.197438868256307E-3</v>
      </c>
      <c r="K313" s="122">
        <f t="shared" si="142"/>
        <v>3.3667528011314621E-3</v>
      </c>
      <c r="L313" s="122">
        <f t="shared" si="142"/>
        <v>6.0835774035636076E-3</v>
      </c>
      <c r="M313" s="122">
        <f t="shared" si="142"/>
        <v>4.4176222922669072E-3</v>
      </c>
      <c r="N313" s="122">
        <f t="shared" si="142"/>
        <v>3.3717254787236904E-3</v>
      </c>
      <c r="O313" s="122">
        <f t="shared" si="142"/>
        <v>3.7558320081804075E-3</v>
      </c>
      <c r="P313" s="122">
        <f t="shared" si="142"/>
        <v>4.2181712494010291E-3</v>
      </c>
      <c r="Q313" s="122">
        <f t="shared" si="142"/>
        <v>1.1947518891179357E-3</v>
      </c>
      <c r="R313" s="122">
        <f t="shared" si="142"/>
        <v>2.8970749655458845E-3</v>
      </c>
      <c r="S313" s="122">
        <f t="shared" si="142"/>
        <v>4.8274377498350373E-3</v>
      </c>
      <c r="T313" s="122">
        <f t="shared" si="142"/>
        <v>4.3651114740641877E-3</v>
      </c>
      <c r="U313" s="122">
        <f t="shared" si="142"/>
        <v>4.0772372735682558E-3</v>
      </c>
      <c r="V313" s="122">
        <f t="shared" si="142"/>
        <v>5.9621025470734529E-3</v>
      </c>
      <c r="W313" s="122">
        <f t="shared" si="142"/>
        <v>8.93477568987904E-3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1.2683680053199468E-5</v>
      </c>
      <c r="D314" s="98">
        <v>4.8461639772421939E-5</v>
      </c>
      <c r="E314" s="98">
        <v>1.1690618699752824E-4</v>
      </c>
      <c r="F314" s="98">
        <v>1.3089701257335931E-4</v>
      </c>
      <c r="G314" s="98">
        <v>2.5699935370799459E-4</v>
      </c>
      <c r="H314" s="98">
        <v>1.1184742178974231E-3</v>
      </c>
      <c r="I314" s="98">
        <v>1.0957142967790092E-3</v>
      </c>
      <c r="J314" s="98">
        <v>2.197438868256307E-3</v>
      </c>
      <c r="K314" s="98">
        <v>3.3667528011314621E-3</v>
      </c>
      <c r="L314" s="98">
        <v>6.0835774035636076E-3</v>
      </c>
      <c r="M314" s="98">
        <v>4.4176222922669072E-3</v>
      </c>
      <c r="N314" s="98">
        <v>3.3717254787236904E-3</v>
      </c>
      <c r="O314" s="98">
        <v>3.7558320081804075E-3</v>
      </c>
      <c r="P314" s="98">
        <v>4.2181712494010291E-3</v>
      </c>
      <c r="Q314" s="98">
        <v>1.1947518891179357E-3</v>
      </c>
      <c r="R314" s="98">
        <v>2.8970749655458845E-3</v>
      </c>
      <c r="S314" s="98">
        <v>4.8274377498350373E-3</v>
      </c>
      <c r="T314" s="98">
        <v>4.3651114740641877E-3</v>
      </c>
      <c r="U314" s="98">
        <v>4.0772372735682558E-3</v>
      </c>
      <c r="V314" s="98">
        <v>5.9621025470734529E-3</v>
      </c>
      <c r="W314" s="98">
        <v>8.93477568987904E-3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1.0521830183357315</v>
      </c>
      <c r="D315" s="122">
        <v>0.79176001172313903</v>
      </c>
      <c r="E315" s="122">
        <v>0.94740072560642874</v>
      </c>
      <c r="F315" s="122">
        <v>0.66558001734686112</v>
      </c>
      <c r="G315" s="122">
        <v>0.83541594405386421</v>
      </c>
      <c r="H315" s="122">
        <v>1.0634569169731232</v>
      </c>
      <c r="I315" s="122">
        <v>0.91847172659891008</v>
      </c>
      <c r="J315" s="122">
        <v>1.4369854558821997</v>
      </c>
      <c r="K315" s="122">
        <v>2.0453289642686103</v>
      </c>
      <c r="L315" s="122">
        <v>1.209180013713143</v>
      </c>
      <c r="M315" s="122">
        <v>1.4652581302889285</v>
      </c>
      <c r="N315" s="122">
        <v>1.2638867455728295</v>
      </c>
      <c r="O315" s="122">
        <v>1.3693880281135047</v>
      </c>
      <c r="P315" s="122">
        <v>1.2338059195544497</v>
      </c>
      <c r="Q315" s="122">
        <v>0.56463855284117004</v>
      </c>
      <c r="R315" s="122">
        <v>1.1369286111942107</v>
      </c>
      <c r="S315" s="122">
        <v>2.2177017784986668</v>
      </c>
      <c r="T315" s="122">
        <v>1.5115683459263096</v>
      </c>
      <c r="U315" s="122">
        <v>1.7156293840521548</v>
      </c>
      <c r="V315" s="122">
        <v>1.2068046993914501</v>
      </c>
      <c r="W315" s="122">
        <v>1.8080206329088235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0.910573022259901</v>
      </c>
      <c r="D316" s="98">
        <v>0.76633502123318809</v>
      </c>
      <c r="E316" s="98">
        <v>0.83841048117244832</v>
      </c>
      <c r="F316" s="98">
        <v>0.66558001734686112</v>
      </c>
      <c r="G316" s="98">
        <v>0.83541594405386421</v>
      </c>
      <c r="H316" s="98">
        <v>0.47946148676739064</v>
      </c>
      <c r="I316" s="98">
        <v>0.73532046982828847</v>
      </c>
      <c r="J316" s="98">
        <v>1.1623205545806066</v>
      </c>
      <c r="K316" s="98">
        <v>1.753456050227941</v>
      </c>
      <c r="L316" s="98">
        <v>1.209180013713143</v>
      </c>
      <c r="M316" s="98">
        <v>1.4163334883584364</v>
      </c>
      <c r="N316" s="98">
        <v>1.2638867455728295</v>
      </c>
      <c r="O316" s="98">
        <v>1.3693880281135047</v>
      </c>
      <c r="P316" s="98">
        <v>1.2338059195544497</v>
      </c>
      <c r="Q316" s="98">
        <v>0.56463855284117004</v>
      </c>
      <c r="R316" s="98">
        <v>1.1369286111942107</v>
      </c>
      <c r="S316" s="98">
        <v>2.0601569155341584</v>
      </c>
      <c r="T316" s="98">
        <v>1.1696414160169779</v>
      </c>
      <c r="U316" s="98">
        <v>1.409397494212679</v>
      </c>
      <c r="V316" s="98">
        <v>0.88897879674262725</v>
      </c>
      <c r="W316" s="98">
        <v>1.8080206329088235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0.14160999607583055</v>
      </c>
      <c r="D320" s="101">
        <v>2.5424990489950949E-2</v>
      </c>
      <c r="E320" s="101">
        <v>0.10899024443398048</v>
      </c>
      <c r="F320" s="101">
        <v>0</v>
      </c>
      <c r="G320" s="101">
        <v>0</v>
      </c>
      <c r="H320" s="101">
        <v>0.58399543020573241</v>
      </c>
      <c r="I320" s="101">
        <v>0.18315125677062158</v>
      </c>
      <c r="J320" s="101">
        <v>0.27466490130159316</v>
      </c>
      <c r="K320" s="101">
        <v>0.29187291404066917</v>
      </c>
      <c r="L320" s="101">
        <v>0</v>
      </c>
      <c r="M320" s="101">
        <v>4.8924641930492105E-2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0.15754486296450837</v>
      </c>
      <c r="T320" s="101">
        <v>0.34192692990933177</v>
      </c>
      <c r="U320" s="101">
        <v>0.30623188983947569</v>
      </c>
      <c r="V320" s="101">
        <v>0.31782590264882282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0.34069199459671312</v>
      </c>
      <c r="D324" s="122">
        <v>0.27129166157924917</v>
      </c>
      <c r="E324" s="122">
        <v>0.33842135729832834</v>
      </c>
      <c r="F324" s="122">
        <v>0.26686356270890682</v>
      </c>
      <c r="G324" s="122">
        <v>0.32191166480383915</v>
      </c>
      <c r="H324" s="122">
        <v>0.40519313686202962</v>
      </c>
      <c r="I324" s="122">
        <v>0.31027169128303944</v>
      </c>
      <c r="J324" s="122">
        <v>0.53476790338440727</v>
      </c>
      <c r="K324" s="122">
        <v>0.73385139363515695</v>
      </c>
      <c r="L324" s="122">
        <v>0.36824004238794195</v>
      </c>
      <c r="M324" s="122">
        <v>0.48102145876661589</v>
      </c>
      <c r="N324" s="122">
        <v>0.39704579752859798</v>
      </c>
      <c r="O324" s="122">
        <v>0.43623094456748851</v>
      </c>
      <c r="P324" s="122">
        <v>0.42049071532636639</v>
      </c>
      <c r="Q324" s="122">
        <v>0.17873634648492465</v>
      </c>
      <c r="R324" s="122">
        <v>0.33839686890440024</v>
      </c>
      <c r="S324" s="122">
        <v>0.6309247712805357</v>
      </c>
      <c r="T324" s="122">
        <v>0.42220525933643249</v>
      </c>
      <c r="U324" s="122">
        <v>0.44701245944301582</v>
      </c>
      <c r="V324" s="122">
        <v>0.3362437006921547</v>
      </c>
      <c r="W324" s="122">
        <v>0.46132462039339389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0.21700828801378436</v>
      </c>
      <c r="D325" s="98">
        <v>0.15313433591042588</v>
      </c>
      <c r="E325" s="98">
        <v>0.21062928161344927</v>
      </c>
      <c r="F325" s="98">
        <v>0.19157458622279919</v>
      </c>
      <c r="G325" s="98">
        <v>0.2201449785634304</v>
      </c>
      <c r="H325" s="98">
        <v>0.23257113607718072</v>
      </c>
      <c r="I325" s="98">
        <v>0.10713366075748509</v>
      </c>
      <c r="J325" s="98">
        <v>0.12605509439200538</v>
      </c>
      <c r="K325" s="98">
        <v>0.36760646995784035</v>
      </c>
      <c r="L325" s="98">
        <v>0.32050439612199816</v>
      </c>
      <c r="M325" s="98">
        <v>0.28441502813409192</v>
      </c>
      <c r="N325" s="98">
        <v>0.25143483588799181</v>
      </c>
      <c r="O325" s="98">
        <v>0.24189859152842705</v>
      </c>
      <c r="P325" s="98">
        <v>0.21952599988376653</v>
      </c>
      <c r="Q325" s="98">
        <v>5.590549567639734E-2</v>
      </c>
      <c r="R325" s="98">
        <v>0.12966395377120002</v>
      </c>
      <c r="S325" s="98">
        <v>0.30977026351600739</v>
      </c>
      <c r="T325" s="98">
        <v>0.29234661017310365</v>
      </c>
      <c r="U325" s="98">
        <v>0.19747056558875342</v>
      </c>
      <c r="V325" s="98">
        <v>0.2101383892527765</v>
      </c>
      <c r="W325" s="98">
        <v>0.20893959150360142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0.12368370658292878</v>
      </c>
      <c r="D326" s="33">
        <v>0.11815732566882328</v>
      </c>
      <c r="E326" s="33">
        <v>0.12779207568487905</v>
      </c>
      <c r="F326" s="33">
        <v>7.5288976486107634E-2</v>
      </c>
      <c r="G326" s="33">
        <v>0.10176668624040877</v>
      </c>
      <c r="H326" s="33">
        <v>0.17262200078484888</v>
      </c>
      <c r="I326" s="33">
        <v>0.20313803052555435</v>
      </c>
      <c r="J326" s="33">
        <v>0.40871280899240192</v>
      </c>
      <c r="K326" s="33">
        <v>0.36624492367731665</v>
      </c>
      <c r="L326" s="33">
        <v>4.7735646265943781E-2</v>
      </c>
      <c r="M326" s="33">
        <v>0.19660643063252398</v>
      </c>
      <c r="N326" s="33">
        <v>0.14561096164060616</v>
      </c>
      <c r="O326" s="33">
        <v>0.19433235303906146</v>
      </c>
      <c r="P326" s="33">
        <v>0.20096471544259983</v>
      </c>
      <c r="Q326" s="33">
        <v>0.12283085080852731</v>
      </c>
      <c r="R326" s="33">
        <v>0.20873291513320019</v>
      </c>
      <c r="S326" s="33">
        <v>0.32115450776452825</v>
      </c>
      <c r="T326" s="33">
        <v>0.12985864916332887</v>
      </c>
      <c r="U326" s="33">
        <v>0.2495418938542624</v>
      </c>
      <c r="V326" s="33">
        <v>0.12610531143937817</v>
      </c>
      <c r="W326" s="33">
        <v>0.25238502888979247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0.76426802217415835</v>
      </c>
      <c r="D328" s="119">
        <f t="shared" si="143"/>
        <v>0.77065034330010396</v>
      </c>
      <c r="E328" s="119">
        <f t="shared" si="143"/>
        <v>0.77120489859595753</v>
      </c>
      <c r="F328" s="119">
        <f t="shared" si="143"/>
        <v>0.77575205670406511</v>
      </c>
      <c r="G328" s="119">
        <f t="shared" si="143"/>
        <v>0.77989917777010287</v>
      </c>
      <c r="H328" s="119">
        <f t="shared" si="143"/>
        <v>0.7695930819884701</v>
      </c>
      <c r="I328" s="119">
        <f t="shared" si="143"/>
        <v>0.78611736513685881</v>
      </c>
      <c r="J328" s="119">
        <f t="shared" si="143"/>
        <v>0.79039693479358164</v>
      </c>
      <c r="K328" s="119">
        <f t="shared" si="143"/>
        <v>0.79315134979991475</v>
      </c>
      <c r="L328" s="119">
        <f t="shared" si="143"/>
        <v>0.79918720557825995</v>
      </c>
      <c r="M328" s="119">
        <f t="shared" si="143"/>
        <v>0.80608995769737446</v>
      </c>
      <c r="N328" s="119">
        <f t="shared" si="143"/>
        <v>0.81512875254012784</v>
      </c>
      <c r="O328" s="119">
        <f t="shared" si="143"/>
        <v>0.8263678707134543</v>
      </c>
      <c r="P328" s="119">
        <f t="shared" si="143"/>
        <v>0.83850309413589941</v>
      </c>
      <c r="Q328" s="119">
        <f t="shared" si="143"/>
        <v>0.85403429339583525</v>
      </c>
      <c r="R328" s="119">
        <f t="shared" ref="R328:V328" si="144">IF(R309=0,"",R309/R290)</f>
        <v>0.86257507085001539</v>
      </c>
      <c r="S328" s="119">
        <f t="shared" si="144"/>
        <v>0.86819765681373762</v>
      </c>
      <c r="T328" s="119">
        <f t="shared" si="144"/>
        <v>0.86820807843376768</v>
      </c>
      <c r="U328" s="119">
        <f t="shared" si="144"/>
        <v>0.88328509514229858</v>
      </c>
      <c r="V328" s="119">
        <f t="shared" si="144"/>
        <v>0.8818751754370252</v>
      </c>
      <c r="W328" s="119">
        <f t="shared" ref="W328" si="145">IF(W309=0,"",W309/W290)</f>
        <v>0.9038559359626902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0.76980327934029147</v>
      </c>
      <c r="D329" s="124">
        <f t="shared" si="146"/>
        <v>0.77334846532729806</v>
      </c>
      <c r="E329" s="124">
        <f t="shared" si="146"/>
        <v>0.77700118914319993</v>
      </c>
      <c r="F329" s="124">
        <f t="shared" si="146"/>
        <v>0.7806613843101663</v>
      </c>
      <c r="G329" s="124">
        <f t="shared" si="146"/>
        <v>0.78442047665748305</v>
      </c>
      <c r="H329" s="124">
        <f t="shared" si="146"/>
        <v>0.78825565276875531</v>
      </c>
      <c r="I329" s="124">
        <f t="shared" si="146"/>
        <v>0.79218790941166717</v>
      </c>
      <c r="J329" s="124">
        <f t="shared" si="146"/>
        <v>0.79630412250265192</v>
      </c>
      <c r="K329" s="124">
        <f t="shared" si="146"/>
        <v>0.80066045888716331</v>
      </c>
      <c r="L329" s="124">
        <f t="shared" si="146"/>
        <v>0.8052488697539123</v>
      </c>
      <c r="M329" s="124">
        <f t="shared" si="146"/>
        <v>0.81164639106781256</v>
      </c>
      <c r="N329" s="124">
        <f t="shared" si="146"/>
        <v>0.82029026977709363</v>
      </c>
      <c r="O329" s="124">
        <f t="shared" si="146"/>
        <v>0.83161022901391601</v>
      </c>
      <c r="P329" s="124">
        <f t="shared" si="146"/>
        <v>0.84480469886864329</v>
      </c>
      <c r="Q329" s="124">
        <f t="shared" si="146"/>
        <v>0.85725354576618318</v>
      </c>
      <c r="R329" s="124">
        <f t="shared" ref="R329:V329" si="147">IF(R310=0,"",R310/R291)</f>
        <v>0.86679088543985672</v>
      </c>
      <c r="S329" s="124">
        <f t="shared" si="147"/>
        <v>0.87606799009429648</v>
      </c>
      <c r="T329" s="124">
        <f t="shared" si="147"/>
        <v>0.88502661779624414</v>
      </c>
      <c r="U329" s="124">
        <f t="shared" si="147"/>
        <v>0.89360293586564976</v>
      </c>
      <c r="V329" s="124">
        <f t="shared" si="147"/>
        <v>0.9017340068821833</v>
      </c>
      <c r="W329" s="124">
        <f t="shared" ref="W329" si="148">IF(W310=0,"",W310/W291)</f>
        <v>0.90922243167284167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0.76900043983726218</v>
      </c>
      <c r="D330" s="111">
        <f t="shared" si="149"/>
        <v>0.77257913999157068</v>
      </c>
      <c r="E330" s="111">
        <f t="shared" si="149"/>
        <v>0.77625445571352314</v>
      </c>
      <c r="F330" s="111">
        <f t="shared" si="149"/>
        <v>0.77994294628560912</v>
      </c>
      <c r="G330" s="111">
        <f t="shared" si="149"/>
        <v>0.78372041411266002</v>
      </c>
      <c r="H330" s="111">
        <f t="shared" si="149"/>
        <v>0.78757758194534411</v>
      </c>
      <c r="I330" s="111">
        <f t="shared" si="149"/>
        <v>0.79153312749842641</v>
      </c>
      <c r="J330" s="111">
        <f t="shared" si="149"/>
        <v>0.79566356677666172</v>
      </c>
      <c r="K330" s="111">
        <f t="shared" si="149"/>
        <v>0.80003395851019343</v>
      </c>
      <c r="L330" s="111">
        <f t="shared" si="149"/>
        <v>0.80466170857660757</v>
      </c>
      <c r="M330" s="111">
        <f t="shared" si="149"/>
        <v>0.8110694062764392</v>
      </c>
      <c r="N330" s="111">
        <f t="shared" si="149"/>
        <v>0.81973845614897223</v>
      </c>
      <c r="O330" s="111">
        <f t="shared" si="149"/>
        <v>0.83109086777045005</v>
      </c>
      <c r="P330" s="111">
        <f t="shared" si="149"/>
        <v>0.84432373698152507</v>
      </c>
      <c r="Q330" s="111">
        <f t="shared" si="149"/>
        <v>0.85680864546582014</v>
      </c>
      <c r="R330" s="111">
        <f t="shared" ref="R330:V330" si="150">IF(R311=0,"",R311/R292)</f>
        <v>0.86637541414268493</v>
      </c>
      <c r="S330" s="111">
        <f t="shared" si="150"/>
        <v>0.87568228080477362</v>
      </c>
      <c r="T330" s="111">
        <f t="shared" si="150"/>
        <v>0.88466706095960701</v>
      </c>
      <c r="U330" s="111">
        <f t="shared" si="150"/>
        <v>0.89326757011473479</v>
      </c>
      <c r="V330" s="111">
        <f t="shared" si="150"/>
        <v>0.90142162377769541</v>
      </c>
      <c r="W330" s="111">
        <f t="shared" ref="W330" si="151">IF(W311=0,"",W311/W292)</f>
        <v>0.90893307885567309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2.6803500188203695</v>
      </c>
      <c r="D332" s="124">
        <f t="shared" si="155"/>
        <v>2.7788712590985019</v>
      </c>
      <c r="E332" s="124">
        <f t="shared" si="155"/>
        <v>2.8784327480056104</v>
      </c>
      <c r="F332" s="124">
        <f t="shared" si="155"/>
        <v>2.9781011630921164</v>
      </c>
      <c r="G332" s="124">
        <f t="shared" si="155"/>
        <v>3.0787166747719326</v>
      </c>
      <c r="H332" s="124">
        <f t="shared" si="155"/>
        <v>3.1801709968115932</v>
      </c>
      <c r="I332" s="124">
        <f t="shared" si="155"/>
        <v>3.2826654719828134</v>
      </c>
      <c r="J332" s="124">
        <f t="shared" si="155"/>
        <v>3.3870375951403378</v>
      </c>
      <c r="K332" s="124">
        <f t="shared" si="155"/>
        <v>3.4939915498429359</v>
      </c>
      <c r="L332" s="124">
        <f t="shared" si="155"/>
        <v>3.6037014413520763</v>
      </c>
      <c r="M332" s="124">
        <f t="shared" si="155"/>
        <v>3.7347395689265879</v>
      </c>
      <c r="N332" s="124">
        <f t="shared" si="155"/>
        <v>3.89318390401312</v>
      </c>
      <c r="O332" s="124">
        <f t="shared" si="155"/>
        <v>4.0823946398225521</v>
      </c>
      <c r="P332" s="124">
        <f t="shared" si="155"/>
        <v>4.2875896085158125</v>
      </c>
      <c r="Q332" s="124">
        <f t="shared" si="155"/>
        <v>4.4639307965741235</v>
      </c>
      <c r="R332" s="124">
        <f t="shared" ref="R332:V332" si="156">IF(R313=0,"",R313/R294)</f>
        <v>4.5745598898059452</v>
      </c>
      <c r="S332" s="124">
        <f t="shared" si="156"/>
        <v>4.6626152161960519</v>
      </c>
      <c r="T332" s="124">
        <f t="shared" si="156"/>
        <v>4.736188793410232</v>
      </c>
      <c r="U332" s="124">
        <f t="shared" si="156"/>
        <v>4.8031680966130921</v>
      </c>
      <c r="V332" s="124">
        <f t="shared" si="156"/>
        <v>4.8714608232658643</v>
      </c>
      <c r="W332" s="124">
        <f t="shared" ref="W332" si="157">IF(W313=0,"",W313/W294)</f>
        <v>4.93832035661024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2.6803500188203695</v>
      </c>
      <c r="D333" s="111">
        <f t="shared" si="158"/>
        <v>2.7788712590985019</v>
      </c>
      <c r="E333" s="111">
        <f t="shared" si="158"/>
        <v>2.8784327480056104</v>
      </c>
      <c r="F333" s="111">
        <f t="shared" si="158"/>
        <v>2.9781011630921164</v>
      </c>
      <c r="G333" s="111">
        <f t="shared" si="158"/>
        <v>3.0787166747719326</v>
      </c>
      <c r="H333" s="111">
        <f t="shared" si="158"/>
        <v>3.1801709968115932</v>
      </c>
      <c r="I333" s="111">
        <f t="shared" si="158"/>
        <v>3.2826654719828134</v>
      </c>
      <c r="J333" s="111">
        <f t="shared" si="158"/>
        <v>3.3870375951403378</v>
      </c>
      <c r="K333" s="111">
        <f t="shared" si="158"/>
        <v>3.4939915498429359</v>
      </c>
      <c r="L333" s="111">
        <f t="shared" si="158"/>
        <v>3.6037014413520763</v>
      </c>
      <c r="M333" s="111">
        <f t="shared" si="158"/>
        <v>3.7347395689265879</v>
      </c>
      <c r="N333" s="111">
        <f t="shared" si="158"/>
        <v>3.89318390401312</v>
      </c>
      <c r="O333" s="111">
        <f t="shared" si="158"/>
        <v>4.0823946398225521</v>
      </c>
      <c r="P333" s="111">
        <f t="shared" si="158"/>
        <v>4.2875896085158125</v>
      </c>
      <c r="Q333" s="111">
        <f t="shared" si="158"/>
        <v>4.4639307965741235</v>
      </c>
      <c r="R333" s="111">
        <f t="shared" ref="R333:V333" si="159">IF(R314=0,"",R314/R295)</f>
        <v>4.5745598898059452</v>
      </c>
      <c r="S333" s="111">
        <f t="shared" si="159"/>
        <v>4.6626152161960519</v>
      </c>
      <c r="T333" s="111">
        <f t="shared" si="159"/>
        <v>4.736188793410232</v>
      </c>
      <c r="U333" s="111">
        <f t="shared" si="159"/>
        <v>4.8031680966130921</v>
      </c>
      <c r="V333" s="111">
        <f t="shared" si="159"/>
        <v>4.8714608232658643</v>
      </c>
      <c r="W333" s="111">
        <f t="shared" ref="W333" si="160">IF(W314=0,"",W314/W295)</f>
        <v>4.93832035661024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0.77928671112711401</v>
      </c>
      <c r="D334" s="124">
        <f t="shared" si="161"/>
        <v>0.8027763338396392</v>
      </c>
      <c r="E334" s="124">
        <f t="shared" si="161"/>
        <v>0.78953729964752695</v>
      </c>
      <c r="F334" s="124">
        <f t="shared" si="161"/>
        <v>0.81652409426872119</v>
      </c>
      <c r="G334" s="124">
        <f t="shared" si="161"/>
        <v>0.82019480215906226</v>
      </c>
      <c r="H334" s="124">
        <f t="shared" si="161"/>
        <v>0.7199452968720762</v>
      </c>
      <c r="I334" s="124">
        <f t="shared" si="161"/>
        <v>0.78629816636807159</v>
      </c>
      <c r="J334" s="124">
        <f t="shared" si="161"/>
        <v>0.7915650244639999</v>
      </c>
      <c r="K334" s="124">
        <f t="shared" si="161"/>
        <v>0.8053681953030839</v>
      </c>
      <c r="L334" s="124">
        <f t="shared" si="161"/>
        <v>0.84054424743356448</v>
      </c>
      <c r="M334" s="124">
        <f t="shared" si="161"/>
        <v>0.83931897841387948</v>
      </c>
      <c r="N334" s="124">
        <f t="shared" si="161"/>
        <v>0.85519489141211635</v>
      </c>
      <c r="O334" s="124">
        <f t="shared" si="161"/>
        <v>0.86622645774735896</v>
      </c>
      <c r="P334" s="124">
        <f t="shared" si="161"/>
        <v>0.87908533561181046</v>
      </c>
      <c r="Q334" s="124">
        <f t="shared" si="161"/>
        <v>0.89121739184146331</v>
      </c>
      <c r="R334" s="124">
        <f t="shared" ref="R334:V334" si="162">IF(R315=0,"",R315/R296)</f>
        <v>0.90051378161234574</v>
      </c>
      <c r="S334" s="124">
        <f t="shared" si="162"/>
        <v>0.89651966751192558</v>
      </c>
      <c r="T334" s="124">
        <f t="shared" si="162"/>
        <v>0.87920681021239522</v>
      </c>
      <c r="U334" s="124">
        <f t="shared" si="162"/>
        <v>0.89636869291343069</v>
      </c>
      <c r="V334" s="124">
        <f t="shared" si="162"/>
        <v>0.89146753027013237</v>
      </c>
      <c r="W334" s="124">
        <f t="shared" ref="W334" si="163">IF(W315=0,"",W315/W296)</f>
        <v>0.94186866875069875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0.80589084824279511</v>
      </c>
      <c r="D335" s="111">
        <f t="shared" si="164"/>
        <v>0.80936840609239824</v>
      </c>
      <c r="E335" s="111">
        <f t="shared" si="164"/>
        <v>0.81293984893129001</v>
      </c>
      <c r="F335" s="111">
        <f t="shared" si="164"/>
        <v>0.81652409426872119</v>
      </c>
      <c r="G335" s="111">
        <f t="shared" si="164"/>
        <v>0.82019480215906226</v>
      </c>
      <c r="H335" s="111">
        <f t="shared" si="164"/>
        <v>0.82394295754940383</v>
      </c>
      <c r="I335" s="111">
        <f t="shared" si="164"/>
        <v>0.82778671027929485</v>
      </c>
      <c r="J335" s="111">
        <f t="shared" si="164"/>
        <v>0.83180041383505188</v>
      </c>
      <c r="K335" s="111">
        <f t="shared" si="164"/>
        <v>0.83604728823733643</v>
      </c>
      <c r="L335" s="111">
        <f t="shared" si="164"/>
        <v>0.84054424743356448</v>
      </c>
      <c r="M335" s="111">
        <f t="shared" si="164"/>
        <v>0.8467708488455622</v>
      </c>
      <c r="N335" s="111">
        <f t="shared" si="164"/>
        <v>0.85519489141211635</v>
      </c>
      <c r="O335" s="111">
        <f t="shared" si="164"/>
        <v>0.86622645774735896</v>
      </c>
      <c r="P335" s="111">
        <f t="shared" si="164"/>
        <v>0.87908533561181046</v>
      </c>
      <c r="Q335" s="111">
        <f t="shared" si="164"/>
        <v>0.89121739184146331</v>
      </c>
      <c r="R335" s="111">
        <f t="shared" ref="R335:V335" si="165">IF(R316=0,"",R316/R297)</f>
        <v>0.90051378161234574</v>
      </c>
      <c r="S335" s="111">
        <f t="shared" si="165"/>
        <v>0.90955761479769714</v>
      </c>
      <c r="T335" s="111">
        <f t="shared" si="165"/>
        <v>0.91828846438194711</v>
      </c>
      <c r="U335" s="111">
        <f t="shared" si="165"/>
        <v>0.92664590334955432</v>
      </c>
      <c r="V335" s="111">
        <f t="shared" si="165"/>
        <v>0.93456950468496536</v>
      </c>
      <c r="W335" s="111">
        <f t="shared" ref="W335" si="166">IF(W316=0,"",W316/W297)</f>
        <v>0.94186866875069875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0.64283128067466611</v>
      </c>
      <c r="D339" s="112">
        <f t="shared" si="176"/>
        <v>0.64454665573283088</v>
      </c>
      <c r="E339" s="112">
        <f t="shared" si="176"/>
        <v>0.64639396739221033</v>
      </c>
      <c r="F339" s="112" t="str">
        <f t="shared" si="176"/>
        <v/>
      </c>
      <c r="G339" s="112" t="str">
        <f t="shared" si="176"/>
        <v/>
      </c>
      <c r="H339" s="112">
        <f t="shared" si="176"/>
        <v>0.65234507924078444</v>
      </c>
      <c r="I339" s="112">
        <f t="shared" si="176"/>
        <v>0.6545816281092095</v>
      </c>
      <c r="J339" s="112">
        <f t="shared" si="176"/>
        <v>0.65706556567339114</v>
      </c>
      <c r="K339" s="112">
        <f t="shared" si="176"/>
        <v>0.65989373121422146</v>
      </c>
      <c r="L339" s="112" t="str">
        <f t="shared" si="176"/>
        <v/>
      </c>
      <c r="M339" s="112">
        <f t="shared" si="176"/>
        <v>0.66890609717780336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0.75499856959348022</v>
      </c>
      <c r="T339" s="112">
        <f t="shared" si="177"/>
        <v>0.7674748557716885</v>
      </c>
      <c r="U339" s="112">
        <f t="shared" si="177"/>
        <v>0.77919472578104454</v>
      </c>
      <c r="V339" s="112">
        <f t="shared" si="177"/>
        <v>0.78960851036323554</v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0.64369924168462511</v>
      </c>
      <c r="D343" s="124">
        <f t="shared" si="188"/>
        <v>0.65547329887342054</v>
      </c>
      <c r="E343" s="124">
        <f t="shared" si="188"/>
        <v>0.64750170736881307</v>
      </c>
      <c r="F343" s="124">
        <f t="shared" si="188"/>
        <v>0.63418614680349761</v>
      </c>
      <c r="G343" s="124">
        <f t="shared" si="188"/>
        <v>0.63993105705058573</v>
      </c>
      <c r="H343" s="124">
        <f t="shared" si="188"/>
        <v>0.65749200438195321</v>
      </c>
      <c r="I343" s="124">
        <f t="shared" si="188"/>
        <v>0.69652175954580586</v>
      </c>
      <c r="J343" s="124">
        <f t="shared" si="188"/>
        <v>0.71774011165501306</v>
      </c>
      <c r="K343" s="124">
        <f t="shared" si="188"/>
        <v>0.67212676947187389</v>
      </c>
      <c r="L343" s="124">
        <f t="shared" si="188"/>
        <v>0.6166246046377154</v>
      </c>
      <c r="M343" s="124">
        <f t="shared" si="188"/>
        <v>0.65941951749185268</v>
      </c>
      <c r="N343" s="124">
        <f t="shared" si="188"/>
        <v>0.6536216584760921</v>
      </c>
      <c r="O343" s="124">
        <f t="shared" si="188"/>
        <v>0.66821158889885013</v>
      </c>
      <c r="P343" s="124">
        <f t="shared" si="188"/>
        <v>0.67611731786221163</v>
      </c>
      <c r="Q343" s="124">
        <f t="shared" si="188"/>
        <v>0.72102286378870983</v>
      </c>
      <c r="R343" s="124">
        <f t="shared" ref="R343:V343" si="189">IF(R324=0,"",R324/R305)</f>
        <v>0.71260302752287941</v>
      </c>
      <c r="S343" s="124">
        <f t="shared" si="189"/>
        <v>0.69708654905517276</v>
      </c>
      <c r="T343" s="124">
        <f t="shared" si="189"/>
        <v>0.66232776781778746</v>
      </c>
      <c r="U343" s="124">
        <f t="shared" si="189"/>
        <v>0.72363351594990999</v>
      </c>
      <c r="V343" s="124">
        <f t="shared" si="189"/>
        <v>0.6871733327857974</v>
      </c>
      <c r="W343" s="124">
        <f t="shared" ref="W343" si="190">IF(W324=0,"",W324/W305)</f>
        <v>0.73280507727562383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0.59409267870349347</v>
      </c>
      <c r="D344" s="111">
        <f t="shared" si="191"/>
        <v>0.59466598718710995</v>
      </c>
      <c r="E344" s="111">
        <f t="shared" si="191"/>
        <v>0.59523121027392256</v>
      </c>
      <c r="F344" s="111">
        <f t="shared" si="191"/>
        <v>0.59579533080662561</v>
      </c>
      <c r="G344" s="111">
        <f t="shared" si="191"/>
        <v>0.59635200516444764</v>
      </c>
      <c r="H344" s="111">
        <f t="shared" si="191"/>
        <v>0.59690200972581264</v>
      </c>
      <c r="I344" s="111">
        <f t="shared" si="191"/>
        <v>0.59744378142237697</v>
      </c>
      <c r="J344" s="111">
        <f t="shared" si="191"/>
        <v>0.59797091691485127</v>
      </c>
      <c r="K344" s="111">
        <f t="shared" si="191"/>
        <v>0.59847797168056094</v>
      </c>
      <c r="L344" s="111">
        <f t="shared" si="191"/>
        <v>0.59896348908647601</v>
      </c>
      <c r="M344" s="111">
        <f t="shared" si="191"/>
        <v>0.59922476173207428</v>
      </c>
      <c r="N344" s="111">
        <f t="shared" si="191"/>
        <v>0.59922476173207428</v>
      </c>
      <c r="O344" s="111">
        <f t="shared" si="191"/>
        <v>0.59922476173207428</v>
      </c>
      <c r="P344" s="111">
        <f t="shared" si="191"/>
        <v>0.59922476173207428</v>
      </c>
      <c r="Q344" s="111">
        <f t="shared" si="191"/>
        <v>0.59922476173207428</v>
      </c>
      <c r="R344" s="111">
        <f t="shared" ref="R344:V344" si="192">IF(R325=0,"",R325/R306)</f>
        <v>0.6008754035275029</v>
      </c>
      <c r="S344" s="111">
        <f t="shared" si="192"/>
        <v>0.60357457685601423</v>
      </c>
      <c r="T344" s="111">
        <f t="shared" si="192"/>
        <v>0.60672361240594175</v>
      </c>
      <c r="U344" s="111">
        <f t="shared" si="192"/>
        <v>0.60998511351122442</v>
      </c>
      <c r="V344" s="111">
        <f t="shared" si="192"/>
        <v>0.61302168350579789</v>
      </c>
      <c r="W344" s="111">
        <f t="shared" ref="W344" si="193">IF(W325=0,"",W325/W306)</f>
        <v>0.61583332238966093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0.75419106769085431</v>
      </c>
      <c r="D345" s="45">
        <f t="shared" si="194"/>
        <v>0.755609746970197</v>
      </c>
      <c r="E345" s="45">
        <f t="shared" si="194"/>
        <v>0.7570808855706711</v>
      </c>
      <c r="F345" s="45">
        <f t="shared" si="194"/>
        <v>0.75855917771493586</v>
      </c>
      <c r="G345" s="45">
        <f t="shared" si="194"/>
        <v>0.7600857818083554</v>
      </c>
      <c r="H345" s="45">
        <f t="shared" si="194"/>
        <v>0.76165566058608913</v>
      </c>
      <c r="I345" s="45">
        <f t="shared" si="194"/>
        <v>0.76327895548042157</v>
      </c>
      <c r="J345" s="45">
        <f t="shared" si="194"/>
        <v>0.76499721235981855</v>
      </c>
      <c r="K345" s="45">
        <f t="shared" si="194"/>
        <v>0.76684575614033845</v>
      </c>
      <c r="L345" s="45">
        <f t="shared" si="194"/>
        <v>0.76883403768527514</v>
      </c>
      <c r="M345" s="45">
        <f t="shared" si="194"/>
        <v>0.77153915888901015</v>
      </c>
      <c r="N345" s="45">
        <f t="shared" si="194"/>
        <v>0.7751247591262449</v>
      </c>
      <c r="O345" s="45">
        <f t="shared" si="194"/>
        <v>0.77998872412861697</v>
      </c>
      <c r="P345" s="45">
        <f t="shared" si="194"/>
        <v>0.78634002707352346</v>
      </c>
      <c r="Q345" s="45">
        <f t="shared" si="194"/>
        <v>0.79452601036692272</v>
      </c>
      <c r="R345" s="45">
        <f t="shared" ref="R345:V345" si="195">IF(R326=0,"",R326/R307)</f>
        <v>0.80566177840146713</v>
      </c>
      <c r="S345" s="45">
        <f t="shared" si="195"/>
        <v>0.81956025845563862</v>
      </c>
      <c r="T345" s="45">
        <f t="shared" si="195"/>
        <v>0.83450337860894708</v>
      </c>
      <c r="U345" s="45">
        <f t="shared" si="195"/>
        <v>0.84877306694094423</v>
      </c>
      <c r="V345" s="45">
        <f t="shared" si="195"/>
        <v>0.86065125153116318</v>
      </c>
      <c r="W345" s="45">
        <f t="shared" ref="W345" si="196">IF(W326=0,"",W326/W307)</f>
        <v>0.86953442912471746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0.96501418046886911</v>
      </c>
      <c r="D347" s="117">
        <f t="shared" si="197"/>
        <v>0.6803165797875903</v>
      </c>
      <c r="E347" s="117">
        <f t="shared" si="197"/>
        <v>0.93485579908262961</v>
      </c>
      <c r="F347" s="117">
        <f t="shared" si="197"/>
        <v>0.84947846885420275</v>
      </c>
      <c r="G347" s="117">
        <f t="shared" si="197"/>
        <v>0.97525385275257792</v>
      </c>
      <c r="H347" s="117">
        <f t="shared" si="197"/>
        <v>1.0293530316766164</v>
      </c>
      <c r="I347" s="117">
        <f t="shared" si="197"/>
        <v>0.4737404570158355</v>
      </c>
      <c r="J347" s="117">
        <f t="shared" si="197"/>
        <v>0.55691884612659814</v>
      </c>
      <c r="K347" s="117">
        <f t="shared" si="197"/>
        <v>1.6227310691913981</v>
      </c>
      <c r="L347" s="117">
        <f t="shared" si="197"/>
        <v>1.4136608003899427</v>
      </c>
      <c r="M347" s="117">
        <f t="shared" si="197"/>
        <v>1.2539330913774838</v>
      </c>
      <c r="N347" s="117">
        <f t="shared" si="197"/>
        <v>1.1085295425963744</v>
      </c>
      <c r="O347" s="117">
        <f t="shared" si="197"/>
        <v>1.0664860104793499</v>
      </c>
      <c r="P347" s="117">
        <f t="shared" si="197"/>
        <v>0.96784940471641934</v>
      </c>
      <c r="Q347" s="117">
        <f t="shared" si="197"/>
        <v>0.24647695826201174</v>
      </c>
      <c r="R347" s="117">
        <f t="shared" ref="R347:V347" si="198">R348+R351+R353+R362</f>
        <v>0.57009391842248047</v>
      </c>
      <c r="S347" s="117">
        <f t="shared" si="198"/>
        <v>1.3558772109887465</v>
      </c>
      <c r="T347" s="117">
        <f t="shared" si="198"/>
        <v>1.2729716745860771</v>
      </c>
      <c r="U347" s="117">
        <f t="shared" si="198"/>
        <v>0.85525320132064642</v>
      </c>
      <c r="V347" s="117">
        <f t="shared" si="198"/>
        <v>0.90560984947719803</v>
      </c>
      <c r="W347" s="117">
        <f t="shared" ref="W347" si="199">W348+W351+W353+W362</f>
        <v>0.89633247453282017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0.96501418046886911</v>
      </c>
      <c r="D362" s="122">
        <v>0.6803165797875903</v>
      </c>
      <c r="E362" s="122">
        <v>0.93485579908262961</v>
      </c>
      <c r="F362" s="122">
        <v>0.84947846885420275</v>
      </c>
      <c r="G362" s="122">
        <v>0.97525385275257792</v>
      </c>
      <c r="H362" s="122">
        <v>1.0293530316766164</v>
      </c>
      <c r="I362" s="122">
        <v>0.4737404570158355</v>
      </c>
      <c r="J362" s="122">
        <v>0.55691884612659814</v>
      </c>
      <c r="K362" s="122">
        <v>1.6227310691913981</v>
      </c>
      <c r="L362" s="122">
        <v>1.4136608003899427</v>
      </c>
      <c r="M362" s="122">
        <v>1.2539330913774838</v>
      </c>
      <c r="N362" s="122">
        <v>1.1085295425963744</v>
      </c>
      <c r="O362" s="122">
        <v>1.0664860104793499</v>
      </c>
      <c r="P362" s="122">
        <v>0.96784940471641934</v>
      </c>
      <c r="Q362" s="122">
        <v>0.24647695826201174</v>
      </c>
      <c r="R362" s="122">
        <v>0.57009391842248047</v>
      </c>
      <c r="S362" s="122">
        <v>1.3558772109887465</v>
      </c>
      <c r="T362" s="122">
        <v>1.2729716745860771</v>
      </c>
      <c r="U362" s="122">
        <v>0.85525320132064642</v>
      </c>
      <c r="V362" s="122">
        <v>0.90560984947719803</v>
      </c>
      <c r="W362" s="122">
        <v>0.89633247453282017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0.96501418046886911</v>
      </c>
      <c r="D363" s="98">
        <v>0.6803165797875903</v>
      </c>
      <c r="E363" s="98">
        <v>0.93485579908262961</v>
      </c>
      <c r="F363" s="98">
        <v>0.84947846885420275</v>
      </c>
      <c r="G363" s="98">
        <v>0.97525385275257792</v>
      </c>
      <c r="H363" s="98">
        <v>1.0293530316766164</v>
      </c>
      <c r="I363" s="98">
        <v>0.4737404570158355</v>
      </c>
      <c r="J363" s="98">
        <v>0.55691884612659814</v>
      </c>
      <c r="K363" s="98">
        <v>1.6227310691913981</v>
      </c>
      <c r="L363" s="98">
        <v>1.4136608003899427</v>
      </c>
      <c r="M363" s="98">
        <v>1.2539330913774838</v>
      </c>
      <c r="N363" s="98">
        <v>1.1085295425963744</v>
      </c>
      <c r="O363" s="98">
        <v>1.0664860104793499</v>
      </c>
      <c r="P363" s="98">
        <v>0.96784940471641934</v>
      </c>
      <c r="Q363" s="98">
        <v>0.24647695826201174</v>
      </c>
      <c r="R363" s="98">
        <v>0.57009391842248047</v>
      </c>
      <c r="S363" s="98">
        <v>1.3558772109887465</v>
      </c>
      <c r="T363" s="98">
        <v>1.2729716745860771</v>
      </c>
      <c r="U363" s="98">
        <v>0.85525320132064642</v>
      </c>
      <c r="V363" s="98">
        <v>0.90560984947719803</v>
      </c>
      <c r="W363" s="98">
        <v>0.89633247453282017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12848.48991938459</v>
      </c>
      <c r="D366" s="117">
        <f t="shared" si="204"/>
        <v>13347.270319827794</v>
      </c>
      <c r="E366" s="117">
        <f t="shared" si="204"/>
        <v>14097.722317214584</v>
      </c>
      <c r="F366" s="117">
        <f t="shared" si="204"/>
        <v>13403.365125129696</v>
      </c>
      <c r="G366" s="117">
        <f t="shared" si="204"/>
        <v>13881.394421453166</v>
      </c>
      <c r="H366" s="117">
        <f t="shared" si="204"/>
        <v>14172.857853149328</v>
      </c>
      <c r="I366" s="117">
        <f t="shared" si="204"/>
        <v>13834.477896050037</v>
      </c>
      <c r="J366" s="117">
        <f t="shared" si="204"/>
        <v>13486.123876692096</v>
      </c>
      <c r="K366" s="117">
        <f t="shared" si="204"/>
        <v>12977.367016607182</v>
      </c>
      <c r="L366" s="117">
        <f t="shared" si="204"/>
        <v>14231.449867886888</v>
      </c>
      <c r="M366" s="117">
        <f t="shared" si="204"/>
        <v>12263.42979567847</v>
      </c>
      <c r="N366" s="117">
        <f t="shared" si="204"/>
        <v>12752.223320349096</v>
      </c>
      <c r="O366" s="117">
        <f t="shared" si="204"/>
        <v>12007.867143331554</v>
      </c>
      <c r="P366" s="117">
        <f t="shared" si="204"/>
        <v>10895.427278526138</v>
      </c>
      <c r="Q366" s="117">
        <f t="shared" si="204"/>
        <v>10383.646402623146</v>
      </c>
      <c r="R366" s="117">
        <f t="shared" ref="R366:V366" si="205">R367+R370+R372+R381</f>
        <v>10960.053480020257</v>
      </c>
      <c r="S366" s="117">
        <f t="shared" si="205"/>
        <v>10202.164513945996</v>
      </c>
      <c r="T366" s="117">
        <f t="shared" si="205"/>
        <v>9707.7416543141298</v>
      </c>
      <c r="U366" s="117">
        <f t="shared" si="205"/>
        <v>8756.4217780519393</v>
      </c>
      <c r="V366" s="117">
        <f t="shared" si="205"/>
        <v>8179.5839651569313</v>
      </c>
      <c r="W366" s="117">
        <f t="shared" ref="W366" si="206">W367+W370+W372+W381</f>
        <v>8151.8845066014355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10369.95869875447</v>
      </c>
      <c r="D367" s="122">
        <f t="shared" si="207"/>
        <v>10791.296550501143</v>
      </c>
      <c r="E367" s="122">
        <f t="shared" si="207"/>
        <v>11419.336533571928</v>
      </c>
      <c r="F367" s="122">
        <f t="shared" si="207"/>
        <v>10885.950610377504</v>
      </c>
      <c r="G367" s="122">
        <f t="shared" si="207"/>
        <v>11232.514216208372</v>
      </c>
      <c r="H367" s="122">
        <f t="shared" si="207"/>
        <v>11107.214090772512</v>
      </c>
      <c r="I367" s="122">
        <f t="shared" si="207"/>
        <v>11049.26894765908</v>
      </c>
      <c r="J367" s="122">
        <f t="shared" si="207"/>
        <v>10369.180234698733</v>
      </c>
      <c r="K367" s="122">
        <f t="shared" si="207"/>
        <v>10163.283437862061</v>
      </c>
      <c r="L367" s="122">
        <f t="shared" si="207"/>
        <v>11155.715149602796</v>
      </c>
      <c r="M367" s="122">
        <f t="shared" si="207"/>
        <v>9416.6661726992952</v>
      </c>
      <c r="N367" s="122">
        <f t="shared" si="207"/>
        <v>9830.4177820110253</v>
      </c>
      <c r="O367" s="122">
        <f t="shared" si="207"/>
        <v>9134.6082776191906</v>
      </c>
      <c r="P367" s="122">
        <f t="shared" si="207"/>
        <v>8290.4531311519222</v>
      </c>
      <c r="Q367" s="122">
        <f t="shared" si="207"/>
        <v>7772.3926596339788</v>
      </c>
      <c r="R367" s="122">
        <f t="shared" ref="R367:V367" si="208">SUM(R368:R369)</f>
        <v>8121.8878749388341</v>
      </c>
      <c r="S367" s="122">
        <f t="shared" si="208"/>
        <v>7677.2992928117965</v>
      </c>
      <c r="T367" s="122">
        <f t="shared" si="208"/>
        <v>7114.1820489667134</v>
      </c>
      <c r="U367" s="122">
        <f t="shared" si="208"/>
        <v>6382.4662456208362</v>
      </c>
      <c r="V367" s="122">
        <f t="shared" si="208"/>
        <v>5552.3403416547453</v>
      </c>
      <c r="W367" s="122">
        <f t="shared" ref="W367" si="209">SUM(W368:W369)</f>
        <v>5436.8144310448943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10333.917883428774</v>
      </c>
      <c r="D368" s="98">
        <v>10754.791465429616</v>
      </c>
      <c r="E368" s="98">
        <v>11381.225382078203</v>
      </c>
      <c r="F368" s="98">
        <v>10850.410368790439</v>
      </c>
      <c r="G368" s="98">
        <v>11196.156358139166</v>
      </c>
      <c r="H368" s="98">
        <v>11071.758897891703</v>
      </c>
      <c r="I368" s="98">
        <v>11014.563858190224</v>
      </c>
      <c r="J368" s="98">
        <v>10336.674833344774</v>
      </c>
      <c r="K368" s="98">
        <v>10131.441526817393</v>
      </c>
      <c r="L368" s="98">
        <v>11122.182539108524</v>
      </c>
      <c r="M368" s="98">
        <v>9387.9081348399777</v>
      </c>
      <c r="N368" s="98">
        <v>9800.3250712400386</v>
      </c>
      <c r="O368" s="98">
        <v>9106.5212141726061</v>
      </c>
      <c r="P368" s="98">
        <v>8264.8397723410799</v>
      </c>
      <c r="Q368" s="98">
        <v>7748.2435771697474</v>
      </c>
      <c r="R368" s="98">
        <v>8096.6349525874939</v>
      </c>
      <c r="S368" s="98">
        <v>7653.4796339984405</v>
      </c>
      <c r="T368" s="98">
        <v>7092.0031917029492</v>
      </c>
      <c r="U368" s="98">
        <v>6362.4117918109432</v>
      </c>
      <c r="V368" s="98">
        <v>5534.7456380334534</v>
      </c>
      <c r="W368" s="98">
        <v>5419.5396889950098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36.040815325695121</v>
      </c>
      <c r="D369" s="98">
        <v>36.505085071527631</v>
      </c>
      <c r="E369" s="98">
        <v>38.111151493726197</v>
      </c>
      <c r="F369" s="98">
        <v>35.540241587065559</v>
      </c>
      <c r="G369" s="98">
        <v>36.357858069206344</v>
      </c>
      <c r="H369" s="98">
        <v>35.455192880807942</v>
      </c>
      <c r="I369" s="98">
        <v>34.70508946885672</v>
      </c>
      <c r="J369" s="98">
        <v>32.505401353958447</v>
      </c>
      <c r="K369" s="98">
        <v>31.841911044667697</v>
      </c>
      <c r="L369" s="98">
        <v>33.532610494271751</v>
      </c>
      <c r="M369" s="98">
        <v>28.758037859318144</v>
      </c>
      <c r="N369" s="98">
        <v>30.092710770986145</v>
      </c>
      <c r="O369" s="98">
        <v>28.087063446584999</v>
      </c>
      <c r="P369" s="98">
        <v>25.613358810841429</v>
      </c>
      <c r="Q369" s="98">
        <v>24.149082464231888</v>
      </c>
      <c r="R369" s="98">
        <v>25.252922351340505</v>
      </c>
      <c r="S369" s="98">
        <v>23.819658813356078</v>
      </c>
      <c r="T369" s="98">
        <v>22.178857263763874</v>
      </c>
      <c r="U369" s="98">
        <v>20.054453809893076</v>
      </c>
      <c r="V369" s="98">
        <v>17.594703621292407</v>
      </c>
      <c r="W369" s="98">
        <v>17.274742049884381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6.2404245910872473E-3</v>
      </c>
      <c r="D370" s="122">
        <f t="shared" si="210"/>
        <v>3.183477521528514E-2</v>
      </c>
      <c r="E370" s="122">
        <f t="shared" si="210"/>
        <v>6.3147989151373971E-2</v>
      </c>
      <c r="F370" s="122">
        <f t="shared" si="210"/>
        <v>8.952284906225319E-2</v>
      </c>
      <c r="G370" s="122">
        <f t="shared" si="210"/>
        <v>0.14531168884186541</v>
      </c>
      <c r="H370" s="122">
        <f t="shared" si="210"/>
        <v>0.51495663385409451</v>
      </c>
      <c r="I370" s="122">
        <f t="shared" si="210"/>
        <v>0.57604307431323698</v>
      </c>
      <c r="J370" s="122">
        <f t="shared" si="210"/>
        <v>0.78958767107882111</v>
      </c>
      <c r="K370" s="122">
        <f t="shared" si="210"/>
        <v>0.746501249175199</v>
      </c>
      <c r="L370" s="122">
        <f t="shared" si="210"/>
        <v>2.5484356703613211</v>
      </c>
      <c r="M370" s="122">
        <f t="shared" si="210"/>
        <v>1.3597410929154705</v>
      </c>
      <c r="N370" s="122">
        <f t="shared" si="210"/>
        <v>1.212940962046142</v>
      </c>
      <c r="O370" s="122">
        <f t="shared" si="210"/>
        <v>1.1829389102816603</v>
      </c>
      <c r="P370" s="122">
        <f t="shared" si="210"/>
        <v>1.264695933066371</v>
      </c>
      <c r="Q370" s="122">
        <f t="shared" si="210"/>
        <v>0.79264566016262406</v>
      </c>
      <c r="R370" s="122">
        <f t="shared" si="210"/>
        <v>1.0341610123819094</v>
      </c>
      <c r="S370" s="122">
        <f t="shared" si="210"/>
        <v>0.7734531230453342</v>
      </c>
      <c r="T370" s="122">
        <f t="shared" si="210"/>
        <v>1.0138854563942248</v>
      </c>
      <c r="U370" s="122">
        <f t="shared" si="210"/>
        <v>0.79570325089239924</v>
      </c>
      <c r="V370" s="122">
        <f t="shared" si="210"/>
        <v>1.7434799042668729</v>
      </c>
      <c r="W370" s="122">
        <f t="shared" si="210"/>
        <v>1.925675769023024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6.2404245910872473E-3</v>
      </c>
      <c r="D371" s="98">
        <f>RES_hhdet_in_fech!D129</f>
        <v>3.183477521528514E-2</v>
      </c>
      <c r="E371" s="98">
        <f>RES_hhdet_in_fech!E129</f>
        <v>6.3147989151373971E-2</v>
      </c>
      <c r="F371" s="98">
        <f>RES_hhdet_in_fech!F129</f>
        <v>8.952284906225319E-2</v>
      </c>
      <c r="G371" s="98">
        <f>RES_hhdet_in_fech!G129</f>
        <v>0.14531168884186541</v>
      </c>
      <c r="H371" s="98">
        <f>RES_hhdet_in_fech!H129</f>
        <v>0.51495663385409451</v>
      </c>
      <c r="I371" s="98">
        <f>RES_hhdet_in_fech!I129</f>
        <v>0.57604307431323698</v>
      </c>
      <c r="J371" s="98">
        <f>RES_hhdet_in_fech!J129</f>
        <v>0.78958767107882111</v>
      </c>
      <c r="K371" s="98">
        <f>RES_hhdet_in_fech!K129</f>
        <v>0.746501249175199</v>
      </c>
      <c r="L371" s="98">
        <f>RES_hhdet_in_fech!L129</f>
        <v>2.5484356703613211</v>
      </c>
      <c r="M371" s="98">
        <f>RES_hhdet_in_fech!M129</f>
        <v>1.3597410929154705</v>
      </c>
      <c r="N371" s="98">
        <f>RES_hhdet_in_fech!N129</f>
        <v>1.212940962046142</v>
      </c>
      <c r="O371" s="98">
        <f>RES_hhdet_in_fech!O129</f>
        <v>1.1829389102816603</v>
      </c>
      <c r="P371" s="98">
        <f>RES_hhdet_in_fech!P129</f>
        <v>1.264695933066371</v>
      </c>
      <c r="Q371" s="98">
        <f>RES_hhdet_in_fech!Q129</f>
        <v>0.79264566016262406</v>
      </c>
      <c r="R371" s="98">
        <f>RES_hhdet_in_fech!R129</f>
        <v>1.0341610123819094</v>
      </c>
      <c r="S371" s="98">
        <f>RES_hhdet_in_fech!S129</f>
        <v>0.7734531230453342</v>
      </c>
      <c r="T371" s="98">
        <f>RES_hhdet_in_fech!T129</f>
        <v>1.0138854563942248</v>
      </c>
      <c r="U371" s="98">
        <f>RES_hhdet_in_fech!U129</f>
        <v>0.79570325089239924</v>
      </c>
      <c r="V371" s="98">
        <f>RES_hhdet_in_fech!V129</f>
        <v>1.7434799042668729</v>
      </c>
      <c r="W371" s="98">
        <f>RES_hhdet_in_fech!W129</f>
        <v>1.925675769023024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1780.5508864787168</v>
      </c>
      <c r="D372" s="122">
        <v>1800.4087398630197</v>
      </c>
      <c r="E372" s="122">
        <v>1865.6886862522872</v>
      </c>
      <c r="F372" s="122">
        <v>1660.255304975012</v>
      </c>
      <c r="G372" s="122">
        <v>1773.062276398668</v>
      </c>
      <c r="H372" s="122">
        <v>2162.7959793863388</v>
      </c>
      <c r="I372" s="122">
        <v>2015.8712328645167</v>
      </c>
      <c r="J372" s="122">
        <v>2209.374563465698</v>
      </c>
      <c r="K372" s="122">
        <v>1967.4778537319792</v>
      </c>
      <c r="L372" s="122">
        <v>2171.6699431300112</v>
      </c>
      <c r="M372" s="122">
        <v>2006.8506858496817</v>
      </c>
      <c r="N372" s="122">
        <v>2069.8336146370661</v>
      </c>
      <c r="O372" s="122">
        <v>2032.6669493513568</v>
      </c>
      <c r="P372" s="122">
        <v>1804.2260063839344</v>
      </c>
      <c r="Q372" s="122">
        <v>1876.3147314633547</v>
      </c>
      <c r="R372" s="122">
        <v>2061.6767696632787</v>
      </c>
      <c r="S372" s="122">
        <v>1847.9499950662007</v>
      </c>
      <c r="T372" s="122">
        <v>1891.2951355441546</v>
      </c>
      <c r="U372" s="122">
        <v>1794.1127340734927</v>
      </c>
      <c r="V372" s="122">
        <v>1928.4491058311805</v>
      </c>
      <c r="W372" s="122">
        <v>2043.1102547076766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1729.7213407371005</v>
      </c>
      <c r="D373" s="98">
        <v>1787.8946966798314</v>
      </c>
      <c r="E373" s="98">
        <v>1806.1113462363182</v>
      </c>
      <c r="F373" s="98">
        <v>1660.255304975012</v>
      </c>
      <c r="G373" s="98">
        <v>1773.062276398668</v>
      </c>
      <c r="H373" s="98">
        <v>1871.0603155771555</v>
      </c>
      <c r="I373" s="98">
        <v>1915.2566498286769</v>
      </c>
      <c r="J373" s="98">
        <v>2009.5511154556423</v>
      </c>
      <c r="K373" s="98">
        <v>1843.6730733011545</v>
      </c>
      <c r="L373" s="98">
        <v>2171.6699431300112</v>
      </c>
      <c r="M373" s="98">
        <v>1995.7602760266645</v>
      </c>
      <c r="N373" s="98">
        <v>2069.8336146370661</v>
      </c>
      <c r="O373" s="98">
        <v>2032.6669493513568</v>
      </c>
      <c r="P373" s="98">
        <v>1804.2260063839344</v>
      </c>
      <c r="Q373" s="98">
        <v>1876.3147314633547</v>
      </c>
      <c r="R373" s="98">
        <v>2061.6767696632787</v>
      </c>
      <c r="S373" s="98">
        <v>1831.5995014362502</v>
      </c>
      <c r="T373" s="98">
        <v>1814.9168531189789</v>
      </c>
      <c r="U373" s="98">
        <v>1747.0461110286853</v>
      </c>
      <c r="V373" s="98">
        <v>1803.2043423738264</v>
      </c>
      <c r="W373" s="98">
        <v>2043.1102547076766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2096.5509347594539</v>
      </c>
      <c r="D377" s="101">
        <v>2163.9653057368714</v>
      </c>
      <c r="E377" s="101">
        <v>2337.2657006099134</v>
      </c>
      <c r="F377" s="101">
        <v>0</v>
      </c>
      <c r="G377" s="101">
        <v>0</v>
      </c>
      <c r="H377" s="101">
        <v>2406.7182854422381</v>
      </c>
      <c r="I377" s="101">
        <v>2419.3768543480269</v>
      </c>
      <c r="J377" s="101">
        <v>3309.4237289233697</v>
      </c>
      <c r="K377" s="101">
        <v>2886.6345569305231</v>
      </c>
      <c r="L377" s="101">
        <v>0</v>
      </c>
      <c r="M377" s="101">
        <v>2299.0080494846684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2046.2238562685177</v>
      </c>
      <c r="T377" s="101">
        <v>2149.9671443218672</v>
      </c>
      <c r="U377" s="101">
        <v>2002.9425142350506</v>
      </c>
      <c r="V377" s="101">
        <v>2307.1463083008052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697.97409372681261</v>
      </c>
      <c r="D381" s="122">
        <v>755.53319468841664</v>
      </c>
      <c r="E381" s="122">
        <v>812.63394940121691</v>
      </c>
      <c r="F381" s="122">
        <v>857.06968692811904</v>
      </c>
      <c r="G381" s="122">
        <v>875.67261715728273</v>
      </c>
      <c r="H381" s="122">
        <v>902.33282635662317</v>
      </c>
      <c r="I381" s="122">
        <v>768.76167245212753</v>
      </c>
      <c r="J381" s="122">
        <v>906.77949085658611</v>
      </c>
      <c r="K381" s="122">
        <v>845.8592237639657</v>
      </c>
      <c r="L381" s="122">
        <v>901.51633948371853</v>
      </c>
      <c r="M381" s="122">
        <v>838.55319603657688</v>
      </c>
      <c r="N381" s="122">
        <v>850.75898273895837</v>
      </c>
      <c r="O381" s="122">
        <v>839.40897745072425</v>
      </c>
      <c r="P381" s="122">
        <v>799.48344505721366</v>
      </c>
      <c r="Q381" s="122">
        <v>734.14636586565007</v>
      </c>
      <c r="R381" s="122">
        <v>775.45467440576135</v>
      </c>
      <c r="S381" s="122">
        <v>676.14177294495369</v>
      </c>
      <c r="T381" s="122">
        <v>701.25058434686775</v>
      </c>
      <c r="U381" s="122">
        <v>579.04709510671887</v>
      </c>
      <c r="V381" s="122">
        <v>697.05103776673855</v>
      </c>
      <c r="W381" s="122">
        <v>670.03414507984132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758.06022236405124</v>
      </c>
      <c r="D382" s="98">
        <v>819.61642330518134</v>
      </c>
      <c r="E382" s="98">
        <v>857.73379693943241</v>
      </c>
      <c r="F382" s="98">
        <v>924.03263769719115</v>
      </c>
      <c r="G382" s="98">
        <v>965.64246566057034</v>
      </c>
      <c r="H382" s="98">
        <v>1005.8603583197712</v>
      </c>
      <c r="I382" s="98">
        <v>924.4203967675395</v>
      </c>
      <c r="J382" s="98">
        <v>958.05351535527382</v>
      </c>
      <c r="K382" s="98">
        <v>891.83020101842556</v>
      </c>
      <c r="L382" s="98">
        <v>896.97235890052866</v>
      </c>
      <c r="M382" s="98">
        <v>933.07024064546692</v>
      </c>
      <c r="N382" s="98">
        <v>940.0790681648424</v>
      </c>
      <c r="O382" s="98">
        <v>918.76068496885193</v>
      </c>
      <c r="P382" s="98">
        <v>996.64343005411263</v>
      </c>
      <c r="Q382" s="98">
        <v>798.40823738261554</v>
      </c>
      <c r="R382" s="98">
        <v>828.26997737376541</v>
      </c>
      <c r="S382" s="98">
        <v>940.5641763632259</v>
      </c>
      <c r="T382" s="98">
        <v>793.85959487169805</v>
      </c>
      <c r="U382" s="98">
        <v>739.82737603519331</v>
      </c>
      <c r="V382" s="98">
        <v>772.75842632632168</v>
      </c>
      <c r="W382" s="98">
        <v>799.88242746233232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593.23920573829469</v>
      </c>
      <c r="D383" s="33">
        <v>669.34986109781744</v>
      </c>
      <c r="E383" s="33">
        <v>731.95197009907008</v>
      </c>
      <c r="F383" s="33">
        <v>694.11174239268007</v>
      </c>
      <c r="G383" s="33">
        <v>696.69903932926616</v>
      </c>
      <c r="H383" s="33">
        <v>766.67502196628516</v>
      </c>
      <c r="I383" s="33">
        <v>690.42884129987044</v>
      </c>
      <c r="J383" s="33">
        <v>888.02713574837674</v>
      </c>
      <c r="K383" s="33">
        <v>793.2703166219743</v>
      </c>
      <c r="L383" s="33">
        <v>942.67317667193015</v>
      </c>
      <c r="M383" s="33">
        <v>705.45087851546464</v>
      </c>
      <c r="N383" s="33">
        <v>701.8156600772935</v>
      </c>
      <c r="O383" s="33">
        <v>736.36266857712042</v>
      </c>
      <c r="P383" s="33">
        <v>622.85751549691554</v>
      </c>
      <c r="Q383" s="33">
        <v>700.13862311192895</v>
      </c>
      <c r="R383" s="33">
        <v>736.34656883561206</v>
      </c>
      <c r="S383" s="33">
        <v>494.18291672153623</v>
      </c>
      <c r="T383" s="33">
        <v>515.1626238302789</v>
      </c>
      <c r="U383" s="33">
        <v>467.23910800026829</v>
      </c>
      <c r="V383" s="33">
        <v>567.07618998674218</v>
      </c>
      <c r="W383" s="33">
        <v>563.17035178774472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9819.6899786126705</v>
      </c>
      <c r="D385" s="117">
        <f t="shared" si="211"/>
        <v>10286.078454094582</v>
      </c>
      <c r="E385" s="117">
        <f t="shared" si="211"/>
        <v>10872.232510081443</v>
      </c>
      <c r="F385" s="117">
        <f t="shared" si="211"/>
        <v>10397.688062574902</v>
      </c>
      <c r="G385" s="117">
        <f t="shared" si="211"/>
        <v>10826.088095593819</v>
      </c>
      <c r="H385" s="117">
        <f t="shared" si="211"/>
        <v>10907.333355789679</v>
      </c>
      <c r="I385" s="117">
        <f t="shared" si="211"/>
        <v>10875.523311686968</v>
      </c>
      <c r="J385" s="117">
        <f t="shared" si="211"/>
        <v>10659.390974383967</v>
      </c>
      <c r="K385" s="117">
        <f t="shared" si="211"/>
        <v>10293.016166070878</v>
      </c>
      <c r="L385" s="117">
        <f t="shared" si="211"/>
        <v>11373.592651243614</v>
      </c>
      <c r="M385" s="117">
        <f t="shared" si="211"/>
        <v>9885.427605223178</v>
      </c>
      <c r="N385" s="117">
        <f t="shared" si="211"/>
        <v>10394.703887229283</v>
      </c>
      <c r="O385" s="117">
        <f t="shared" si="211"/>
        <v>9922.9156030449449</v>
      </c>
      <c r="P385" s="117">
        <f t="shared" si="211"/>
        <v>9135.8494849768485</v>
      </c>
      <c r="Q385" s="117">
        <f t="shared" si="211"/>
        <v>8867.9901183364655</v>
      </c>
      <c r="R385" s="117">
        <f t="shared" ref="R385:V385" si="212">R386+R389+R391+R400</f>
        <v>9453.8689070484306</v>
      </c>
      <c r="S385" s="117">
        <f t="shared" si="212"/>
        <v>8857.4953254361772</v>
      </c>
      <c r="T385" s="117">
        <f t="shared" si="212"/>
        <v>8428.3397276235173</v>
      </c>
      <c r="U385" s="117">
        <f t="shared" si="212"/>
        <v>7734.4168433327031</v>
      </c>
      <c r="V385" s="117">
        <f t="shared" si="212"/>
        <v>7213.3720442746471</v>
      </c>
      <c r="W385" s="117">
        <f t="shared" ref="W385" si="213">W386+W389+W391+W400</f>
        <v>7368.1292005739924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7982.8282129245708</v>
      </c>
      <c r="D386" s="122">
        <f t="shared" si="214"/>
        <v>8345.4326262218256</v>
      </c>
      <c r="E386" s="122">
        <f t="shared" si="214"/>
        <v>8872.8380658117749</v>
      </c>
      <c r="F386" s="122">
        <f t="shared" si="214"/>
        <v>8498.2412730294018</v>
      </c>
      <c r="G386" s="122">
        <f t="shared" si="214"/>
        <v>8811.014155540126</v>
      </c>
      <c r="H386" s="122">
        <f t="shared" si="214"/>
        <v>8755.3242935642011</v>
      </c>
      <c r="I386" s="122">
        <f t="shared" si="214"/>
        <v>8753.0972681732983</v>
      </c>
      <c r="J386" s="122">
        <f t="shared" si="214"/>
        <v>8257.0209678636165</v>
      </c>
      <c r="K386" s="122">
        <f t="shared" si="214"/>
        <v>8137.3391811589427</v>
      </c>
      <c r="L386" s="122">
        <f t="shared" si="214"/>
        <v>8983.1270155142465</v>
      </c>
      <c r="M386" s="122">
        <f t="shared" si="214"/>
        <v>7643.0031149617325</v>
      </c>
      <c r="N386" s="122">
        <f t="shared" si="214"/>
        <v>8063.796054427361</v>
      </c>
      <c r="O386" s="122">
        <f t="shared" si="214"/>
        <v>7596.433681703309</v>
      </c>
      <c r="P386" s="122">
        <f t="shared" si="214"/>
        <v>7003.8137609473997</v>
      </c>
      <c r="Q386" s="122">
        <f t="shared" si="214"/>
        <v>6662.9111665582832</v>
      </c>
      <c r="R386" s="122">
        <f t="shared" ref="R386:V386" si="215">SUM(R387:R388)</f>
        <v>7039.9783825614686</v>
      </c>
      <c r="S386" s="122">
        <f t="shared" si="215"/>
        <v>6725.836160805994</v>
      </c>
      <c r="T386" s="122">
        <f t="shared" si="215"/>
        <v>6296.2404771837646</v>
      </c>
      <c r="U386" s="122">
        <f t="shared" si="215"/>
        <v>5703.3905751501907</v>
      </c>
      <c r="V386" s="122">
        <f t="shared" si="215"/>
        <v>5006.7341038539244</v>
      </c>
      <c r="W386" s="122">
        <f t="shared" ref="W386" si="216">SUM(W387:W388)</f>
        <v>4943.2736375486356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7946.7873975988759</v>
      </c>
      <c r="D387" s="98">
        <v>8308.9275411502986</v>
      </c>
      <c r="E387" s="98">
        <v>8834.7269143180492</v>
      </c>
      <c r="F387" s="98">
        <v>8462.7010314423369</v>
      </c>
      <c r="G387" s="98">
        <v>8774.6562974709195</v>
      </c>
      <c r="H387" s="98">
        <v>8719.8691006833924</v>
      </c>
      <c r="I387" s="98">
        <v>8718.3921787044419</v>
      </c>
      <c r="J387" s="98">
        <v>8224.5155665096572</v>
      </c>
      <c r="K387" s="98">
        <v>8105.4972701142751</v>
      </c>
      <c r="L387" s="98">
        <v>8949.5944050199741</v>
      </c>
      <c r="M387" s="98">
        <v>7614.2450771024141</v>
      </c>
      <c r="N387" s="98">
        <v>8033.7033436563752</v>
      </c>
      <c r="O387" s="98">
        <v>7568.3466182567245</v>
      </c>
      <c r="P387" s="98">
        <v>6978.2004021365583</v>
      </c>
      <c r="Q387" s="98">
        <v>6638.7620840940517</v>
      </c>
      <c r="R387" s="98">
        <v>7014.7254602101284</v>
      </c>
      <c r="S387" s="98">
        <v>6702.016501992638</v>
      </c>
      <c r="T387" s="98">
        <v>6274.0616199200003</v>
      </c>
      <c r="U387" s="98">
        <v>5683.3361213402977</v>
      </c>
      <c r="V387" s="98">
        <v>4989.1394002326324</v>
      </c>
      <c r="W387" s="98">
        <v>4925.9988954987512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36.040815325695121</v>
      </c>
      <c r="D388" s="98">
        <v>36.505085071527631</v>
      </c>
      <c r="E388" s="98">
        <v>38.111151493726197</v>
      </c>
      <c r="F388" s="98">
        <v>35.540241587065559</v>
      </c>
      <c r="G388" s="98">
        <v>36.357858069206344</v>
      </c>
      <c r="H388" s="98">
        <v>35.455192880807942</v>
      </c>
      <c r="I388" s="98">
        <v>34.70508946885672</v>
      </c>
      <c r="J388" s="98">
        <v>32.505401353958447</v>
      </c>
      <c r="K388" s="98">
        <v>31.841911044667697</v>
      </c>
      <c r="L388" s="98">
        <v>33.532610494271751</v>
      </c>
      <c r="M388" s="98">
        <v>28.758037859318144</v>
      </c>
      <c r="N388" s="98">
        <v>30.092710770986145</v>
      </c>
      <c r="O388" s="98">
        <v>28.087063446584999</v>
      </c>
      <c r="P388" s="98">
        <v>25.613358810841429</v>
      </c>
      <c r="Q388" s="98">
        <v>24.149082464231888</v>
      </c>
      <c r="R388" s="98">
        <v>25.252922351340505</v>
      </c>
      <c r="S388" s="98">
        <v>23.819658813356078</v>
      </c>
      <c r="T388" s="98">
        <v>22.178857263763874</v>
      </c>
      <c r="U388" s="98">
        <v>20.054453809893076</v>
      </c>
      <c r="V388" s="98">
        <v>17.594703621292407</v>
      </c>
      <c r="W388" s="98">
        <v>17.274742049884381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1.6726522170167797E-2</v>
      </c>
      <c r="D389" s="122">
        <f t="shared" si="217"/>
        <v>8.846474188561719E-2</v>
      </c>
      <c r="E389" s="122">
        <f t="shared" si="217"/>
        <v>0.18176723994401783</v>
      </c>
      <c r="F389" s="122">
        <f t="shared" si="217"/>
        <v>0.26660810091561626</v>
      </c>
      <c r="G389" s="122">
        <f t="shared" si="217"/>
        <v>0.44737351947672166</v>
      </c>
      <c r="H389" s="122">
        <f t="shared" si="217"/>
        <v>1.6376501515985185</v>
      </c>
      <c r="I389" s="122">
        <f t="shared" si="217"/>
        <v>1.8909567104228933</v>
      </c>
      <c r="J389" s="122">
        <f t="shared" si="217"/>
        <v>2.6743631266032701</v>
      </c>
      <c r="K389" s="122">
        <f t="shared" si="217"/>
        <v>2.6082690565653412</v>
      </c>
      <c r="L389" s="122">
        <f t="shared" si="217"/>
        <v>9.1838012984741386</v>
      </c>
      <c r="M389" s="122">
        <f t="shared" si="217"/>
        <v>5.0782788632068927</v>
      </c>
      <c r="N389" s="122">
        <f t="shared" si="217"/>
        <v>4.7222022299562285</v>
      </c>
      <c r="O389" s="122">
        <f t="shared" si="217"/>
        <v>4.8292234665713805</v>
      </c>
      <c r="P389" s="122">
        <f t="shared" si="217"/>
        <v>5.4224971405475824</v>
      </c>
      <c r="Q389" s="122">
        <f t="shared" si="217"/>
        <v>3.5383153731707644</v>
      </c>
      <c r="R389" s="122">
        <f t="shared" si="217"/>
        <v>4.7308314868433916</v>
      </c>
      <c r="S389" s="122">
        <f t="shared" si="217"/>
        <v>3.6063143005255323</v>
      </c>
      <c r="T389" s="122">
        <f t="shared" si="217"/>
        <v>4.8019529363759457</v>
      </c>
      <c r="U389" s="122">
        <f t="shared" si="217"/>
        <v>3.8218964690576942</v>
      </c>
      <c r="V389" s="122">
        <f t="shared" si="217"/>
        <v>8.4932940497873908</v>
      </c>
      <c r="W389" s="122">
        <f t="shared" si="217"/>
        <v>9.5096038503974771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1.6726522170167797E-2</v>
      </c>
      <c r="D390" s="98">
        <f>RES_hhdet_in_tesh!D129</f>
        <v>8.846474188561719E-2</v>
      </c>
      <c r="E390" s="98">
        <f>RES_hhdet_in_tesh!E129</f>
        <v>0.18176723994401783</v>
      </c>
      <c r="F390" s="98">
        <f>RES_hhdet_in_tesh!F129</f>
        <v>0.26660810091561626</v>
      </c>
      <c r="G390" s="98">
        <f>RES_hhdet_in_tesh!G129</f>
        <v>0.44737351947672166</v>
      </c>
      <c r="H390" s="98">
        <f>RES_hhdet_in_tesh!H129</f>
        <v>1.6376501515985185</v>
      </c>
      <c r="I390" s="98">
        <f>RES_hhdet_in_tesh!I129</f>
        <v>1.8909567104228933</v>
      </c>
      <c r="J390" s="98">
        <f>RES_hhdet_in_tesh!J129</f>
        <v>2.6743631266032701</v>
      </c>
      <c r="K390" s="98">
        <f>RES_hhdet_in_tesh!K129</f>
        <v>2.6082690565653412</v>
      </c>
      <c r="L390" s="98">
        <f>RES_hhdet_in_tesh!L129</f>
        <v>9.1838012984741386</v>
      </c>
      <c r="M390" s="98">
        <f>RES_hhdet_in_tesh!M129</f>
        <v>5.0782788632068927</v>
      </c>
      <c r="N390" s="98">
        <f>RES_hhdet_in_tesh!N129</f>
        <v>4.7222022299562285</v>
      </c>
      <c r="O390" s="98">
        <f>RES_hhdet_in_tesh!O129</f>
        <v>4.8292234665713805</v>
      </c>
      <c r="P390" s="98">
        <f>RES_hhdet_in_tesh!P129</f>
        <v>5.4224971405475824</v>
      </c>
      <c r="Q390" s="98">
        <f>RES_hhdet_in_tesh!Q129</f>
        <v>3.5383153731707644</v>
      </c>
      <c r="R390" s="98">
        <f>RES_hhdet_in_tesh!R129</f>
        <v>4.7308314868433916</v>
      </c>
      <c r="S390" s="98">
        <f>RES_hhdet_in_tesh!S129</f>
        <v>3.6063143005255323</v>
      </c>
      <c r="T390" s="98">
        <f>RES_hhdet_in_tesh!T129</f>
        <v>4.8019529363759457</v>
      </c>
      <c r="U390" s="98">
        <f>RES_hhdet_in_tesh!U129</f>
        <v>3.8218964690576942</v>
      </c>
      <c r="V390" s="98">
        <f>RES_hhdet_in_tesh!V129</f>
        <v>8.4932940497873908</v>
      </c>
      <c r="W390" s="98">
        <f>RES_hhdet_in_tesh!W129</f>
        <v>9.5096038503974771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1387.5596443184668</v>
      </c>
      <c r="D391" s="122">
        <v>1445.3255276000796</v>
      </c>
      <c r="E391" s="122">
        <v>1473.0308073265733</v>
      </c>
      <c r="F391" s="122">
        <v>1355.6384591495614</v>
      </c>
      <c r="G391" s="122">
        <v>1454.2564630065024</v>
      </c>
      <c r="H391" s="122">
        <v>1557.0947934530304</v>
      </c>
      <c r="I391" s="122">
        <v>1585.0758540355134</v>
      </c>
      <c r="J391" s="122">
        <v>1748.8636303798642</v>
      </c>
      <c r="K391" s="122">
        <v>1584.544088358909</v>
      </c>
      <c r="L391" s="122">
        <v>1825.3846780223068</v>
      </c>
      <c r="M391" s="122">
        <v>1684.3878674765481</v>
      </c>
      <c r="N391" s="122">
        <v>1770.1111333106946</v>
      </c>
      <c r="O391" s="122">
        <v>1760.7498913167562</v>
      </c>
      <c r="P391" s="122">
        <v>1586.0686243415773</v>
      </c>
      <c r="Q391" s="122">
        <v>1672.2043212484866</v>
      </c>
      <c r="R391" s="122">
        <v>1856.5683443118044</v>
      </c>
      <c r="S391" s="122">
        <v>1656.7235151554146</v>
      </c>
      <c r="T391" s="122">
        <v>1662.839563291996</v>
      </c>
      <c r="U391" s="122">
        <v>1608.186486380798</v>
      </c>
      <c r="V391" s="122">
        <v>1719.1497616269676</v>
      </c>
      <c r="W391" s="122">
        <v>1924.3415357124204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1393.9665985102865</v>
      </c>
      <c r="D392" s="98">
        <v>1447.0654809128068</v>
      </c>
      <c r="E392" s="98">
        <v>1468.2598849624412</v>
      </c>
      <c r="F392" s="98">
        <v>1355.6384591495614</v>
      </c>
      <c r="G392" s="98">
        <v>1454.2564630065024</v>
      </c>
      <c r="H392" s="98">
        <v>1541.6469701699623</v>
      </c>
      <c r="I392" s="98">
        <v>1585.4240015022237</v>
      </c>
      <c r="J392" s="98">
        <v>1671.5454494586936</v>
      </c>
      <c r="K392" s="98">
        <v>1541.3978733296262</v>
      </c>
      <c r="L392" s="98">
        <v>1825.3846780223068</v>
      </c>
      <c r="M392" s="98">
        <v>1689.9516230233523</v>
      </c>
      <c r="N392" s="98">
        <v>1770.1111333106946</v>
      </c>
      <c r="O392" s="98">
        <v>1760.7498913167562</v>
      </c>
      <c r="P392" s="98">
        <v>1586.0686243415773</v>
      </c>
      <c r="Q392" s="98">
        <v>1672.2043212484866</v>
      </c>
      <c r="R392" s="98">
        <v>1856.5683443118044</v>
      </c>
      <c r="S392" s="98">
        <v>1665.9452737910069</v>
      </c>
      <c r="T392" s="98">
        <v>1666.617210031543</v>
      </c>
      <c r="U392" s="98">
        <v>1618.8931217475019</v>
      </c>
      <c r="V392" s="98">
        <v>1685.2197890980856</v>
      </c>
      <c r="W392" s="98">
        <v>1924.3415357124204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1347.7285223910878</v>
      </c>
      <c r="D396" s="101">
        <v>1394.7766009345733</v>
      </c>
      <c r="E396" s="101">
        <v>1510.7944490669761</v>
      </c>
      <c r="F396" s="101">
        <v>0</v>
      </c>
      <c r="G396" s="101">
        <v>0</v>
      </c>
      <c r="H396" s="101">
        <v>1570.0108306270613</v>
      </c>
      <c r="I396" s="101">
        <v>1583.6796403288693</v>
      </c>
      <c r="J396" s="101">
        <v>2174.508374497977</v>
      </c>
      <c r="K396" s="101">
        <v>1904.8720484247938</v>
      </c>
      <c r="L396" s="101">
        <v>0</v>
      </c>
      <c r="M396" s="101">
        <v>1537.8205017611438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1544.8960845507861</v>
      </c>
      <c r="T396" s="101">
        <v>1650.0457240022938</v>
      </c>
      <c r="U396" s="101">
        <v>1560.6822431345759</v>
      </c>
      <c r="V396" s="101">
        <v>1821.7423596874369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449.28539484746267</v>
      </c>
      <c r="D400" s="122">
        <v>495.23183553079076</v>
      </c>
      <c r="E400" s="122">
        <v>526.18186970314957</v>
      </c>
      <c r="F400" s="122">
        <v>543.54172229502387</v>
      </c>
      <c r="G400" s="122">
        <v>560.37010352771279</v>
      </c>
      <c r="H400" s="122">
        <v>593.27661862084904</v>
      </c>
      <c r="I400" s="122">
        <v>535.45923276773249</v>
      </c>
      <c r="J400" s="122">
        <v>650.83201301388203</v>
      </c>
      <c r="K400" s="122">
        <v>568.52462749646122</v>
      </c>
      <c r="L400" s="122">
        <v>555.89715640858844</v>
      </c>
      <c r="M400" s="122">
        <v>552.95834392169058</v>
      </c>
      <c r="N400" s="122">
        <v>556.07449726127106</v>
      </c>
      <c r="O400" s="122">
        <v>560.90280655830747</v>
      </c>
      <c r="P400" s="122">
        <v>540.54460254732396</v>
      </c>
      <c r="Q400" s="122">
        <v>529.33631515652496</v>
      </c>
      <c r="R400" s="122">
        <v>552.59134868831438</v>
      </c>
      <c r="S400" s="122">
        <v>471.32933517424397</v>
      </c>
      <c r="T400" s="122">
        <v>464.45773421138</v>
      </c>
      <c r="U400" s="122">
        <v>419.01788533265687</v>
      </c>
      <c r="V400" s="122">
        <v>478.99488474396856</v>
      </c>
      <c r="W400" s="122">
        <v>491.00442346253971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450.3580281228252</v>
      </c>
      <c r="D401" s="98">
        <v>487.39800947954376</v>
      </c>
      <c r="E401" s="98">
        <v>510.54992604510528</v>
      </c>
      <c r="F401" s="98">
        <v>550.53433105291685</v>
      </c>
      <c r="G401" s="98">
        <v>575.86282066862248</v>
      </c>
      <c r="H401" s="98">
        <v>600.40006938459749</v>
      </c>
      <c r="I401" s="98">
        <v>552.2892174687729</v>
      </c>
      <c r="J401" s="98">
        <v>572.88813903048947</v>
      </c>
      <c r="K401" s="98">
        <v>533.74072978897425</v>
      </c>
      <c r="L401" s="98">
        <v>537.25369370118744</v>
      </c>
      <c r="M401" s="98">
        <v>559.11879263006915</v>
      </c>
      <c r="N401" s="98">
        <v>563.31865563038809</v>
      </c>
      <c r="O401" s="98">
        <v>550.54415253925765</v>
      </c>
      <c r="P401" s="98">
        <v>597.21342190601285</v>
      </c>
      <c r="Q401" s="98">
        <v>478.42598581052329</v>
      </c>
      <c r="R401" s="98">
        <v>497.68705688417697</v>
      </c>
      <c r="S401" s="98">
        <v>567.70062475435964</v>
      </c>
      <c r="T401" s="98">
        <v>481.65336114367415</v>
      </c>
      <c r="U401" s="98">
        <v>451.28368594953872</v>
      </c>
      <c r="V401" s="98">
        <v>473.71767144985284</v>
      </c>
      <c r="W401" s="98">
        <v>492.594252825235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447.41570997183879</v>
      </c>
      <c r="D402" s="33">
        <v>505.76727917865838</v>
      </c>
      <c r="E402" s="33">
        <v>554.14684571780151</v>
      </c>
      <c r="F402" s="33">
        <v>526.52483255167272</v>
      </c>
      <c r="G402" s="33">
        <v>529.55103399371546</v>
      </c>
      <c r="H402" s="33">
        <v>583.94237031058537</v>
      </c>
      <c r="I402" s="33">
        <v>526.98980482092281</v>
      </c>
      <c r="J402" s="33">
        <v>679.33828334738234</v>
      </c>
      <c r="K402" s="33">
        <v>608.31597577366369</v>
      </c>
      <c r="L402" s="33">
        <v>724.75922463828476</v>
      </c>
      <c r="M402" s="33">
        <v>544.28297744733482</v>
      </c>
      <c r="N402" s="33">
        <v>543.99469446843864</v>
      </c>
      <c r="O402" s="33">
        <v>574.35457835941168</v>
      </c>
      <c r="P402" s="33">
        <v>489.77779559879212</v>
      </c>
      <c r="Q402" s="33">
        <v>556.27834692491149</v>
      </c>
      <c r="R402" s="33">
        <v>593.24628616791745</v>
      </c>
      <c r="S402" s="33">
        <v>405.01267895266358</v>
      </c>
      <c r="T402" s="33">
        <v>429.90495011941778</v>
      </c>
      <c r="U402" s="33">
        <v>396.57997069213877</v>
      </c>
      <c r="V402" s="33">
        <v>488.05483262561336</v>
      </c>
      <c r="W402" s="33">
        <v>489.69601034172285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109.42444500157265</v>
      </c>
      <c r="D404" s="117">
        <f t="shared" si="218"/>
        <v>106.78332754474812</v>
      </c>
      <c r="E404" s="117">
        <f t="shared" si="218"/>
        <v>124.98072180249059</v>
      </c>
      <c r="F404" s="117">
        <f t="shared" si="218"/>
        <v>148.77030978182185</v>
      </c>
      <c r="G404" s="117">
        <f t="shared" si="218"/>
        <v>145.97423331126748</v>
      </c>
      <c r="H404" s="117">
        <f t="shared" si="218"/>
        <v>129.59247534642029</v>
      </c>
      <c r="I404" s="117">
        <f t="shared" si="218"/>
        <v>70.298331653930177</v>
      </c>
      <c r="J404" s="117">
        <f t="shared" si="218"/>
        <v>58.279494153055481</v>
      </c>
      <c r="K404" s="117">
        <f t="shared" si="218"/>
        <v>108.09559480358368</v>
      </c>
      <c r="L404" s="117">
        <f t="shared" si="218"/>
        <v>183.49698862797803</v>
      </c>
      <c r="M404" s="117">
        <f t="shared" si="218"/>
        <v>123.94317400192584</v>
      </c>
      <c r="N404" s="117">
        <f t="shared" si="218"/>
        <v>133.49344202750174</v>
      </c>
      <c r="O404" s="117">
        <f t="shared" si="218"/>
        <v>117.90890110330015</v>
      </c>
      <c r="P404" s="117">
        <f t="shared" si="218"/>
        <v>106.98014863672148</v>
      </c>
      <c r="Q404" s="117">
        <f t="shared" si="218"/>
        <v>62.764695253886359</v>
      </c>
      <c r="R404" s="117">
        <f t="shared" ref="R404:V404" si="219">R405+R408+R410+R419</f>
        <v>80.046885484762768</v>
      </c>
      <c r="S404" s="117">
        <f t="shared" si="219"/>
        <v>87.093859904210333</v>
      </c>
      <c r="T404" s="117">
        <f t="shared" si="219"/>
        <v>120.40973085377195</v>
      </c>
      <c r="U404" s="117">
        <f t="shared" si="219"/>
        <v>68.933118507346379</v>
      </c>
      <c r="V404" s="117">
        <f t="shared" si="219"/>
        <v>110.92722311087677</v>
      </c>
      <c r="W404" s="117">
        <f t="shared" ref="W404" si="220">W405+W408+W410+W419</f>
        <v>82.029145651397471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109.42444500157265</v>
      </c>
      <c r="D419" s="122">
        <v>106.78332754474812</v>
      </c>
      <c r="E419" s="122">
        <v>124.98072180249059</v>
      </c>
      <c r="F419" s="122">
        <v>148.77030978182185</v>
      </c>
      <c r="G419" s="122">
        <v>145.97423331126748</v>
      </c>
      <c r="H419" s="122">
        <v>129.59247534642029</v>
      </c>
      <c r="I419" s="122">
        <v>70.298331653930177</v>
      </c>
      <c r="J419" s="122">
        <v>58.279494153055481</v>
      </c>
      <c r="K419" s="122">
        <v>108.09559480358368</v>
      </c>
      <c r="L419" s="122">
        <v>183.49698862797803</v>
      </c>
      <c r="M419" s="122">
        <v>123.94317400192584</v>
      </c>
      <c r="N419" s="122">
        <v>133.49344202750174</v>
      </c>
      <c r="O419" s="122">
        <v>117.90890110330015</v>
      </c>
      <c r="P419" s="122">
        <v>106.98014863672148</v>
      </c>
      <c r="Q419" s="122">
        <v>62.764695253886359</v>
      </c>
      <c r="R419" s="122">
        <v>80.046885484762768</v>
      </c>
      <c r="S419" s="122">
        <v>87.093859904210333</v>
      </c>
      <c r="T419" s="122">
        <v>120.40973085377195</v>
      </c>
      <c r="U419" s="122">
        <v>68.933118507346379</v>
      </c>
      <c r="V419" s="122">
        <v>110.92722311087677</v>
      </c>
      <c r="W419" s="122">
        <v>82.029145651397471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172.2009601122179</v>
      </c>
      <c r="D420" s="98">
        <v>186.184066718005</v>
      </c>
      <c r="E420" s="98">
        <v>194.84280931276149</v>
      </c>
      <c r="F420" s="98">
        <v>209.90325397929399</v>
      </c>
      <c r="G420" s="98">
        <v>219.35534249945525</v>
      </c>
      <c r="H420" s="98">
        <v>228.4912389959193</v>
      </c>
      <c r="I420" s="98">
        <v>209.99133732971433</v>
      </c>
      <c r="J420" s="98">
        <v>217.63143654810403</v>
      </c>
      <c r="K420" s="98">
        <v>202.58814846334559</v>
      </c>
      <c r="L420" s="98">
        <v>203.75624104784416</v>
      </c>
      <c r="M420" s="98">
        <v>211.9562358650243</v>
      </c>
      <c r="N420" s="98">
        <v>213.54836112432565</v>
      </c>
      <c r="O420" s="98">
        <v>208.70567719752444</v>
      </c>
      <c r="P420" s="98">
        <v>226.39752157109223</v>
      </c>
      <c r="Q420" s="98">
        <v>181.36641520383498</v>
      </c>
      <c r="R420" s="98">
        <v>188.14980806022459</v>
      </c>
      <c r="S420" s="98">
        <v>213.65855830267043</v>
      </c>
      <c r="T420" s="98">
        <v>180.33314557105496</v>
      </c>
      <c r="U420" s="98">
        <v>168.05918674015453</v>
      </c>
      <c r="V420" s="98">
        <v>175.53980412428726</v>
      </c>
      <c r="W420" s="98">
        <v>181.70129222234343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204.83908835250037</v>
      </c>
      <c r="D423" s="118">
        <f t="shared" si="225"/>
        <v>204.29463922156094</v>
      </c>
      <c r="E423" s="118">
        <f t="shared" si="225"/>
        <v>210.57444380736487</v>
      </c>
      <c r="F423" s="118">
        <f t="shared" si="225"/>
        <v>194.97601184676384</v>
      </c>
      <c r="G423" s="118">
        <f t="shared" si="225"/>
        <v>199.9390732355451</v>
      </c>
      <c r="H423" s="118">
        <f t="shared" si="225"/>
        <v>202.26874121632463</v>
      </c>
      <c r="I423" s="118">
        <f t="shared" si="225"/>
        <v>194.86812985606144</v>
      </c>
      <c r="J423" s="118">
        <f t="shared" si="225"/>
        <v>186.43265925677221</v>
      </c>
      <c r="K423" s="118">
        <f t="shared" si="225"/>
        <v>176.595895818462</v>
      </c>
      <c r="L423" s="118">
        <f t="shared" si="225"/>
        <v>190.78208560055475</v>
      </c>
      <c r="M423" s="118">
        <f t="shared" si="225"/>
        <v>161.86589842787103</v>
      </c>
      <c r="N423" s="118">
        <f t="shared" si="225"/>
        <v>166.76337187963287</v>
      </c>
      <c r="O423" s="118">
        <f t="shared" si="225"/>
        <v>154.58469964505392</v>
      </c>
      <c r="P423" s="118">
        <f t="shared" si="225"/>
        <v>138.63440008130752</v>
      </c>
      <c r="Q423" s="118">
        <f t="shared" si="225"/>
        <v>130.16830107514815</v>
      </c>
      <c r="R423" s="118">
        <f t="shared" ref="R423:V423" si="226">R424+R427+R429+R438</f>
        <v>135.48409020696829</v>
      </c>
      <c r="S423" s="118">
        <f t="shared" si="226"/>
        <v>124.56506982927988</v>
      </c>
      <c r="T423" s="118">
        <f t="shared" si="226"/>
        <v>117.01216657870766</v>
      </c>
      <c r="U423" s="118">
        <f t="shared" si="226"/>
        <v>104.42871308719467</v>
      </c>
      <c r="V423" s="118">
        <f t="shared" si="226"/>
        <v>96.662611400387206</v>
      </c>
      <c r="W423" s="118">
        <f t="shared" ref="W423" si="227">W424+W427+W429+W438</f>
        <v>94.676578198438577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165.32471126441052</v>
      </c>
      <c r="D424" s="123">
        <f t="shared" si="228"/>
        <v>165.17265198731283</v>
      </c>
      <c r="E424" s="123">
        <f t="shared" si="228"/>
        <v>170.56800985998805</v>
      </c>
      <c r="F424" s="123">
        <f t="shared" si="228"/>
        <v>158.35569764437884</v>
      </c>
      <c r="G424" s="123">
        <f t="shared" si="228"/>
        <v>161.78623085753981</v>
      </c>
      <c r="H424" s="123">
        <f t="shared" si="228"/>
        <v>158.51723313950802</v>
      </c>
      <c r="I424" s="123">
        <f t="shared" si="228"/>
        <v>155.63654749282122</v>
      </c>
      <c r="J424" s="123">
        <f t="shared" si="228"/>
        <v>143.34391876740006</v>
      </c>
      <c r="K424" s="123">
        <f t="shared" si="228"/>
        <v>138.30187131714658</v>
      </c>
      <c r="L424" s="123">
        <f t="shared" si="228"/>
        <v>149.54980851314636</v>
      </c>
      <c r="M424" s="123">
        <f t="shared" si="228"/>
        <v>124.29125910407556</v>
      </c>
      <c r="N424" s="123">
        <f t="shared" si="228"/>
        <v>128.55433716391209</v>
      </c>
      <c r="O424" s="123">
        <f t="shared" si="228"/>
        <v>117.59546138509411</v>
      </c>
      <c r="P424" s="123">
        <f t="shared" si="228"/>
        <v>105.48847391278444</v>
      </c>
      <c r="Q424" s="123">
        <f t="shared" si="228"/>
        <v>97.433898320913926</v>
      </c>
      <c r="R424" s="123">
        <f t="shared" ref="R424:V424" si="229">SUM(R425:R426)</f>
        <v>100.39974636118851</v>
      </c>
      <c r="S424" s="123">
        <f t="shared" si="229"/>
        <v>93.737296747383596</v>
      </c>
      <c r="T424" s="123">
        <f t="shared" si="229"/>
        <v>85.750721911208373</v>
      </c>
      <c r="U424" s="123">
        <f t="shared" si="229"/>
        <v>76.117020541799818</v>
      </c>
      <c r="V424" s="123">
        <f t="shared" si="229"/>
        <v>65.615038502483145</v>
      </c>
      <c r="W424" s="123">
        <f t="shared" ref="W424" si="230">SUM(W425:W426)</f>
        <v>63.143557322774029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164.75012484988892</v>
      </c>
      <c r="D425" s="99">
        <v>164.61390154578163</v>
      </c>
      <c r="E425" s="99">
        <v>169.99875233397975</v>
      </c>
      <c r="F425" s="99">
        <v>157.83870101703749</v>
      </c>
      <c r="G425" s="99">
        <v>161.26255461677599</v>
      </c>
      <c r="H425" s="99">
        <v>158.01123235209525</v>
      </c>
      <c r="I425" s="99">
        <v>155.14770245420837</v>
      </c>
      <c r="J425" s="99">
        <v>142.89456293543259</v>
      </c>
      <c r="K425" s="99">
        <v>137.86856687270043</v>
      </c>
      <c r="L425" s="99">
        <v>149.10028148497167</v>
      </c>
      <c r="M425" s="99">
        <v>123.91167967868826</v>
      </c>
      <c r="N425" s="99">
        <v>128.16080877352073</v>
      </c>
      <c r="O425" s="99">
        <v>117.23387924773569</v>
      </c>
      <c r="P425" s="99">
        <v>105.16256722348858</v>
      </c>
      <c r="Q425" s="99">
        <v>97.131167958668669</v>
      </c>
      <c r="R425" s="99">
        <v>100.08757916090289</v>
      </c>
      <c r="S425" s="99">
        <v>93.446466555482715</v>
      </c>
      <c r="T425" s="99">
        <v>85.48338927782298</v>
      </c>
      <c r="U425" s="99">
        <v>75.877851980015478</v>
      </c>
      <c r="V425" s="99">
        <v>65.407112279573184</v>
      </c>
      <c r="W425" s="99">
        <v>62.942927215070803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0.57458641452160775</v>
      </c>
      <c r="D426" s="99">
        <v>0.5587504415312049</v>
      </c>
      <c r="E426" s="99">
        <v>0.56925752600830315</v>
      </c>
      <c r="F426" s="99">
        <v>0.51699662734133645</v>
      </c>
      <c r="G426" s="99">
        <v>0.52367624076383046</v>
      </c>
      <c r="H426" s="99">
        <v>0.50600078741278387</v>
      </c>
      <c r="I426" s="99">
        <v>0.48884503861286455</v>
      </c>
      <c r="J426" s="99">
        <v>0.44935583196745654</v>
      </c>
      <c r="K426" s="99">
        <v>0.43330444444615812</v>
      </c>
      <c r="L426" s="99">
        <v>0.44952702817468559</v>
      </c>
      <c r="M426" s="99">
        <v>0.37957942538731082</v>
      </c>
      <c r="N426" s="99">
        <v>0.39352839039136406</v>
      </c>
      <c r="O426" s="99">
        <v>0.36158213735843231</v>
      </c>
      <c r="P426" s="99">
        <v>0.32590668929586181</v>
      </c>
      <c r="Q426" s="99">
        <v>0.30273036224525235</v>
      </c>
      <c r="R426" s="99">
        <v>0.3121672002856194</v>
      </c>
      <c r="S426" s="99">
        <v>0.29083019190088583</v>
      </c>
      <c r="T426" s="99">
        <v>0.26733263338539831</v>
      </c>
      <c r="U426" s="99">
        <v>0.23916856178433613</v>
      </c>
      <c r="V426" s="99">
        <v>0.20792622290996232</v>
      </c>
      <c r="W426" s="99">
        <v>0.20063010770322948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9.9488958795249867E-5</v>
      </c>
      <c r="D427" s="123">
        <f t="shared" si="231"/>
        <v>4.8726621709644643E-4</v>
      </c>
      <c r="E427" s="123">
        <f t="shared" si="231"/>
        <v>9.4322702589104217E-4</v>
      </c>
      <c r="F427" s="123">
        <f t="shared" si="231"/>
        <v>1.3022705802882488E-3</v>
      </c>
      <c r="G427" s="123">
        <f t="shared" si="231"/>
        <v>2.0929802522168389E-3</v>
      </c>
      <c r="H427" s="123">
        <f t="shared" si="231"/>
        <v>7.3492326805153375E-3</v>
      </c>
      <c r="I427" s="123">
        <f t="shared" si="231"/>
        <v>8.1139626266638187E-3</v>
      </c>
      <c r="J427" s="123">
        <f t="shared" si="231"/>
        <v>1.0915288231186922E-2</v>
      </c>
      <c r="K427" s="123">
        <f t="shared" si="231"/>
        <v>1.0158382409851945E-2</v>
      </c>
      <c r="L427" s="123">
        <f t="shared" si="231"/>
        <v>3.4163481354593142E-2</v>
      </c>
      <c r="M427" s="123">
        <f t="shared" si="231"/>
        <v>1.7947321206308677E-2</v>
      </c>
      <c r="N427" s="123">
        <f t="shared" si="231"/>
        <v>1.5861871270632918E-2</v>
      </c>
      <c r="O427" s="123">
        <f t="shared" si="231"/>
        <v>1.5228704145505947E-2</v>
      </c>
      <c r="P427" s="123">
        <f t="shared" si="231"/>
        <v>1.609210520008568E-2</v>
      </c>
      <c r="Q427" s="123">
        <f t="shared" si="231"/>
        <v>9.9365227721827133E-3</v>
      </c>
      <c r="R427" s="123">
        <f t="shared" si="231"/>
        <v>1.2783912427571598E-2</v>
      </c>
      <c r="S427" s="123">
        <f t="shared" si="231"/>
        <v>9.443607986336245E-3</v>
      </c>
      <c r="T427" s="123">
        <f t="shared" si="231"/>
        <v>1.2220858170716536E-2</v>
      </c>
      <c r="U427" s="123">
        <f t="shared" si="231"/>
        <v>9.4895230718861721E-3</v>
      </c>
      <c r="V427" s="123">
        <f t="shared" si="231"/>
        <v>2.0603654316457606E-2</v>
      </c>
      <c r="W427" s="123">
        <f t="shared" si="231"/>
        <v>2.2364938117450751E-2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9.9488958795249867E-5</v>
      </c>
      <c r="D428" s="99">
        <f>RES_hhdet_in_fecs!D129</f>
        <v>4.8726621709644643E-4</v>
      </c>
      <c r="E428" s="99">
        <f>RES_hhdet_in_fecs!E129</f>
        <v>9.4322702589104217E-4</v>
      </c>
      <c r="F428" s="99">
        <f>RES_hhdet_in_fecs!F129</f>
        <v>1.3022705802882488E-3</v>
      </c>
      <c r="G428" s="99">
        <f>RES_hhdet_in_fecs!G129</f>
        <v>2.0929802522168389E-3</v>
      </c>
      <c r="H428" s="99">
        <f>RES_hhdet_in_fecs!H129</f>
        <v>7.3492326805153375E-3</v>
      </c>
      <c r="I428" s="99">
        <f>RES_hhdet_in_fecs!I129</f>
        <v>8.1139626266638187E-3</v>
      </c>
      <c r="J428" s="99">
        <f>RES_hhdet_in_fecs!J129</f>
        <v>1.0915288231186922E-2</v>
      </c>
      <c r="K428" s="99">
        <f>RES_hhdet_in_fecs!K129</f>
        <v>1.0158382409851945E-2</v>
      </c>
      <c r="L428" s="99">
        <f>RES_hhdet_in_fecs!L129</f>
        <v>3.4163481354593142E-2</v>
      </c>
      <c r="M428" s="99">
        <f>RES_hhdet_in_fecs!M129</f>
        <v>1.7947321206308677E-2</v>
      </c>
      <c r="N428" s="99">
        <f>RES_hhdet_in_fecs!N129</f>
        <v>1.5861871270632918E-2</v>
      </c>
      <c r="O428" s="99">
        <f>RES_hhdet_in_fecs!O129</f>
        <v>1.5228704145505947E-2</v>
      </c>
      <c r="P428" s="99">
        <f>RES_hhdet_in_fecs!P129</f>
        <v>1.609210520008568E-2</v>
      </c>
      <c r="Q428" s="99">
        <f>RES_hhdet_in_fecs!Q129</f>
        <v>9.9365227721827133E-3</v>
      </c>
      <c r="R428" s="99">
        <f>RES_hhdet_in_fecs!R129</f>
        <v>1.2783912427571598E-2</v>
      </c>
      <c r="S428" s="99">
        <f>RES_hhdet_in_fecs!S129</f>
        <v>9.443607986336245E-3</v>
      </c>
      <c r="T428" s="99">
        <f>RES_hhdet_in_fecs!T129</f>
        <v>1.2220858170716536E-2</v>
      </c>
      <c r="U428" s="99">
        <f>RES_hhdet_in_fecs!U129</f>
        <v>9.4895230718861721E-3</v>
      </c>
      <c r="V428" s="99">
        <f>RES_hhdet_in_fecs!V129</f>
        <v>2.0603654316457606E-2</v>
      </c>
      <c r="W428" s="99">
        <f>RES_hhdet_in_fecs!W129</f>
        <v>2.2364938117450751E-2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28.38671490890707</v>
      </c>
      <c r="D429" s="123">
        <v>27.557234187072808</v>
      </c>
      <c r="E429" s="123">
        <v>27.867363861007785</v>
      </c>
      <c r="F429" s="123">
        <v>24.151394443813459</v>
      </c>
      <c r="G429" s="123">
        <v>25.538099240533249</v>
      </c>
      <c r="H429" s="123">
        <v>30.866464956536209</v>
      </c>
      <c r="I429" s="123">
        <v>28.394931860139099</v>
      </c>
      <c r="J429" s="123">
        <v>30.542473058034219</v>
      </c>
      <c r="K429" s="123">
        <v>26.773421267823647</v>
      </c>
      <c r="L429" s="123">
        <v>29.112685273289031</v>
      </c>
      <c r="M429" s="123">
        <v>26.488567610190017</v>
      </c>
      <c r="N429" s="123">
        <v>27.067627670532087</v>
      </c>
      <c r="O429" s="123">
        <v>26.167778681529303</v>
      </c>
      <c r="P429" s="123">
        <v>22.957134549381877</v>
      </c>
      <c r="Q429" s="123">
        <v>23.521284470468672</v>
      </c>
      <c r="R429" s="123">
        <v>25.485678691976094</v>
      </c>
      <c r="S429" s="123">
        <v>22.562861034222404</v>
      </c>
      <c r="T429" s="123">
        <v>22.796706930436716</v>
      </c>
      <c r="U429" s="123">
        <v>21.396512034431126</v>
      </c>
      <c r="V429" s="123">
        <v>22.789536401416132</v>
      </c>
      <c r="W429" s="123">
        <v>23.72883075578644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27.576356814188411</v>
      </c>
      <c r="D430" s="99">
        <v>27.365693004789666</v>
      </c>
      <c r="E430" s="99">
        <v>26.977470802037132</v>
      </c>
      <c r="F430" s="99">
        <v>24.151394443813459</v>
      </c>
      <c r="G430" s="99">
        <v>25.538099240533249</v>
      </c>
      <c r="H430" s="99">
        <v>26.702942955680179</v>
      </c>
      <c r="I430" s="99">
        <v>26.977706303832452</v>
      </c>
      <c r="J430" s="99">
        <v>27.780106559328313</v>
      </c>
      <c r="K430" s="99">
        <v>25.088686908472418</v>
      </c>
      <c r="L430" s="99">
        <v>29.112685273289031</v>
      </c>
      <c r="M430" s="99">
        <v>26.34218448737322</v>
      </c>
      <c r="N430" s="99">
        <v>27.067627670532087</v>
      </c>
      <c r="O430" s="99">
        <v>26.167778681529303</v>
      </c>
      <c r="P430" s="99">
        <v>22.957134549381877</v>
      </c>
      <c r="Q430" s="99">
        <v>23.521284470468672</v>
      </c>
      <c r="R430" s="99">
        <v>25.485678691976094</v>
      </c>
      <c r="S430" s="99">
        <v>22.363226890117605</v>
      </c>
      <c r="T430" s="99">
        <v>21.876082069951423</v>
      </c>
      <c r="U430" s="99">
        <v>20.835197493113679</v>
      </c>
      <c r="V430" s="99">
        <v>21.309450623021732</v>
      </c>
      <c r="W430" s="99">
        <v>23.72883075578644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33.424595797268516</v>
      </c>
      <c r="D434" s="102">
        <v>33.121866930855163</v>
      </c>
      <c r="E434" s="102">
        <v>34.911201530404782</v>
      </c>
      <c r="F434" s="102">
        <v>0</v>
      </c>
      <c r="G434" s="102">
        <v>0</v>
      </c>
      <c r="H434" s="102">
        <v>34.347615922115573</v>
      </c>
      <c r="I434" s="102">
        <v>34.078585875542863</v>
      </c>
      <c r="J434" s="102">
        <v>45.749592101624856</v>
      </c>
      <c r="K434" s="102">
        <v>39.281297572097891</v>
      </c>
      <c r="L434" s="102">
        <v>0</v>
      </c>
      <c r="M434" s="102">
        <v>30.344773821258315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24.983719601267296</v>
      </c>
      <c r="T434" s="102">
        <v>25.914607391549175</v>
      </c>
      <c r="U434" s="102">
        <v>23.887007096148551</v>
      </c>
      <c r="V434" s="102">
        <v>27.264808087197132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11.127562690223986</v>
      </c>
      <c r="D438" s="123">
        <v>11.564265780958188</v>
      </c>
      <c r="E438" s="123">
        <v>12.138126859343139</v>
      </c>
      <c r="F438" s="123">
        <v>12.467617487991255</v>
      </c>
      <c r="G438" s="123">
        <v>12.612650157219806</v>
      </c>
      <c r="H438" s="123">
        <v>12.877693887599849</v>
      </c>
      <c r="I438" s="123">
        <v>10.828536540474467</v>
      </c>
      <c r="J438" s="123">
        <v>12.535352143106746</v>
      </c>
      <c r="K438" s="123">
        <v>11.510444851081918</v>
      </c>
      <c r="L438" s="123">
        <v>12.085428332764767</v>
      </c>
      <c r="M438" s="123">
        <v>11.068124392399133</v>
      </c>
      <c r="N438" s="123">
        <v>11.125545173918049</v>
      </c>
      <c r="O438" s="123">
        <v>10.806230874285017</v>
      </c>
      <c r="P438" s="123">
        <v>10.172699513941136</v>
      </c>
      <c r="Q438" s="123">
        <v>9.2031817609933739</v>
      </c>
      <c r="R438" s="123">
        <v>9.5858812413761356</v>
      </c>
      <c r="S438" s="123">
        <v>8.2554684396875313</v>
      </c>
      <c r="T438" s="123">
        <v>8.4525168788918617</v>
      </c>
      <c r="U438" s="123">
        <v>6.9056909878918331</v>
      </c>
      <c r="V438" s="123">
        <v>8.237432842171474</v>
      </c>
      <c r="W438" s="123">
        <v>7.7818251817606487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12.085495325880562</v>
      </c>
      <c r="D439" s="99">
        <v>12.545130014371246</v>
      </c>
      <c r="E439" s="99">
        <v>12.811772934749245</v>
      </c>
      <c r="F439" s="99">
        <v>13.44171384070242</v>
      </c>
      <c r="G439" s="99">
        <v>13.908520556312363</v>
      </c>
      <c r="H439" s="99">
        <v>14.35519290638565</v>
      </c>
      <c r="I439" s="99">
        <v>13.02109665955096</v>
      </c>
      <c r="J439" s="99">
        <v>13.2441660933188</v>
      </c>
      <c r="K439" s="99">
        <v>12.136017503802032</v>
      </c>
      <c r="L439" s="99">
        <v>12.024513239739314</v>
      </c>
      <c r="M439" s="99">
        <v>12.315661712485264</v>
      </c>
      <c r="N439" s="99">
        <v>12.293601774560258</v>
      </c>
      <c r="O439" s="99">
        <v>11.827774477873607</v>
      </c>
      <c r="P439" s="99">
        <v>12.681380958124217</v>
      </c>
      <c r="Q439" s="99">
        <v>10.008761835172296</v>
      </c>
      <c r="R439" s="99">
        <v>10.238764303002602</v>
      </c>
      <c r="S439" s="99">
        <v>11.483978928927172</v>
      </c>
      <c r="T439" s="99">
        <v>9.5687786575935068</v>
      </c>
      <c r="U439" s="99">
        <v>8.8231497687425584</v>
      </c>
      <c r="V439" s="99">
        <v>9.1321084041128078</v>
      </c>
      <c r="W439" s="99">
        <v>9.2898925557480307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9.4578101271697257</v>
      </c>
      <c r="D440" s="110">
        <v>10.245135155676145</v>
      </c>
      <c r="E440" s="110">
        <v>10.932998645398882</v>
      </c>
      <c r="F440" s="110">
        <v>10.097101589361015</v>
      </c>
      <c r="G440" s="110">
        <v>10.034824745870582</v>
      </c>
      <c r="H440" s="110">
        <v>10.941645871418919</v>
      </c>
      <c r="I440" s="110">
        <v>9.7251647741045026</v>
      </c>
      <c r="J440" s="110">
        <v>12.276118914781373</v>
      </c>
      <c r="K440" s="110">
        <v>10.794815466864819</v>
      </c>
      <c r="L440" s="110">
        <v>12.637163209279871</v>
      </c>
      <c r="M440" s="110">
        <v>9.3112972594237569</v>
      </c>
      <c r="N440" s="110">
        <v>9.1777835889730781</v>
      </c>
      <c r="O440" s="110">
        <v>9.4796520142246177</v>
      </c>
      <c r="P440" s="110">
        <v>7.9252952444770397</v>
      </c>
      <c r="Q440" s="110">
        <v>8.7768642684664453</v>
      </c>
      <c r="R440" s="110">
        <v>9.1024414376791238</v>
      </c>
      <c r="S440" s="110">
        <v>6.03381071200213</v>
      </c>
      <c r="T440" s="110">
        <v>6.2095075148568766</v>
      </c>
      <c r="U440" s="110">
        <v>5.5722736968629549</v>
      </c>
      <c r="V440" s="110">
        <v>6.7014490737670345</v>
      </c>
      <c r="W440" s="110">
        <v>6.5407013319308627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156.55196491912312</v>
      </c>
      <c r="D442" s="118">
        <f t="shared" si="232"/>
        <v>157.43973385046684</v>
      </c>
      <c r="E442" s="118">
        <f t="shared" si="232"/>
        <v>162.39604258335902</v>
      </c>
      <c r="F442" s="118">
        <f t="shared" si="232"/>
        <v>151.25304219808325</v>
      </c>
      <c r="G442" s="118">
        <f t="shared" si="232"/>
        <v>155.93231882051802</v>
      </c>
      <c r="H442" s="118">
        <f t="shared" si="232"/>
        <v>155.66462394259949</v>
      </c>
      <c r="I442" s="118">
        <f t="shared" si="232"/>
        <v>153.18922079159427</v>
      </c>
      <c r="J442" s="118">
        <f t="shared" si="232"/>
        <v>147.35580242196897</v>
      </c>
      <c r="K442" s="118">
        <f t="shared" si="232"/>
        <v>140.06727313753825</v>
      </c>
      <c r="L442" s="118">
        <f t="shared" si="232"/>
        <v>152.4706018654997</v>
      </c>
      <c r="M442" s="118">
        <f t="shared" si="232"/>
        <v>130.47847521637004</v>
      </c>
      <c r="N442" s="118">
        <f t="shared" si="232"/>
        <v>135.93361928963054</v>
      </c>
      <c r="O442" s="118">
        <f t="shared" si="232"/>
        <v>127.7438290905621</v>
      </c>
      <c r="P442" s="118">
        <f t="shared" si="232"/>
        <v>116.24537342185057</v>
      </c>
      <c r="Q442" s="118">
        <f t="shared" si="232"/>
        <v>111.1681930312505</v>
      </c>
      <c r="R442" s="118">
        <f t="shared" ref="R442:V442" si="233">R443+R446+R448+R457</f>
        <v>116.86519870932558</v>
      </c>
      <c r="S442" s="118">
        <f t="shared" si="233"/>
        <v>108.14710174662038</v>
      </c>
      <c r="T442" s="118">
        <f t="shared" si="233"/>
        <v>101.59090829867175</v>
      </c>
      <c r="U442" s="118">
        <f t="shared" si="233"/>
        <v>92.240325774810543</v>
      </c>
      <c r="V442" s="118">
        <f t="shared" si="233"/>
        <v>85.244357386917471</v>
      </c>
      <c r="W442" s="118">
        <f t="shared" ref="W442" si="234">W443+W446+W448+W457</f>
        <v>85.573987201294528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127.26750488733003</v>
      </c>
      <c r="D443" s="123">
        <f t="shared" si="235"/>
        <v>127.73601692842827</v>
      </c>
      <c r="E443" s="123">
        <f t="shared" si="235"/>
        <v>132.53154649099977</v>
      </c>
      <c r="F443" s="123">
        <f t="shared" si="235"/>
        <v>123.62217813646294</v>
      </c>
      <c r="G443" s="123">
        <f t="shared" si="235"/>
        <v>126.90843232588898</v>
      </c>
      <c r="H443" s="123">
        <f t="shared" si="235"/>
        <v>124.95210508347986</v>
      </c>
      <c r="I443" s="123">
        <f t="shared" si="235"/>
        <v>123.29339118638769</v>
      </c>
      <c r="J443" s="123">
        <f t="shared" si="235"/>
        <v>114.1453534501659</v>
      </c>
      <c r="K443" s="123">
        <f t="shared" si="235"/>
        <v>110.73283975373998</v>
      </c>
      <c r="L443" s="123">
        <f t="shared" si="235"/>
        <v>120.42481427712509</v>
      </c>
      <c r="M443" s="123">
        <f t="shared" si="235"/>
        <v>100.88055189309731</v>
      </c>
      <c r="N443" s="123">
        <f t="shared" si="235"/>
        <v>105.4518719132009</v>
      </c>
      <c r="O443" s="123">
        <f t="shared" si="235"/>
        <v>97.793588573455253</v>
      </c>
      <c r="P443" s="123">
        <f t="shared" si="235"/>
        <v>89.117158438002591</v>
      </c>
      <c r="Q443" s="123">
        <f t="shared" si="235"/>
        <v>83.525554813425217</v>
      </c>
      <c r="R443" s="123">
        <f t="shared" ref="R443:V443" si="236">SUM(R444:R445)</f>
        <v>87.025585046351623</v>
      </c>
      <c r="S443" s="123">
        <f t="shared" si="236"/>
        <v>82.120245158352972</v>
      </c>
      <c r="T443" s="123">
        <f t="shared" si="236"/>
        <v>75.891671386663035</v>
      </c>
      <c r="U443" s="123">
        <f t="shared" si="236"/>
        <v>68.018393025498298</v>
      </c>
      <c r="V443" s="123">
        <f t="shared" si="236"/>
        <v>59.167311580572864</v>
      </c>
      <c r="W443" s="123">
        <f t="shared" ref="W443" si="237">SUM(W444:W445)</f>
        <v>57.411538733486069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126.69291847280843</v>
      </c>
      <c r="D444" s="99">
        <v>127.17726648689707</v>
      </c>
      <c r="E444" s="99">
        <v>131.96228896499147</v>
      </c>
      <c r="F444" s="99">
        <v>123.10518150912159</v>
      </c>
      <c r="G444" s="99">
        <v>126.38475608512515</v>
      </c>
      <c r="H444" s="99">
        <v>124.44610429606708</v>
      </c>
      <c r="I444" s="99">
        <v>122.80454614777483</v>
      </c>
      <c r="J444" s="99">
        <v>113.69599761819845</v>
      </c>
      <c r="K444" s="99">
        <v>110.29953530929382</v>
      </c>
      <c r="L444" s="99">
        <v>119.97528724895041</v>
      </c>
      <c r="M444" s="99">
        <v>100.50097246771</v>
      </c>
      <c r="N444" s="99">
        <v>105.05834352280954</v>
      </c>
      <c r="O444" s="99">
        <v>97.432006436096827</v>
      </c>
      <c r="P444" s="99">
        <v>88.791251748706728</v>
      </c>
      <c r="Q444" s="99">
        <v>83.22282445117996</v>
      </c>
      <c r="R444" s="99">
        <v>86.713417846066008</v>
      </c>
      <c r="S444" s="99">
        <v>81.829414966452092</v>
      </c>
      <c r="T444" s="99">
        <v>75.624338753277641</v>
      </c>
      <c r="U444" s="99">
        <v>67.779224463713959</v>
      </c>
      <c r="V444" s="99">
        <v>58.959385357662903</v>
      </c>
      <c r="W444" s="99">
        <v>57.210908625782842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0.57458641452160775</v>
      </c>
      <c r="D445" s="99">
        <v>0.5587504415312049</v>
      </c>
      <c r="E445" s="99">
        <v>0.56925752600830315</v>
      </c>
      <c r="F445" s="99">
        <v>0.51699662734133645</v>
      </c>
      <c r="G445" s="99">
        <v>0.52367624076383046</v>
      </c>
      <c r="H445" s="99">
        <v>0.50600078741278387</v>
      </c>
      <c r="I445" s="99">
        <v>0.48884503861286455</v>
      </c>
      <c r="J445" s="99">
        <v>0.44935583196745654</v>
      </c>
      <c r="K445" s="99">
        <v>0.43330444444615812</v>
      </c>
      <c r="L445" s="99">
        <v>0.44952702817468559</v>
      </c>
      <c r="M445" s="99">
        <v>0.37957942538731082</v>
      </c>
      <c r="N445" s="99">
        <v>0.39352839039136406</v>
      </c>
      <c r="O445" s="99">
        <v>0.36158213735843231</v>
      </c>
      <c r="P445" s="99">
        <v>0.32590668929586181</v>
      </c>
      <c r="Q445" s="99">
        <v>0.30273036224525235</v>
      </c>
      <c r="R445" s="99">
        <v>0.3121672002856194</v>
      </c>
      <c r="S445" s="99">
        <v>0.29083019190088583</v>
      </c>
      <c r="T445" s="99">
        <v>0.26733263338539831</v>
      </c>
      <c r="U445" s="99">
        <v>0.23916856178433613</v>
      </c>
      <c r="V445" s="99">
        <v>0.20792622290996232</v>
      </c>
      <c r="W445" s="99">
        <v>0.20063010770322948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2.666652325792669E-4</v>
      </c>
      <c r="D446" s="123">
        <f t="shared" si="238"/>
        <v>1.3540500862189661E-3</v>
      </c>
      <c r="E446" s="123">
        <f t="shared" si="238"/>
        <v>2.7150155601287115E-3</v>
      </c>
      <c r="F446" s="123">
        <f t="shared" si="238"/>
        <v>3.8782935298170801E-3</v>
      </c>
      <c r="G446" s="123">
        <f t="shared" si="238"/>
        <v>6.443693202468348E-3</v>
      </c>
      <c r="H446" s="123">
        <f t="shared" si="238"/>
        <v>2.3371816619394799E-2</v>
      </c>
      <c r="I446" s="123">
        <f t="shared" si="238"/>
        <v>2.6635424955508299E-2</v>
      </c>
      <c r="J446" s="123">
        <f t="shared" si="238"/>
        <v>3.6970491600822983E-2</v>
      </c>
      <c r="K446" s="123">
        <f t="shared" si="238"/>
        <v>3.5493302300095814E-2</v>
      </c>
      <c r="L446" s="123">
        <f t="shared" si="238"/>
        <v>0.1231149869991521</v>
      </c>
      <c r="M446" s="123">
        <f t="shared" si="238"/>
        <v>6.7028570665436285E-2</v>
      </c>
      <c r="N446" s="123">
        <f t="shared" si="238"/>
        <v>6.1753181918356208E-2</v>
      </c>
      <c r="O446" s="123">
        <f t="shared" si="238"/>
        <v>6.216958017505695E-2</v>
      </c>
      <c r="P446" s="123">
        <f t="shared" si="238"/>
        <v>6.8996343035030647E-2</v>
      </c>
      <c r="Q446" s="123">
        <f t="shared" si="238"/>
        <v>4.4355950013606496E-2</v>
      </c>
      <c r="R446" s="123">
        <f t="shared" si="238"/>
        <v>5.8480773025960775E-2</v>
      </c>
      <c r="S446" s="123">
        <f t="shared" si="238"/>
        <v>4.4031910292881934E-2</v>
      </c>
      <c r="T446" s="123">
        <f t="shared" si="238"/>
        <v>5.7880291514003521E-2</v>
      </c>
      <c r="U446" s="123">
        <f t="shared" si="238"/>
        <v>4.5579774470957519E-2</v>
      </c>
      <c r="V446" s="123">
        <f t="shared" si="238"/>
        <v>0.10036989481873584</v>
      </c>
      <c r="W446" s="123">
        <f t="shared" si="238"/>
        <v>0.11044522917973534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2.666652325792669E-4</v>
      </c>
      <c r="D447" s="99">
        <f>RES_hhdet_in_tess!D129</f>
        <v>1.3540500862189661E-3</v>
      </c>
      <c r="E447" s="99">
        <f>RES_hhdet_in_tess!E129</f>
        <v>2.7150155601287115E-3</v>
      </c>
      <c r="F447" s="99">
        <f>RES_hhdet_in_tess!F129</f>
        <v>3.8782935298170801E-3</v>
      </c>
      <c r="G447" s="99">
        <f>RES_hhdet_in_tess!G129</f>
        <v>6.443693202468348E-3</v>
      </c>
      <c r="H447" s="99">
        <f>RES_hhdet_in_tess!H129</f>
        <v>2.3371816619394799E-2</v>
      </c>
      <c r="I447" s="99">
        <f>RES_hhdet_in_tess!I129</f>
        <v>2.6635424955508299E-2</v>
      </c>
      <c r="J447" s="99">
        <f>RES_hhdet_in_tess!J129</f>
        <v>3.6970491600822983E-2</v>
      </c>
      <c r="K447" s="99">
        <f>RES_hhdet_in_tess!K129</f>
        <v>3.5493302300095814E-2</v>
      </c>
      <c r="L447" s="99">
        <f>RES_hhdet_in_tess!L129</f>
        <v>0.1231149869991521</v>
      </c>
      <c r="M447" s="99">
        <f>RES_hhdet_in_tess!M129</f>
        <v>6.7028570665436285E-2</v>
      </c>
      <c r="N447" s="99">
        <f>RES_hhdet_in_tess!N129</f>
        <v>6.1753181918356208E-2</v>
      </c>
      <c r="O447" s="99">
        <f>RES_hhdet_in_tess!O129</f>
        <v>6.216958017505695E-2</v>
      </c>
      <c r="P447" s="99">
        <f>RES_hhdet_in_tess!P129</f>
        <v>6.8996343035030647E-2</v>
      </c>
      <c r="Q447" s="99">
        <f>RES_hhdet_in_tess!Q129</f>
        <v>4.4355950013606496E-2</v>
      </c>
      <c r="R447" s="99">
        <f>RES_hhdet_in_tess!R129</f>
        <v>5.8480773025960775E-2</v>
      </c>
      <c r="S447" s="99">
        <f>RES_hhdet_in_tess!S129</f>
        <v>4.4031910292881934E-2</v>
      </c>
      <c r="T447" s="99">
        <f>RES_hhdet_in_tess!T129</f>
        <v>5.7880291514003521E-2</v>
      </c>
      <c r="U447" s="99">
        <f>RES_hhdet_in_tess!U129</f>
        <v>4.5579774470957519E-2</v>
      </c>
      <c r="V447" s="99">
        <f>RES_hhdet_in_tess!V129</f>
        <v>0.10036989481873584</v>
      </c>
      <c r="W447" s="99">
        <f>RES_hhdet_in_tess!W129</f>
        <v>0.11044522917973534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22.121389701065208</v>
      </c>
      <c r="D448" s="123">
        <v>22.122295431458678</v>
      </c>
      <c r="E448" s="123">
        <v>22.002323211115172</v>
      </c>
      <c r="F448" s="123">
        <v>19.720195473561411</v>
      </c>
      <c r="G448" s="123">
        <v>20.946216254107672</v>
      </c>
      <c r="H448" s="123">
        <v>22.222166276524998</v>
      </c>
      <c r="I448" s="123">
        <v>22.326882855773711</v>
      </c>
      <c r="J448" s="123">
        <v>24.176353433373912</v>
      </c>
      <c r="K448" s="123">
        <v>21.562461968556335</v>
      </c>
      <c r="L448" s="123">
        <v>24.47050013380694</v>
      </c>
      <c r="M448" s="123">
        <v>22.232357506231658</v>
      </c>
      <c r="N448" s="123">
        <v>23.148096906484291</v>
      </c>
      <c r="O448" s="123">
        <v>22.667222234417984</v>
      </c>
      <c r="P448" s="123">
        <v>20.181280330028855</v>
      </c>
      <c r="Q448" s="123">
        <v>20.962577798532202</v>
      </c>
      <c r="R448" s="123">
        <v>22.950204895868577</v>
      </c>
      <c r="S448" s="123">
        <v>20.228048672518849</v>
      </c>
      <c r="T448" s="123">
        <v>20.043019983656073</v>
      </c>
      <c r="U448" s="123">
        <v>19.179163525209518</v>
      </c>
      <c r="V448" s="123">
        <v>20.316131731771719</v>
      </c>
      <c r="W448" s="123">
        <v>22.34944223496321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22.223533584432278</v>
      </c>
      <c r="D449" s="99">
        <v>22.148927328900502</v>
      </c>
      <c r="E449" s="99">
        <v>21.931061038356351</v>
      </c>
      <c r="F449" s="99">
        <v>19.720195473561411</v>
      </c>
      <c r="G449" s="99">
        <v>20.946216254107672</v>
      </c>
      <c r="H449" s="99">
        <v>22.001701794176146</v>
      </c>
      <c r="I449" s="99">
        <v>22.331786752130458</v>
      </c>
      <c r="J449" s="99">
        <v>23.107504132431135</v>
      </c>
      <c r="K449" s="99">
        <v>20.97532865526393</v>
      </c>
      <c r="L449" s="99">
        <v>24.47050013380694</v>
      </c>
      <c r="M449" s="99">
        <v>22.305793918819422</v>
      </c>
      <c r="N449" s="99">
        <v>23.148096906484291</v>
      </c>
      <c r="O449" s="99">
        <v>22.667222234417984</v>
      </c>
      <c r="P449" s="99">
        <v>20.181280330028855</v>
      </c>
      <c r="Q449" s="99">
        <v>20.962577798532202</v>
      </c>
      <c r="R449" s="99">
        <v>22.950204895868577</v>
      </c>
      <c r="S449" s="99">
        <v>20.340643309355087</v>
      </c>
      <c r="T449" s="99">
        <v>20.08855381070914</v>
      </c>
      <c r="U449" s="99">
        <v>19.306850402472694</v>
      </c>
      <c r="V449" s="99">
        <v>19.915162713866149</v>
      </c>
      <c r="W449" s="99">
        <v>22.34944223496321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21.486375722391177</v>
      </c>
      <c r="D453" s="102">
        <v>21.348588561910539</v>
      </c>
      <c r="E453" s="102">
        <v>22.566390063667356</v>
      </c>
      <c r="F453" s="102">
        <v>0</v>
      </c>
      <c r="G453" s="102">
        <v>0</v>
      </c>
      <c r="H453" s="102">
        <v>22.406498230444505</v>
      </c>
      <c r="I453" s="102">
        <v>22.307216226072359</v>
      </c>
      <c r="J453" s="102">
        <v>30.060481613581036</v>
      </c>
      <c r="K453" s="102">
        <v>25.921482021787813</v>
      </c>
      <c r="L453" s="102">
        <v>0</v>
      </c>
      <c r="M453" s="102">
        <v>20.297804226521077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18.862672562081407</v>
      </c>
      <c r="T453" s="102">
        <v>19.888809570209133</v>
      </c>
      <c r="U453" s="102">
        <v>18.612629944013332</v>
      </c>
      <c r="V453" s="102">
        <v>21.528524499071224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7.1628036654953053</v>
      </c>
      <c r="D457" s="123">
        <v>7.5800674404936759</v>
      </c>
      <c r="E457" s="123">
        <v>7.8594578656839307</v>
      </c>
      <c r="F457" s="123">
        <v>7.9067902945290767</v>
      </c>
      <c r="G457" s="123">
        <v>8.071226547318906</v>
      </c>
      <c r="H457" s="123">
        <v>8.4669807659752507</v>
      </c>
      <c r="I457" s="123">
        <v>7.542311324477331</v>
      </c>
      <c r="J457" s="123">
        <v>8.9971250468283426</v>
      </c>
      <c r="K457" s="123">
        <v>7.7364781129418541</v>
      </c>
      <c r="L457" s="123">
        <v>7.452172467568519</v>
      </c>
      <c r="M457" s="123">
        <v>7.2985372463756422</v>
      </c>
      <c r="N457" s="123">
        <v>7.2718972880269979</v>
      </c>
      <c r="O457" s="123">
        <v>7.2208487025138011</v>
      </c>
      <c r="P457" s="123">
        <v>6.8779383107841028</v>
      </c>
      <c r="Q457" s="123">
        <v>6.6357044692794638</v>
      </c>
      <c r="R457" s="123">
        <v>6.8309279940794143</v>
      </c>
      <c r="S457" s="123">
        <v>5.7547760054556729</v>
      </c>
      <c r="T457" s="123">
        <v>5.5983366368386189</v>
      </c>
      <c r="U457" s="123">
        <v>4.9971894496317741</v>
      </c>
      <c r="V457" s="123">
        <v>5.6605441797541562</v>
      </c>
      <c r="W457" s="123">
        <v>5.7025610036655081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7.1799042916109341</v>
      </c>
      <c r="D458" s="99">
        <v>7.4601621243867182</v>
      </c>
      <c r="E458" s="99">
        <v>7.6259671097054769</v>
      </c>
      <c r="F458" s="99">
        <v>8.0085103443292969</v>
      </c>
      <c r="G458" s="99">
        <v>8.2943741226278185</v>
      </c>
      <c r="H458" s="99">
        <v>8.5686434958233235</v>
      </c>
      <c r="I458" s="99">
        <v>7.7793732265484064</v>
      </c>
      <c r="J458" s="99">
        <v>7.9196261425944243</v>
      </c>
      <c r="K458" s="99">
        <v>7.2631391399552241</v>
      </c>
      <c r="L458" s="99">
        <v>7.2022444046407852</v>
      </c>
      <c r="M458" s="99">
        <v>7.3798494552368128</v>
      </c>
      <c r="N458" s="99">
        <v>7.3666305941898758</v>
      </c>
      <c r="O458" s="99">
        <v>7.0874953433245214</v>
      </c>
      <c r="P458" s="99">
        <v>7.5989974830656477</v>
      </c>
      <c r="Q458" s="99">
        <v>5.9974979259141978</v>
      </c>
      <c r="R458" s="99">
        <v>6.1522216321896801</v>
      </c>
      <c r="S458" s="99">
        <v>6.9314377226506014</v>
      </c>
      <c r="T458" s="99">
        <v>5.8056039534480108</v>
      </c>
      <c r="U458" s="99">
        <v>5.3819900132129632</v>
      </c>
      <c r="V458" s="99">
        <v>5.5981804678466798</v>
      </c>
      <c r="W458" s="99">
        <v>5.7210253972492868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7.1329959178275084</v>
      </c>
      <c r="D459" s="110">
        <v>7.7413239826559224</v>
      </c>
      <c r="E459" s="110">
        <v>8.2771642964015353</v>
      </c>
      <c r="F459" s="110">
        <v>7.6592490789298626</v>
      </c>
      <c r="G459" s="110">
        <v>7.6273276122748728</v>
      </c>
      <c r="H459" s="110">
        <v>8.3337665140946324</v>
      </c>
      <c r="I459" s="110">
        <v>7.4230136106534736</v>
      </c>
      <c r="J459" s="110">
        <v>9.39119674840539</v>
      </c>
      <c r="K459" s="110">
        <v>8.2779584290833732</v>
      </c>
      <c r="L459" s="110">
        <v>9.7158812150784541</v>
      </c>
      <c r="M459" s="110">
        <v>7.1840304557013503</v>
      </c>
      <c r="N459" s="110">
        <v>7.1139272937155598</v>
      </c>
      <c r="O459" s="110">
        <v>7.3940216797583318</v>
      </c>
      <c r="P459" s="110">
        <v>6.2319768771077424</v>
      </c>
      <c r="Q459" s="110">
        <v>6.973446950756645</v>
      </c>
      <c r="R459" s="110">
        <v>7.3334891564757694</v>
      </c>
      <c r="S459" s="110">
        <v>4.9450714666008668</v>
      </c>
      <c r="T459" s="110">
        <v>5.1818550006457098</v>
      </c>
      <c r="U459" s="110">
        <v>4.7295958355207235</v>
      </c>
      <c r="V459" s="110">
        <v>5.7676105324099529</v>
      </c>
      <c r="W459" s="110">
        <v>5.6873649987357817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1.7445165695140346</v>
      </c>
      <c r="D461" s="118">
        <f t="shared" si="239"/>
        <v>1.6344361695608141</v>
      </c>
      <c r="E461" s="118">
        <f t="shared" si="239"/>
        <v>1.8668083671974534</v>
      </c>
      <c r="F461" s="118">
        <f t="shared" si="239"/>
        <v>2.1641312768599623</v>
      </c>
      <c r="G461" s="118">
        <f t="shared" si="239"/>
        <v>2.1025231355301224</v>
      </c>
      <c r="H461" s="118">
        <f t="shared" si="239"/>
        <v>1.8494863302113325</v>
      </c>
      <c r="I461" s="118">
        <f t="shared" si="239"/>
        <v>0.99020031867728053</v>
      </c>
      <c r="J461" s="118">
        <f t="shared" si="239"/>
        <v>0.80565781350057419</v>
      </c>
      <c r="K461" s="118">
        <f t="shared" si="239"/>
        <v>1.4709638999914068</v>
      </c>
      <c r="L461" s="118">
        <f t="shared" si="239"/>
        <v>2.4598996249048359</v>
      </c>
      <c r="M461" s="118">
        <f t="shared" si="239"/>
        <v>1.6359349340339857</v>
      </c>
      <c r="N461" s="118">
        <f t="shared" si="239"/>
        <v>1.745720409459945</v>
      </c>
      <c r="O461" s="118">
        <f t="shared" si="239"/>
        <v>1.5179142011622067</v>
      </c>
      <c r="P461" s="118">
        <f t="shared" si="239"/>
        <v>1.3612250669683927</v>
      </c>
      <c r="Q461" s="118">
        <f t="shared" si="239"/>
        <v>0.78681162974057739</v>
      </c>
      <c r="R461" s="118">
        <f t="shared" ref="R461:V461" si="240">R462+R465+R467+R476</f>
        <v>0.98950972032888451</v>
      </c>
      <c r="S461" s="118">
        <f t="shared" si="240"/>
        <v>1.0633873552851929</v>
      </c>
      <c r="T461" s="118">
        <f t="shared" si="240"/>
        <v>1.4513574821078572</v>
      </c>
      <c r="U461" s="118">
        <f t="shared" si="240"/>
        <v>0.8220934346553086</v>
      </c>
      <c r="V461" s="118">
        <f t="shared" si="240"/>
        <v>1.3108875838876497</v>
      </c>
      <c r="W461" s="118">
        <f t="shared" ref="W461" si="241">W462+W465+W467+W476</f>
        <v>0.95269245001281633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1.7445165695140346</v>
      </c>
      <c r="D476" s="123">
        <v>1.6344361695608141</v>
      </c>
      <c r="E476" s="123">
        <v>1.8668083671974534</v>
      </c>
      <c r="F476" s="123">
        <v>2.1641312768599623</v>
      </c>
      <c r="G476" s="123">
        <v>2.1025231355301224</v>
      </c>
      <c r="H476" s="123">
        <v>1.8494863302113325</v>
      </c>
      <c r="I476" s="123">
        <v>0.99020031867728053</v>
      </c>
      <c r="J476" s="123">
        <v>0.80565781350057419</v>
      </c>
      <c r="K476" s="123">
        <v>1.4709638999914068</v>
      </c>
      <c r="L476" s="123">
        <v>2.4598996249048359</v>
      </c>
      <c r="M476" s="123">
        <v>1.6359349340339857</v>
      </c>
      <c r="N476" s="123">
        <v>1.745720409459945</v>
      </c>
      <c r="O476" s="123">
        <v>1.5179142011622067</v>
      </c>
      <c r="P476" s="123">
        <v>1.3612250669683927</v>
      </c>
      <c r="Q476" s="123">
        <v>0.78681162974057739</v>
      </c>
      <c r="R476" s="123">
        <v>0.98950972032888451</v>
      </c>
      <c r="S476" s="123">
        <v>1.0633873552851929</v>
      </c>
      <c r="T476" s="123">
        <v>1.4513574821078572</v>
      </c>
      <c r="U476" s="123">
        <v>0.8220934346553086</v>
      </c>
      <c r="V476" s="123">
        <v>1.3108875838876497</v>
      </c>
      <c r="W476" s="123">
        <v>0.95269245001281633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2.7453411182270289</v>
      </c>
      <c r="D477" s="99">
        <v>2.8497517340645722</v>
      </c>
      <c r="E477" s="99">
        <v>2.9103223398576388</v>
      </c>
      <c r="F477" s="99">
        <v>3.0534197160539622</v>
      </c>
      <c r="G477" s="99">
        <v>3.1594595295719179</v>
      </c>
      <c r="H477" s="99">
        <v>3.2609256206145649</v>
      </c>
      <c r="I477" s="99">
        <v>2.9578723171835968</v>
      </c>
      <c r="J477" s="99">
        <v>3.008544769758299</v>
      </c>
      <c r="K477" s="99">
        <v>2.7568177361636703</v>
      </c>
      <c r="L477" s="99">
        <v>2.7314884275391833</v>
      </c>
      <c r="M477" s="99">
        <v>2.7976257146081531</v>
      </c>
      <c r="N477" s="99">
        <v>2.7926145791091086</v>
      </c>
      <c r="O477" s="99">
        <v>2.6867972503937692</v>
      </c>
      <c r="P477" s="99">
        <v>2.8807024984474969</v>
      </c>
      <c r="Q477" s="99">
        <v>2.2735903384777392</v>
      </c>
      <c r="R477" s="99">
        <v>2.3258376990700715</v>
      </c>
      <c r="S477" s="99">
        <v>2.6087006534950965</v>
      </c>
      <c r="T477" s="99">
        <v>2.1736437598589413</v>
      </c>
      <c r="U477" s="99">
        <v>2.0042667014675599</v>
      </c>
      <c r="V477" s="99">
        <v>2.0744497450782657</v>
      </c>
      <c r="W477" s="99">
        <v>2.1102919929637225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61</v>
      </c>
      <c r="S5" s="120">
        <v>126</v>
      </c>
      <c r="T5" s="120">
        <v>224</v>
      </c>
      <c r="U5" s="120">
        <v>340</v>
      </c>
      <c r="V5" s="120">
        <v>470</v>
      </c>
      <c r="W5" s="120">
        <v>535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61</v>
      </c>
      <c r="S7" s="52">
        <v>126</v>
      </c>
      <c r="T7" s="52">
        <v>224</v>
      </c>
      <c r="U7" s="52">
        <v>340</v>
      </c>
      <c r="V7" s="52">
        <v>470</v>
      </c>
      <c r="W7" s="52">
        <v>535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1</v>
      </c>
      <c r="S9" s="52">
        <v>3</v>
      </c>
      <c r="T9" s="52">
        <v>8</v>
      </c>
      <c r="U9" s="52">
        <v>14</v>
      </c>
      <c r="V9" s="52">
        <v>24</v>
      </c>
      <c r="W9" s="52">
        <v>32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2</v>
      </c>
      <c r="T11" s="52">
        <v>11</v>
      </c>
      <c r="U11" s="52">
        <v>14</v>
      </c>
      <c r="V11" s="52">
        <v>15</v>
      </c>
      <c r="W11" s="52">
        <v>16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61</v>
      </c>
      <c r="S13" s="52">
        <v>124</v>
      </c>
      <c r="T13" s="52">
        <v>213</v>
      </c>
      <c r="U13" s="52">
        <v>326</v>
      </c>
      <c r="V13" s="52">
        <v>455</v>
      </c>
      <c r="W13" s="52">
        <v>519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24</v>
      </c>
      <c r="S16" s="52">
        <v>49</v>
      </c>
      <c r="T16" s="52">
        <v>113</v>
      </c>
      <c r="U16" s="52">
        <v>159</v>
      </c>
      <c r="V16" s="52">
        <v>244</v>
      </c>
      <c r="W16" s="52">
        <v>270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37</v>
      </c>
      <c r="S17" s="36">
        <v>77</v>
      </c>
      <c r="T17" s="36">
        <v>111</v>
      </c>
      <c r="U17" s="36">
        <v>181</v>
      </c>
      <c r="V17" s="36">
        <v>226</v>
      </c>
      <c r="W17" s="36">
        <v>265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2</v>
      </c>
      <c r="V27" s="52">
        <v>7</v>
      </c>
      <c r="W27" s="52">
        <v>17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1</v>
      </c>
      <c r="V30" s="52">
        <v>3</v>
      </c>
      <c r="W30" s="52">
        <v>3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1</v>
      </c>
      <c r="V31" s="36">
        <v>4</v>
      </c>
      <c r="W31" s="36">
        <v>7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61</v>
      </c>
      <c r="S35" s="52">
        <v>65</v>
      </c>
      <c r="T35" s="52">
        <v>98</v>
      </c>
      <c r="U35" s="52">
        <v>116</v>
      </c>
      <c r="V35" s="52">
        <v>130</v>
      </c>
      <c r="W35" s="52">
        <v>66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1</v>
      </c>
      <c r="S37" s="52">
        <v>2</v>
      </c>
      <c r="T37" s="52">
        <v>5</v>
      </c>
      <c r="U37" s="52">
        <v>6</v>
      </c>
      <c r="V37" s="52">
        <v>10</v>
      </c>
      <c r="W37" s="52">
        <v>8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2</v>
      </c>
      <c r="T39" s="52">
        <v>9</v>
      </c>
      <c r="U39" s="52">
        <v>3</v>
      </c>
      <c r="V39" s="52">
        <v>1</v>
      </c>
      <c r="W39" s="52">
        <v>1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61</v>
      </c>
      <c r="S41" s="52">
        <v>63</v>
      </c>
      <c r="T41" s="52">
        <v>89</v>
      </c>
      <c r="U41" s="52">
        <v>115</v>
      </c>
      <c r="V41" s="52">
        <v>136</v>
      </c>
      <c r="W41" s="52">
        <v>81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24</v>
      </c>
      <c r="S44" s="52">
        <v>25</v>
      </c>
      <c r="T44" s="52">
        <v>64</v>
      </c>
      <c r="U44" s="52">
        <v>47</v>
      </c>
      <c r="V44" s="52">
        <v>88</v>
      </c>
      <c r="W44" s="52">
        <v>29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37</v>
      </c>
      <c r="S45" s="36">
        <v>40</v>
      </c>
      <c r="T45" s="36">
        <v>34</v>
      </c>
      <c r="U45" s="36">
        <v>71</v>
      </c>
      <c r="V45" s="36">
        <v>49</v>
      </c>
      <c r="W45" s="36">
        <v>46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24</v>
      </c>
      <c r="S49" s="52">
        <v>26</v>
      </c>
      <c r="T49" s="52">
        <v>34</v>
      </c>
      <c r="U49" s="52">
        <v>38</v>
      </c>
      <c r="V49" s="52">
        <v>50</v>
      </c>
      <c r="W49" s="52">
        <v>18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1</v>
      </c>
      <c r="S51" s="52">
        <v>1</v>
      </c>
      <c r="T51" s="52">
        <v>2</v>
      </c>
      <c r="U51" s="52">
        <v>2</v>
      </c>
      <c r="V51" s="52">
        <v>4</v>
      </c>
      <c r="W51" s="52">
        <v>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1</v>
      </c>
      <c r="T53" s="52">
        <v>3</v>
      </c>
      <c r="U53" s="52">
        <v>1</v>
      </c>
      <c r="V53" s="52">
        <v>1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24</v>
      </c>
      <c r="S55" s="52">
        <v>25</v>
      </c>
      <c r="T55" s="52">
        <v>31</v>
      </c>
      <c r="U55" s="52">
        <v>37</v>
      </c>
      <c r="V55" s="52">
        <v>49</v>
      </c>
      <c r="W55" s="52">
        <v>18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10</v>
      </c>
      <c r="S58" s="52">
        <v>11</v>
      </c>
      <c r="T58" s="52">
        <v>23</v>
      </c>
      <c r="U58" s="52">
        <v>16</v>
      </c>
      <c r="V58" s="52">
        <v>32</v>
      </c>
      <c r="W58" s="52">
        <v>8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14</v>
      </c>
      <c r="S59" s="36">
        <v>15</v>
      </c>
      <c r="T59" s="36">
        <v>11</v>
      </c>
      <c r="U59" s="36">
        <v>22</v>
      </c>
      <c r="V59" s="36">
        <v>18</v>
      </c>
      <c r="W59" s="36">
        <v>10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37</v>
      </c>
      <c r="S63" s="52">
        <v>39</v>
      </c>
      <c r="T63" s="52">
        <v>64</v>
      </c>
      <c r="U63" s="52">
        <v>78</v>
      </c>
      <c r="V63" s="52">
        <v>80</v>
      </c>
      <c r="W63" s="52">
        <v>48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</v>
      </c>
      <c r="T65" s="52">
        <v>3</v>
      </c>
      <c r="U65" s="52">
        <v>4</v>
      </c>
      <c r="V65" s="52">
        <v>6</v>
      </c>
      <c r="W65" s="52">
        <v>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1</v>
      </c>
      <c r="T67" s="52">
        <f t="shared" si="1"/>
        <v>6</v>
      </c>
      <c r="U67" s="52">
        <f t="shared" si="1"/>
        <v>2</v>
      </c>
      <c r="V67" s="52">
        <f t="shared" si="1"/>
        <v>0</v>
      </c>
      <c r="W67" s="52">
        <f t="shared" ref="W67" si="2">W39-W53</f>
        <v>1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37</v>
      </c>
      <c r="S69" s="52">
        <f t="shared" si="7"/>
        <v>38</v>
      </c>
      <c r="T69" s="52">
        <f t="shared" si="7"/>
        <v>58</v>
      </c>
      <c r="U69" s="52">
        <f t="shared" si="7"/>
        <v>78</v>
      </c>
      <c r="V69" s="52">
        <f t="shared" si="7"/>
        <v>87</v>
      </c>
      <c r="W69" s="52">
        <f t="shared" ref="W69" si="8">W41-W55</f>
        <v>63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14</v>
      </c>
      <c r="S72" s="52">
        <v>14</v>
      </c>
      <c r="T72" s="52">
        <v>41</v>
      </c>
      <c r="U72" s="52">
        <v>31</v>
      </c>
      <c r="V72" s="52">
        <v>56</v>
      </c>
      <c r="W72" s="52">
        <v>21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23</v>
      </c>
      <c r="S73" s="36">
        <v>25</v>
      </c>
      <c r="T73" s="36">
        <v>23</v>
      </c>
      <c r="U73" s="36">
        <v>49</v>
      </c>
      <c r="V73" s="36">
        <v>31</v>
      </c>
      <c r="W73" s="36">
        <v>36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60</v>
      </c>
      <c r="S79" s="138">
        <f>RES_hhdet_numvin!S145</f>
        <v>65</v>
      </c>
      <c r="T79" s="138">
        <f>RES_hhdet_numvin!T145</f>
        <v>98</v>
      </c>
      <c r="U79" s="138">
        <f>RES_hhdet_numvin!U145</f>
        <v>116</v>
      </c>
      <c r="V79" s="138">
        <f>RES_hhdet_numvin!V145</f>
        <v>130</v>
      </c>
      <c r="W79" s="138">
        <f>RES_hhdet_numvin!W145</f>
        <v>66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</v>
      </c>
      <c r="S81" s="138">
        <f>RES_hhdet_numvin!S147</f>
        <v>2</v>
      </c>
      <c r="T81" s="138">
        <f>RES_hhdet_numvin!T147</f>
        <v>5</v>
      </c>
      <c r="U81" s="138">
        <f>RES_hhdet_numvin!U147</f>
        <v>6</v>
      </c>
      <c r="V81" s="138">
        <f>RES_hhdet_numvin!V147</f>
        <v>10</v>
      </c>
      <c r="W81" s="138">
        <f>RES_hhdet_numvin!W147</f>
        <v>8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2</v>
      </c>
      <c r="T83" s="138">
        <f>RES_hhdet_numvin!T149</f>
        <v>9</v>
      </c>
      <c r="U83" s="138">
        <f>RES_hhdet_numvin!U149</f>
        <v>3</v>
      </c>
      <c r="V83" s="138">
        <f>RES_hhdet_numvin!V149</f>
        <v>1</v>
      </c>
      <c r="W83" s="138">
        <f>RES_hhdet_numvin!W149</f>
        <v>1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47</v>
      </c>
      <c r="S87" s="138">
        <f>RES_hhdet_numvin!S153</f>
        <v>57</v>
      </c>
      <c r="T87" s="138">
        <f>RES_hhdet_numvin!T153</f>
        <v>85</v>
      </c>
      <c r="U87" s="138">
        <f>RES_hhdet_numvin!U153</f>
        <v>113</v>
      </c>
      <c r="V87" s="138">
        <f>RES_hhdet_numvin!V153</f>
        <v>136</v>
      </c>
      <c r="W87" s="138">
        <f>RES_hhdet_numvin!W153</f>
        <v>81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21</v>
      </c>
      <c r="S92" s="138">
        <f>RES_hhdet_numvin!S158</f>
        <v>23</v>
      </c>
      <c r="T92" s="138">
        <f>RES_hhdet_numvin!T158</f>
        <v>62</v>
      </c>
      <c r="U92" s="138">
        <f>RES_hhdet_numvin!U158</f>
        <v>47</v>
      </c>
      <c r="V92" s="138">
        <f>RES_hhdet_numvin!V158</f>
        <v>88</v>
      </c>
      <c r="W92" s="138">
        <f>RES_hhdet_numvin!W158</f>
        <v>29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31</v>
      </c>
      <c r="S93" s="39">
        <f>RES_hhdet_numvin!S159</f>
        <v>36</v>
      </c>
      <c r="T93" s="39">
        <f>RES_hhdet_numvin!T159</f>
        <v>32</v>
      </c>
      <c r="U93" s="39">
        <f>RES_hhdet_numvin!U159</f>
        <v>71</v>
      </c>
      <c r="V93" s="39">
        <f>RES_hhdet_numvin!V159</f>
        <v>49</v>
      </c>
      <c r="W93" s="39">
        <f>RES_hhdet_numvin!W159</f>
        <v>46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3.0412803894682969E-2</v>
      </c>
      <c r="S97" s="117">
        <f t="shared" si="13"/>
        <v>5.5127514012313618E-2</v>
      </c>
      <c r="T97" s="117">
        <f t="shared" si="13"/>
        <v>0.10693282572847335</v>
      </c>
      <c r="U97" s="117">
        <f t="shared" si="13"/>
        <v>0.16058452543604151</v>
      </c>
      <c r="V97" s="117">
        <f t="shared" si="13"/>
        <v>0.24004468208152924</v>
      </c>
      <c r="W97" s="117">
        <f t="shared" ref="W97" si="14">W98+W100+W102+W111</f>
        <v>0.29044036484266977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1.0894708690081082E-2</v>
      </c>
      <c r="S98" s="122">
        <f t="shared" si="15"/>
        <v>2.4362769743332392E-2</v>
      </c>
      <c r="T98" s="122">
        <f t="shared" si="15"/>
        <v>4.9903122304388328E-2</v>
      </c>
      <c r="U98" s="122">
        <f t="shared" si="15"/>
        <v>7.9414603301253675E-2</v>
      </c>
      <c r="V98" s="122">
        <f t="shared" si="15"/>
        <v>0.1102315799262361</v>
      </c>
      <c r="W98" s="122">
        <f t="shared" si="15"/>
        <v>0.13769923414729324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1.0894708690081082E-2</v>
      </c>
      <c r="S99" s="98">
        <v>2.4362769743332392E-2</v>
      </c>
      <c r="T99" s="98">
        <v>4.9903122304388328E-2</v>
      </c>
      <c r="U99" s="98">
        <v>7.9414603301253675E-2</v>
      </c>
      <c r="V99" s="98">
        <v>0.1102315799262361</v>
      </c>
      <c r="W99" s="98">
        <v>0.13769923414729324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3.2813541583023886E-6</v>
      </c>
      <c r="S100" s="122">
        <f t="shared" si="16"/>
        <v>9.8482807599054888E-6</v>
      </c>
      <c r="T100" s="122">
        <f t="shared" si="16"/>
        <v>3.5475716729975413E-5</v>
      </c>
      <c r="U100" s="122">
        <f t="shared" si="16"/>
        <v>4.577216967794364E-5</v>
      </c>
      <c r="V100" s="122">
        <f t="shared" si="16"/>
        <v>7.7128216468362479E-5</v>
      </c>
      <c r="W100" s="122">
        <f t="shared" si="16"/>
        <v>1.8283662908712722E-4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3.2813541583023886E-6</v>
      </c>
      <c r="S101" s="98">
        <v>9.8482807599054888E-6</v>
      </c>
      <c r="T101" s="98">
        <v>3.5475716729975413E-5</v>
      </c>
      <c r="U101" s="98">
        <v>4.577216967794364E-5</v>
      </c>
      <c r="V101" s="98">
        <v>7.7128216468362479E-5</v>
      </c>
      <c r="W101" s="98">
        <v>1.8283662908712722E-4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1.5462939172551236E-2</v>
      </c>
      <c r="S102" s="122">
        <v>2.3484340369811143E-2</v>
      </c>
      <c r="T102" s="122">
        <v>4.4248204885091499E-2</v>
      </c>
      <c r="U102" s="122">
        <v>6.3518846293930106E-2</v>
      </c>
      <c r="V102" s="122">
        <v>0.10208401560153703</v>
      </c>
      <c r="W102" s="122">
        <v>0.12056621981504471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3.8321317362163327E-4</v>
      </c>
      <c r="T103" s="98">
        <v>1.9441830070417942E-3</v>
      </c>
      <c r="U103" s="98">
        <v>2.3805974001867799E-3</v>
      </c>
      <c r="V103" s="98">
        <v>2.8301578292079946E-3</v>
      </c>
      <c r="W103" s="98">
        <v>3.2663665928732281E-3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1.5462939172551236E-2</v>
      </c>
      <c r="S107" s="101">
        <v>2.3101127196189508E-2</v>
      </c>
      <c r="T107" s="101">
        <v>4.2304021878049707E-2</v>
      </c>
      <c r="U107" s="101">
        <v>6.1138248893743322E-2</v>
      </c>
      <c r="V107" s="101">
        <v>9.9253857772329035E-2</v>
      </c>
      <c r="W107" s="101">
        <v>0.11729985322217149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4.0518746778923486E-3</v>
      </c>
      <c r="S111" s="122">
        <v>7.2705556184101744E-3</v>
      </c>
      <c r="T111" s="122">
        <v>1.2746022822263541E-2</v>
      </c>
      <c r="U111" s="122">
        <v>1.7605303671179809E-2</v>
      </c>
      <c r="V111" s="122">
        <v>2.7651958337287719E-2</v>
      </c>
      <c r="W111" s="122">
        <v>3.1992074251244659E-2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1.7092415698168844E-3</v>
      </c>
      <c r="S112" s="98">
        <v>3.9715431234219646E-3</v>
      </c>
      <c r="T112" s="98">
        <v>7.7381870355872646E-3</v>
      </c>
      <c r="U112" s="98">
        <v>1.0175537304258318E-2</v>
      </c>
      <c r="V112" s="98">
        <v>1.6325802794819735E-2</v>
      </c>
      <c r="W112" s="98">
        <v>1.8760787015370477E-2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2.3426331080754637E-3</v>
      </c>
      <c r="S113" s="33">
        <v>3.2990124949882097E-3</v>
      </c>
      <c r="T113" s="33">
        <v>5.0078357866762775E-3</v>
      </c>
      <c r="U113" s="33">
        <v>7.4297663669214888E-3</v>
      </c>
      <c r="V113" s="33">
        <v>1.1326155542467985E-2</v>
      </c>
      <c r="W113" s="33">
        <v>1.3231287235874186E-2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4.8174595330792679E-2</v>
      </c>
      <c r="S115" s="117">
        <f t="shared" si="18"/>
        <v>9.8666937487875112E-2</v>
      </c>
      <c r="T115" s="117">
        <f t="shared" si="18"/>
        <v>0.19897722458056055</v>
      </c>
      <c r="U115" s="117">
        <f t="shared" si="18"/>
        <v>0.31119449252003223</v>
      </c>
      <c r="V115" s="117">
        <f t="shared" si="18"/>
        <v>0.44697948029675644</v>
      </c>
      <c r="W115" s="117">
        <f t="shared" ref="W115" si="19">W116+W118+W120+W129</f>
        <v>0.55321747574812097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3.3769752898620699E-2</v>
      </c>
      <c r="S116" s="122">
        <f t="shared" si="20"/>
        <v>7.5930929157438404E-2</v>
      </c>
      <c r="T116" s="122">
        <f t="shared" si="20"/>
        <v>0.15634879712654418</v>
      </c>
      <c r="U116" s="122">
        <f t="shared" si="20"/>
        <v>0.24983350037548949</v>
      </c>
      <c r="V116" s="122">
        <f t="shared" si="20"/>
        <v>0.34810541031257852</v>
      </c>
      <c r="W116" s="122">
        <f t="shared" si="20"/>
        <v>0.43580757464600345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3.3769752898620699E-2</v>
      </c>
      <c r="S117" s="98">
        <v>7.5930929157438404E-2</v>
      </c>
      <c r="T117" s="98">
        <v>0.15634879712654418</v>
      </c>
      <c r="U117" s="98">
        <v>0.24983350037548949</v>
      </c>
      <c r="V117" s="98">
        <v>0.34810541031257852</v>
      </c>
      <c r="W117" s="98">
        <v>0.43580757464600345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1.5010751116818056E-5</v>
      </c>
      <c r="S118" s="122">
        <f t="shared" si="21"/>
        <v>4.5622609188839643E-5</v>
      </c>
      <c r="T118" s="122">
        <f t="shared" si="21"/>
        <v>1.6659374409934213E-4</v>
      </c>
      <c r="U118" s="122">
        <f t="shared" si="21"/>
        <v>2.1696639601325444E-4</v>
      </c>
      <c r="V118" s="122">
        <f t="shared" si="21"/>
        <v>3.6955595138600473E-4</v>
      </c>
      <c r="W118" s="122">
        <f t="shared" si="21"/>
        <v>8.8218323370060892E-4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1.5010751116818056E-5</v>
      </c>
      <c r="S119" s="98">
        <v>4.5622609188839643E-5</v>
      </c>
      <c r="T119" s="98">
        <v>1.6659374409934213E-4</v>
      </c>
      <c r="U119" s="98">
        <v>2.1696639601325444E-4</v>
      </c>
      <c r="V119" s="98">
        <v>3.6955595138600473E-4</v>
      </c>
      <c r="W119" s="98">
        <v>8.8218323370060892E-4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1.1475420507071225E-2</v>
      </c>
      <c r="S120" s="122">
        <v>1.7617014535321922E-2</v>
      </c>
      <c r="T120" s="122">
        <v>3.3678834632316822E-2</v>
      </c>
      <c r="U120" s="122">
        <v>4.8802230326237685E-2</v>
      </c>
      <c r="V120" s="122">
        <v>7.9081684797439142E-2</v>
      </c>
      <c r="W120" s="122">
        <v>9.3933574187989644E-2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3.2347540554638417E-4</v>
      </c>
      <c r="T121" s="98">
        <v>1.6815417404858232E-3</v>
      </c>
      <c r="U121" s="98">
        <v>2.0719451695707927E-3</v>
      </c>
      <c r="V121" s="98">
        <v>2.4692837331360259E-3</v>
      </c>
      <c r="W121" s="98">
        <v>2.8581862753123575E-3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1.1475420507071225E-2</v>
      </c>
      <c r="S125" s="101">
        <v>1.7293539129775538E-2</v>
      </c>
      <c r="T125" s="101">
        <v>3.1997292891831002E-2</v>
      </c>
      <c r="U125" s="101">
        <v>4.6730285156666891E-2</v>
      </c>
      <c r="V125" s="101">
        <v>7.6612401064303115E-2</v>
      </c>
      <c r="W125" s="101">
        <v>9.1075387912677289E-2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2.9144111739839371E-3</v>
      </c>
      <c r="S129" s="122">
        <v>5.0733711859259414E-3</v>
      </c>
      <c r="T129" s="122">
        <v>8.7829990776002141E-3</v>
      </c>
      <c r="U129" s="122">
        <v>1.234179542229181E-2</v>
      </c>
      <c r="V129" s="122">
        <v>1.9422829235352754E-2</v>
      </c>
      <c r="W129" s="122">
        <v>2.2594143680427333E-2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1.0270412179897029E-3</v>
      </c>
      <c r="S130" s="98">
        <v>2.391859897933243E-3</v>
      </c>
      <c r="T130" s="98">
        <v>4.6798649878964007E-3</v>
      </c>
      <c r="U130" s="98">
        <v>6.169742568011752E-3</v>
      </c>
      <c r="V130" s="98">
        <v>9.9387026512264866E-3</v>
      </c>
      <c r="W130" s="98">
        <v>1.14359800741886E-2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1.8873699559942339E-3</v>
      </c>
      <c r="S131" s="33">
        <v>2.6815112879926984E-3</v>
      </c>
      <c r="T131" s="33">
        <v>4.1031340897038134E-3</v>
      </c>
      <c r="U131" s="33">
        <v>6.1720528542800581E-3</v>
      </c>
      <c r="V131" s="33">
        <v>9.4841265841262689E-3</v>
      </c>
      <c r="W131" s="33">
        <v>1.1158163606238733E-2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>
        <f t="shared" ref="R133:V133" si="23">IF(R115=0,"",R115/R97)</f>
        <v>1.5840234756919267</v>
      </c>
      <c r="S133" s="154">
        <f t="shared" si="23"/>
        <v>1.7897947922309041</v>
      </c>
      <c r="T133" s="154">
        <f t="shared" si="23"/>
        <v>1.8607684144231704</v>
      </c>
      <c r="U133" s="154">
        <f t="shared" si="23"/>
        <v>1.9378859306339358</v>
      </c>
      <c r="V133" s="154">
        <f t="shared" si="23"/>
        <v>1.8620678301256575</v>
      </c>
      <c r="W133" s="154">
        <f t="shared" ref="W133" si="24">IF(W115=0,"",W115/W97)</f>
        <v>1.9047541000294377</v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>
        <f t="shared" ref="R134:V134" si="26">IF(R116=0,"",R116/R98)</f>
        <v>3.0996471644410137</v>
      </c>
      <c r="S134" s="155">
        <f t="shared" si="26"/>
        <v>3.116678848808609</v>
      </c>
      <c r="T134" s="155">
        <f t="shared" si="26"/>
        <v>3.1330463888187481</v>
      </c>
      <c r="U134" s="155">
        <f t="shared" si="26"/>
        <v>3.1459390337538271</v>
      </c>
      <c r="V134" s="155">
        <f t="shared" si="26"/>
        <v>3.1579463030968165</v>
      </c>
      <c r="W134" s="155">
        <f t="shared" ref="W134" si="27">IF(W116=0,"",W116/W98)</f>
        <v>3.1649237364663305</v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>
        <f t="shared" ref="R135:V135" si="29">IF(R117=0,"",R117/R99)</f>
        <v>3.0996471644410137</v>
      </c>
      <c r="S135" s="156">
        <f t="shared" si="29"/>
        <v>3.116678848808609</v>
      </c>
      <c r="T135" s="156">
        <f t="shared" si="29"/>
        <v>3.1330463888187481</v>
      </c>
      <c r="U135" s="156">
        <f t="shared" si="29"/>
        <v>3.1459390337538271</v>
      </c>
      <c r="V135" s="156">
        <f t="shared" si="29"/>
        <v>3.1579463030968165</v>
      </c>
      <c r="W135" s="156">
        <f t="shared" ref="W135" si="30">IF(W117=0,"",W117/W99)</f>
        <v>3.1649237364663305</v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>
        <f t="shared" ref="R136:V136" si="32">IF(R118=0,"",R118/R100)</f>
        <v>4.5745598898059452</v>
      </c>
      <c r="S136" s="155">
        <f t="shared" si="32"/>
        <v>4.6325455479071325</v>
      </c>
      <c r="T136" s="155">
        <f t="shared" si="32"/>
        <v>4.6959937516520354</v>
      </c>
      <c r="U136" s="155">
        <f t="shared" si="32"/>
        <v>4.7401378947042714</v>
      </c>
      <c r="V136" s="155">
        <f t="shared" si="32"/>
        <v>4.7914494630845548</v>
      </c>
      <c r="W136" s="155">
        <f t="shared" ref="W136" si="33">IF(W118=0,"",W118/W100)</f>
        <v>4.8249808482315748</v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>
        <f t="shared" ref="R137:V137" si="35">IF(R119=0,"",R119/R101)</f>
        <v>4.5745598898059452</v>
      </c>
      <c r="S137" s="156">
        <f t="shared" si="35"/>
        <v>4.6325455479071325</v>
      </c>
      <c r="T137" s="156">
        <f t="shared" si="35"/>
        <v>4.6959937516520354</v>
      </c>
      <c r="U137" s="156">
        <f t="shared" si="35"/>
        <v>4.7401378947042714</v>
      </c>
      <c r="V137" s="156">
        <f t="shared" si="35"/>
        <v>4.7914494630845548</v>
      </c>
      <c r="W137" s="156">
        <f t="shared" ref="W137" si="36">IF(W119=0,"",W119/W101)</f>
        <v>4.8249808482315748</v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>
        <f t="shared" ref="R138:V138" si="38">IF(R120=0,"",R120/R102)</f>
        <v>0.74212414464137688</v>
      </c>
      <c r="S138" s="155">
        <f t="shared" si="38"/>
        <v>0.7501600750927796</v>
      </c>
      <c r="T138" s="155">
        <f t="shared" si="38"/>
        <v>0.76113448488537883</v>
      </c>
      <c r="U138" s="155">
        <f t="shared" si="38"/>
        <v>0.76831103166464865</v>
      </c>
      <c r="V138" s="155">
        <f t="shared" si="38"/>
        <v>0.77467255114764944</v>
      </c>
      <c r="W138" s="155">
        <f t="shared" ref="W138" si="39">IF(W120=0,"",W120/W102)</f>
        <v>0.77910358583099781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>
        <f t="shared" si="41"/>
        <v>0.84411347994463426</v>
      </c>
      <c r="T139" s="156">
        <f t="shared" si="41"/>
        <v>0.86490918519260318</v>
      </c>
      <c r="U139" s="156">
        <f t="shared" si="41"/>
        <v>0.87034673288655584</v>
      </c>
      <c r="V139" s="156">
        <f t="shared" si="41"/>
        <v>0.87248976281546897</v>
      </c>
      <c r="W139" s="156">
        <f t="shared" ref="W139" si="42">IF(W121=0,"",W121/W103)</f>
        <v>0.87503536239579938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>
        <f t="shared" ref="R143:V143" si="53">IF(R125=0,"",R125/R107)</f>
        <v>0.74212414464137688</v>
      </c>
      <c r="S143" s="157">
        <f t="shared" si="53"/>
        <v>0.7486015285274944</v>
      </c>
      <c r="T143" s="157">
        <f t="shared" si="53"/>
        <v>0.7563652691006536</v>
      </c>
      <c r="U143" s="157">
        <f t="shared" si="53"/>
        <v>0.76433797176433538</v>
      </c>
      <c r="V143" s="157">
        <f t="shared" si="53"/>
        <v>0.77188335832788024</v>
      </c>
      <c r="W143" s="157">
        <f t="shared" ref="W143" si="54">IF(W125=0,"",W125/W107)</f>
        <v>0.77643224105469411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>
        <f t="shared" ref="R147:V147" si="65">IF(R129=0,"",R129/R111)</f>
        <v>0.71927475691324139</v>
      </c>
      <c r="S147" s="155">
        <f t="shared" si="65"/>
        <v>0.69779690194231903</v>
      </c>
      <c r="T147" s="155">
        <f t="shared" si="65"/>
        <v>0.68907762053108101</v>
      </c>
      <c r="U147" s="155">
        <f t="shared" si="65"/>
        <v>0.70102712528018163</v>
      </c>
      <c r="V147" s="155">
        <f t="shared" si="65"/>
        <v>0.70240338852101236</v>
      </c>
      <c r="W147" s="155">
        <f t="shared" ref="W147" si="66">IF(W129=0,"",W129/W111)</f>
        <v>0.706241911761889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>
        <f t="shared" ref="R148:V148" si="68">IF(R130=0,"",R130/R112)</f>
        <v>0.6008754035275029</v>
      </c>
      <c r="S148" s="156">
        <f t="shared" si="68"/>
        <v>0.6022495094733773</v>
      </c>
      <c r="T148" s="156">
        <f t="shared" si="68"/>
        <v>0.60477537779509583</v>
      </c>
      <c r="U148" s="156">
        <f t="shared" si="68"/>
        <v>0.6063308878470528</v>
      </c>
      <c r="V148" s="156">
        <f t="shared" si="68"/>
        <v>0.60877267575350658</v>
      </c>
      <c r="W148" s="156">
        <f t="shared" ref="W148" si="69">IF(W130=0,"",W130/W112)</f>
        <v>0.6095682481134318</v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>
        <f t="shared" ref="R149:V149" si="71">IF(R131=0,"",R131/R113)</f>
        <v>0.80566177840146691</v>
      </c>
      <c r="S149" s="159">
        <f t="shared" si="71"/>
        <v>0.81282241036261427</v>
      </c>
      <c r="T149" s="159">
        <f t="shared" si="71"/>
        <v>0.81934277889472917</v>
      </c>
      <c r="U149" s="159">
        <f t="shared" si="71"/>
        <v>0.83071964170488954</v>
      </c>
      <c r="V149" s="159">
        <f t="shared" si="71"/>
        <v>0.83736503075249702</v>
      </c>
      <c r="W149" s="159">
        <f t="shared" ref="W149" si="72">IF(W131=0,"",W131/W113)</f>
        <v>0.84331655774091563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4.515595393445389E-3</v>
      </c>
      <c r="S151" s="117">
        <f t="shared" si="74"/>
        <v>1.150470350227561E-2</v>
      </c>
      <c r="T151" s="117">
        <f t="shared" si="74"/>
        <v>2.557957069041647E-2</v>
      </c>
      <c r="U151" s="117">
        <f t="shared" si="74"/>
        <v>3.3171685636540139E-2</v>
      </c>
      <c r="V151" s="117">
        <f t="shared" si="74"/>
        <v>5.0607573018568643E-2</v>
      </c>
      <c r="W151" s="117">
        <f t="shared" ref="W151" si="75">W152+W154+W156+W165</f>
        <v>5.8192893924733695E-2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1.0123996935663233E-3</v>
      </c>
      <c r="T156" s="122">
        <v>5.1362803161599108E-3</v>
      </c>
      <c r="U156" s="122">
        <v>6.2892307581093694E-3</v>
      </c>
      <c r="V156" s="122">
        <v>7.4769113283759889E-3</v>
      </c>
      <c r="W156" s="122">
        <v>8.6293185238072705E-3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1.0123996935663233E-3</v>
      </c>
      <c r="T157" s="98">
        <v>5.1362803161599108E-3</v>
      </c>
      <c r="U157" s="98">
        <v>6.2892307581093694E-3</v>
      </c>
      <c r="V157" s="98">
        <v>7.4769113283759889E-3</v>
      </c>
      <c r="W157" s="98">
        <v>8.6293185238072705E-3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4.515595393445389E-3</v>
      </c>
      <c r="S165" s="122">
        <v>1.0492303808709287E-2</v>
      </c>
      <c r="T165" s="122">
        <v>2.0443290374256559E-2</v>
      </c>
      <c r="U165" s="122">
        <v>2.6882454878430773E-2</v>
      </c>
      <c r="V165" s="122">
        <v>4.3130661690192654E-2</v>
      </c>
      <c r="W165" s="122">
        <v>4.9563575400926423E-2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4.515595393445389E-3</v>
      </c>
      <c r="S166" s="98">
        <v>1.0492303808709287E-2</v>
      </c>
      <c r="T166" s="98">
        <v>2.0443290374256559E-2</v>
      </c>
      <c r="U166" s="98">
        <v>2.6882454878430773E-2</v>
      </c>
      <c r="V166" s="98">
        <v>4.3130661690192654E-2</v>
      </c>
      <c r="W166" s="98">
        <v>4.9563575400926423E-2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5798.3755622157851</v>
      </c>
      <c r="S169" s="117">
        <f t="shared" si="79"/>
        <v>5088.3570473270411</v>
      </c>
      <c r="T169" s="117">
        <f t="shared" si="79"/>
        <v>5551.9141215274331</v>
      </c>
      <c r="U169" s="117">
        <f t="shared" si="79"/>
        <v>5492.9353847681268</v>
      </c>
      <c r="V169" s="117">
        <f t="shared" si="79"/>
        <v>5939.8290481025215</v>
      </c>
      <c r="W169" s="117">
        <f t="shared" ref="W169" si="80">W170+W172+W174+W183</f>
        <v>6313.6849404116801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2077.13872238759</v>
      </c>
      <c r="S170" s="122">
        <f t="shared" si="81"/>
        <v>2248.7223183726642</v>
      </c>
      <c r="T170" s="122">
        <f t="shared" si="81"/>
        <v>2590.9522875001617</v>
      </c>
      <c r="U170" s="122">
        <f t="shared" si="81"/>
        <v>2716.4465776281772</v>
      </c>
      <c r="V170" s="122">
        <f t="shared" si="81"/>
        <v>2727.6452649832468</v>
      </c>
      <c r="W170" s="122">
        <f t="shared" si="81"/>
        <v>2993.3497067906919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2077.13872238759</v>
      </c>
      <c r="S171" s="98">
        <v>2248.7223183726642</v>
      </c>
      <c r="T171" s="98">
        <v>2590.9522875001617</v>
      </c>
      <c r="U171" s="98">
        <v>2716.4465776281772</v>
      </c>
      <c r="V171" s="98">
        <v>2727.6452649832468</v>
      </c>
      <c r="W171" s="98">
        <v>2993.3497067906919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0.62560899772224221</v>
      </c>
      <c r="S172" s="122">
        <f t="shared" si="82"/>
        <v>0.90901194633095894</v>
      </c>
      <c r="T172" s="122">
        <f t="shared" si="82"/>
        <v>1.8418865427214912</v>
      </c>
      <c r="U172" s="122">
        <f t="shared" si="82"/>
        <v>1.5656774510426015</v>
      </c>
      <c r="V172" s="122">
        <f t="shared" si="82"/>
        <v>1.9085131011213947</v>
      </c>
      <c r="W172" s="122">
        <f t="shared" si="82"/>
        <v>3.9745607407164294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0.62560899772224221</v>
      </c>
      <c r="S173" s="98">
        <f>RES_hhdet_fech!S147</f>
        <v>0.90901194633095894</v>
      </c>
      <c r="T173" s="98">
        <f>RES_hhdet_fech!T147</f>
        <v>1.8418865427214912</v>
      </c>
      <c r="U173" s="98">
        <f>RES_hhdet_fech!U147</f>
        <v>1.5656774510426015</v>
      </c>
      <c r="V173" s="98">
        <f>RES_hhdet_fech!V147</f>
        <v>1.9085131011213947</v>
      </c>
      <c r="W173" s="98">
        <f>RES_hhdet_fech!W147</f>
        <v>3.9745607407164294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2948.0980750290305</v>
      </c>
      <c r="S174" s="122">
        <v>2167.6418928643143</v>
      </c>
      <c r="T174" s="122">
        <v>2297.350994703635</v>
      </c>
      <c r="U174" s="122">
        <v>2172.718183524727</v>
      </c>
      <c r="V174" s="122">
        <v>2526.0363860550547</v>
      </c>
      <c r="W174" s="122">
        <v>2620.9067971008785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2228.3846046097974</v>
      </c>
      <c r="T175" s="98">
        <v>2055.5316701723696</v>
      </c>
      <c r="U175" s="98">
        <v>1977.5962688694465</v>
      </c>
      <c r="V175" s="98">
        <v>2194.3157035792656</v>
      </c>
      <c r="W175" s="98">
        <v>2374.2402171947278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2948.0980750290305</v>
      </c>
      <c r="S179" s="101">
        <v>2166.6621717071289</v>
      </c>
      <c r="T179" s="101">
        <v>2309.8393166277842</v>
      </c>
      <c r="U179" s="101">
        <v>2181.0976522522542</v>
      </c>
      <c r="V179" s="101">
        <v>2536.9722327300806</v>
      </c>
      <c r="W179" s="101">
        <v>2628.5111617993343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772.51315580144285</v>
      </c>
      <c r="S183" s="122">
        <v>671.08382414373273</v>
      </c>
      <c r="T183" s="122">
        <v>661.76895278091513</v>
      </c>
      <c r="U183" s="122">
        <v>602.20494616417989</v>
      </c>
      <c r="V183" s="122">
        <v>684.23888396309826</v>
      </c>
      <c r="W183" s="122">
        <v>695.45387577939323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828.2699773737653</v>
      </c>
      <c r="S184" s="98">
        <v>942.63360255913176</v>
      </c>
      <c r="T184" s="98">
        <v>796.41694888389293</v>
      </c>
      <c r="U184" s="98">
        <v>744.2861562800266</v>
      </c>
      <c r="V184" s="98">
        <v>778.15199386784229</v>
      </c>
      <c r="W184" s="98">
        <v>808.1035295879949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736.34656883561195</v>
      </c>
      <c r="S185" s="33">
        <v>498.27941969756989</v>
      </c>
      <c r="T185" s="33">
        <v>524.69486665806403</v>
      </c>
      <c r="U185" s="33">
        <v>477.39327539943042</v>
      </c>
      <c r="V185" s="33">
        <v>582.84596884470193</v>
      </c>
      <c r="W185" s="33">
        <v>580.67875680459167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9184.7630114281783</v>
      </c>
      <c r="S187" s="117">
        <f t="shared" si="84"/>
        <v>9107.1149443173617</v>
      </c>
      <c r="T187" s="117">
        <f t="shared" si="84"/>
        <v>10330.82643692821</v>
      </c>
      <c r="U187" s="117">
        <f t="shared" si="84"/>
        <v>10644.682200023457</v>
      </c>
      <c r="V187" s="117">
        <f t="shared" si="84"/>
        <v>11060.364586917611</v>
      </c>
      <c r="W187" s="117">
        <f t="shared" ref="W187" si="85">W188+W190+W192+W201</f>
        <v>12026.017276543267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6438.3971509993235</v>
      </c>
      <c r="S188" s="122">
        <f t="shared" si="86"/>
        <v>7008.5452865159423</v>
      </c>
      <c r="T188" s="122">
        <f t="shared" si="86"/>
        <v>8117.5737079540568</v>
      </c>
      <c r="U188" s="122">
        <f t="shared" si="86"/>
        <v>8545.7753216674791</v>
      </c>
      <c r="V188" s="122">
        <f t="shared" si="86"/>
        <v>8613.7572807133783</v>
      </c>
      <c r="W188" s="122">
        <f t="shared" si="86"/>
        <v>9473.7235385663935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6438.3971509993235</v>
      </c>
      <c r="S189" s="98">
        <v>7008.5452865159423</v>
      </c>
      <c r="T189" s="98">
        <v>8117.5737079540568</v>
      </c>
      <c r="U189" s="98">
        <v>8545.7753216674791</v>
      </c>
      <c r="V189" s="98">
        <v>8613.7572807133783</v>
      </c>
      <c r="W189" s="98">
        <v>9473.7235385663935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2.8618858276818684</v>
      </c>
      <c r="S190" s="122">
        <f t="shared" si="87"/>
        <v>4.2110392449698812</v>
      </c>
      <c r="T190" s="122">
        <f t="shared" si="87"/>
        <v>8.649487695872093</v>
      </c>
      <c r="U190" s="122">
        <f t="shared" si="87"/>
        <v>7.4215270165710265</v>
      </c>
      <c r="V190" s="122">
        <f t="shared" si="87"/>
        <v>9.1445440736579471</v>
      </c>
      <c r="W190" s="122">
        <f t="shared" si="87"/>
        <v>19.177179454089874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2.8618858276818684</v>
      </c>
      <c r="S191" s="98">
        <f>RES_hhdet_tesh!S147</f>
        <v>4.2110392449698812</v>
      </c>
      <c r="T191" s="98">
        <f>RES_hhdet_tesh!T147</f>
        <v>8.649487695872093</v>
      </c>
      <c r="U191" s="98">
        <f>RES_hhdet_tesh!U147</f>
        <v>7.4215270165710265</v>
      </c>
      <c r="V191" s="98">
        <f>RES_hhdet_tesh!V147</f>
        <v>9.1445440736579471</v>
      </c>
      <c r="W191" s="98">
        <f>RES_hhdet_tesh!W147</f>
        <v>19.177179454089874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2187.854762249809</v>
      </c>
      <c r="S192" s="122">
        <v>1626.0784051253488</v>
      </c>
      <c r="T192" s="122">
        <v>1748.5930659546634</v>
      </c>
      <c r="U192" s="122">
        <v>1669.3233491004244</v>
      </c>
      <c r="V192" s="122">
        <v>1956.8510514770578</v>
      </c>
      <c r="W192" s="122">
        <v>2041.9578837501299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1881.0094832522238</v>
      </c>
      <c r="T193" s="98">
        <v>1777.8482219863749</v>
      </c>
      <c r="U193" s="98">
        <v>1721.1944515791656</v>
      </c>
      <c r="V193" s="98">
        <v>1914.517987758132</v>
      </c>
      <c r="W193" s="98">
        <v>2077.5441488676697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2187.854762249809</v>
      </c>
      <c r="S197" s="101">
        <v>1621.9666135426573</v>
      </c>
      <c r="T197" s="101">
        <v>1747.082236300444</v>
      </c>
      <c r="U197" s="101">
        <v>1667.0957557424415</v>
      </c>
      <c r="V197" s="101">
        <v>1958.2466469842752</v>
      </c>
      <c r="W197" s="101">
        <v>2040.8608119931343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555.64921235136376</v>
      </c>
      <c r="S201" s="122">
        <v>468.28021343110078</v>
      </c>
      <c r="T201" s="122">
        <v>456.01017532361823</v>
      </c>
      <c r="U201" s="122">
        <v>422.16200223898159</v>
      </c>
      <c r="V201" s="122">
        <v>480.61171065351601</v>
      </c>
      <c r="W201" s="122">
        <v>491.15867477265397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497.68705688417685</v>
      </c>
      <c r="S202" s="98">
        <v>567.70062475435952</v>
      </c>
      <c r="T202" s="98">
        <v>481.65336114367381</v>
      </c>
      <c r="U202" s="98">
        <v>451.28368594953878</v>
      </c>
      <c r="V202" s="98">
        <v>473.71767144985262</v>
      </c>
      <c r="W202" s="98">
        <v>492.59425282523489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593.24628616791733</v>
      </c>
      <c r="S203" s="33">
        <v>405.01267895266335</v>
      </c>
      <c r="T203" s="33">
        <v>429.90495011941761</v>
      </c>
      <c r="U203" s="33">
        <v>396.57997069213855</v>
      </c>
      <c r="V203" s="33">
        <v>488.05483262561285</v>
      </c>
      <c r="W203" s="33">
        <v>489.69601034172251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74.026153990908014</v>
      </c>
      <c r="S205" s="117">
        <f t="shared" si="89"/>
        <v>91.307170652981029</v>
      </c>
      <c r="T205" s="117">
        <f t="shared" si="89"/>
        <v>114.1945120107878</v>
      </c>
      <c r="U205" s="117">
        <f t="shared" si="89"/>
        <v>97.563781283941594</v>
      </c>
      <c r="V205" s="117">
        <f t="shared" si="89"/>
        <v>107.67568727355031</v>
      </c>
      <c r="W205" s="117">
        <f t="shared" ref="W205" si="90">W206+W208+W210+W219</f>
        <v>108.77176434529662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8.0349182029073276</v>
      </c>
      <c r="T210" s="122">
        <v>22.929822839999598</v>
      </c>
      <c r="U210" s="122">
        <v>18.497737523851086</v>
      </c>
      <c r="V210" s="122">
        <v>15.908321975268061</v>
      </c>
      <c r="W210" s="122">
        <v>16.1295673342192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506.19984678316166</v>
      </c>
      <c r="T211" s="98">
        <v>466.93457419635547</v>
      </c>
      <c r="U211" s="98">
        <v>449.23076843638353</v>
      </c>
      <c r="V211" s="98">
        <v>498.46075522506595</v>
      </c>
      <c r="W211" s="98">
        <v>539.33240773795444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74.026153990908014</v>
      </c>
      <c r="S219" s="122">
        <v>83.272252450073708</v>
      </c>
      <c r="T219" s="122">
        <v>91.264689170788202</v>
      </c>
      <c r="U219" s="122">
        <v>79.066043760090508</v>
      </c>
      <c r="V219" s="122">
        <v>91.767365298282243</v>
      </c>
      <c r="W219" s="122">
        <v>92.642197011077414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188.14980806022456</v>
      </c>
      <c r="S220" s="98">
        <v>214.12864915733238</v>
      </c>
      <c r="T220" s="98">
        <v>180.91407410846512</v>
      </c>
      <c r="U220" s="98">
        <v>169.07204326057089</v>
      </c>
      <c r="V220" s="98">
        <v>176.76500692701907</v>
      </c>
      <c r="W220" s="98">
        <v>183.56879778120896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84.970047660480816</v>
      </c>
      <c r="S223" s="118">
        <f t="shared" si="94"/>
        <v>73.873006033325794</v>
      </c>
      <c r="T223" s="118">
        <f t="shared" si="94"/>
        <v>79.973242625496866</v>
      </c>
      <c r="U223" s="118">
        <f t="shared" si="94"/>
        <v>78.531913850621777</v>
      </c>
      <c r="V223" s="118">
        <f t="shared" si="94"/>
        <v>84.227791087189743</v>
      </c>
      <c r="W223" s="118">
        <f t="shared" ref="W223" si="95">W224+W226+W228+W237</f>
        <v>88.912663623034163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30.438624463859025</v>
      </c>
      <c r="S224" s="123">
        <f t="shared" si="96"/>
        <v>32.647055984344185</v>
      </c>
      <c r="T224" s="123">
        <f t="shared" si="96"/>
        <v>37.321696874938354</v>
      </c>
      <c r="U224" s="123">
        <f t="shared" si="96"/>
        <v>38.836748235864704</v>
      </c>
      <c r="V224" s="123">
        <f t="shared" si="96"/>
        <v>38.678476043407819</v>
      </c>
      <c r="W224" s="123">
        <f t="shared" si="96"/>
        <v>42.153939909556968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30.438624463859025</v>
      </c>
      <c r="S225" s="99">
        <v>32.647055984344185</v>
      </c>
      <c r="T225" s="99">
        <v>37.321696874938354</v>
      </c>
      <c r="U225" s="99">
        <v>38.836748235864704</v>
      </c>
      <c r="V225" s="99">
        <v>38.678476043407819</v>
      </c>
      <c r="W225" s="99">
        <v>42.153939909556968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9.1677446179375798E-3</v>
      </c>
      <c r="S226" s="123">
        <f t="shared" si="97"/>
        <v>1.3197078029527702E-2</v>
      </c>
      <c r="T226" s="123">
        <f t="shared" si="97"/>
        <v>2.6531685495376146E-2</v>
      </c>
      <c r="U226" s="123">
        <f t="shared" si="97"/>
        <v>2.2384324243844893E-2</v>
      </c>
      <c r="V226" s="123">
        <f t="shared" si="97"/>
        <v>2.7063041960739432E-2</v>
      </c>
      <c r="W226" s="123">
        <f t="shared" si="97"/>
        <v>5.5971874669690891E-2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9.1677446179375798E-3</v>
      </c>
      <c r="S227" s="99">
        <f>RES_hhdet_fecs!S147</f>
        <v>1.3197078029527702E-2</v>
      </c>
      <c r="T227" s="99">
        <f>RES_hhdet_fecs!T147</f>
        <v>2.6531685495376146E-2</v>
      </c>
      <c r="U227" s="99">
        <f>RES_hhdet_fecs!U147</f>
        <v>2.2384324243844893E-2</v>
      </c>
      <c r="V227" s="99">
        <f>RES_hhdet_fecs!V147</f>
        <v>2.7063041960739432E-2</v>
      </c>
      <c r="W227" s="99">
        <f>RES_hhdet_fecs!W147</f>
        <v>5.5971874669690891E-2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43.201760778541676</v>
      </c>
      <c r="S228" s="123">
        <v>31.469926567706768</v>
      </c>
      <c r="T228" s="123">
        <v>33.092480264232506</v>
      </c>
      <c r="U228" s="123">
        <v>31.063121128894544</v>
      </c>
      <c r="V228" s="123">
        <v>35.819627682930019</v>
      </c>
      <c r="W228" s="123">
        <v>36.909001104315408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32.351792102990274</v>
      </c>
      <c r="T229" s="99">
        <v>29.609163503750604</v>
      </c>
      <c r="U229" s="99">
        <v>28.27348383686153</v>
      </c>
      <c r="V229" s="99">
        <v>31.115771710543704</v>
      </c>
      <c r="W229" s="99">
        <v>33.435311356849198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43.201760778541676</v>
      </c>
      <c r="S233" s="102">
        <v>31.455702930040903</v>
      </c>
      <c r="T233" s="102">
        <v>33.27236986219166</v>
      </c>
      <c r="U233" s="102">
        <v>31.182921503399026</v>
      </c>
      <c r="V233" s="102">
        <v>35.974699857843852</v>
      </c>
      <c r="W233" s="102">
        <v>37.016089805586041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11.320494673462175</v>
      </c>
      <c r="S237" s="123">
        <v>9.7428264032453242</v>
      </c>
      <c r="T237" s="123">
        <v>9.5325338008306204</v>
      </c>
      <c r="U237" s="123">
        <v>8.6096601616186756</v>
      </c>
      <c r="V237" s="123">
        <v>9.7026243188911696</v>
      </c>
      <c r="W237" s="123">
        <v>9.7937507344920949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12.137561408026487</v>
      </c>
      <c r="S238" s="99">
        <v>13.68519881002579</v>
      </c>
      <c r="T238" s="99">
        <v>11.472087732262445</v>
      </c>
      <c r="U238" s="99">
        <v>10.640980133732414</v>
      </c>
      <c r="V238" s="99">
        <v>11.034328268170981</v>
      </c>
      <c r="W238" s="99">
        <v>11.380142971492498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10.790505440231266</v>
      </c>
      <c r="S239" s="110">
        <v>7.2340439625668473</v>
      </c>
      <c r="T239" s="110">
        <v>7.5580329517153411</v>
      </c>
      <c r="U239" s="110">
        <v>6.8252409595961065</v>
      </c>
      <c r="V239" s="110">
        <v>8.2648554532970362</v>
      </c>
      <c r="W239" s="110">
        <v>8.1774265684916845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134.59455022486347</v>
      </c>
      <c r="S241" s="118">
        <f t="shared" si="99"/>
        <v>132.21752148488872</v>
      </c>
      <c r="T241" s="118">
        <f t="shared" si="99"/>
        <v>148.81168387652528</v>
      </c>
      <c r="U241" s="118">
        <f t="shared" si="99"/>
        <v>152.18589095687622</v>
      </c>
      <c r="V241" s="118">
        <f t="shared" si="99"/>
        <v>156.8378601860006</v>
      </c>
      <c r="W241" s="118">
        <f t="shared" ref="W241" si="100">W242+W244+W246+W255</f>
        <v>169.3567605805126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94.348996008885507</v>
      </c>
      <c r="S242" s="123">
        <f t="shared" si="101"/>
        <v>101.75038886227605</v>
      </c>
      <c r="T242" s="123">
        <f t="shared" si="101"/>
        <v>116.93060761861356</v>
      </c>
      <c r="U242" s="123">
        <f t="shared" si="101"/>
        <v>122.17804221927686</v>
      </c>
      <c r="V242" s="123">
        <f t="shared" si="101"/>
        <v>122.14455043069847</v>
      </c>
      <c r="W242" s="123">
        <f t="shared" si="101"/>
        <v>133.41400500533223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94.348996008885507</v>
      </c>
      <c r="S243" s="99">
        <v>101.75038886227605</v>
      </c>
      <c r="T243" s="99">
        <v>116.93060761861356</v>
      </c>
      <c r="U243" s="99">
        <v>122.17804221927686</v>
      </c>
      <c r="V243" s="99">
        <v>122.14455043069847</v>
      </c>
      <c r="W243" s="99">
        <v>133.41400500533223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4.1938396809201584E-2</v>
      </c>
      <c r="S244" s="123">
        <f t="shared" si="102"/>
        <v>6.1136065071071596E-2</v>
      </c>
      <c r="T244" s="123">
        <f t="shared" si="102"/>
        <v>0.12459262930708331</v>
      </c>
      <c r="U244" s="123">
        <f t="shared" si="102"/>
        <v>0.10610478359559671</v>
      </c>
      <c r="V244" s="123">
        <f t="shared" si="102"/>
        <v>0.12967119787221976</v>
      </c>
      <c r="W244" s="123">
        <f t="shared" si="102"/>
        <v>0.27006322332087657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4.1938396809201584E-2</v>
      </c>
      <c r="S245" s="99">
        <f>RES_hhdet_tess!S147</f>
        <v>6.1136065071071596E-2</v>
      </c>
      <c r="T245" s="99">
        <f>RES_hhdet_tess!T147</f>
        <v>0.12459262930708331</v>
      </c>
      <c r="U245" s="99">
        <f>RES_hhdet_tess!U147</f>
        <v>0.10610478359559671</v>
      </c>
      <c r="V245" s="99">
        <f>RES_hhdet_tess!V147</f>
        <v>0.12967119787221976</v>
      </c>
      <c r="W245" s="99">
        <f>RES_hhdet_tess!W147</f>
        <v>0.27006322332087657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32.061069764776626</v>
      </c>
      <c r="S246" s="123">
        <v>23.60748247719517</v>
      </c>
      <c r="T246" s="123">
        <v>25.187827919496169</v>
      </c>
      <c r="U246" s="123">
        <v>23.866138641264911</v>
      </c>
      <c r="V246" s="123">
        <v>27.748482358294368</v>
      </c>
      <c r="W246" s="123">
        <v>28.755935109812391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27.308583814500455</v>
      </c>
      <c r="T247" s="99">
        <v>25.609237480263502</v>
      </c>
      <c r="U247" s="99">
        <v>24.607734284733276</v>
      </c>
      <c r="V247" s="99">
        <v>27.148192279552553</v>
      </c>
      <c r="W247" s="99">
        <v>29.257079789956919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32.061069764776626</v>
      </c>
      <c r="S251" s="102">
        <v>23.547787294335407</v>
      </c>
      <c r="T251" s="102">
        <v>25.166064984433071</v>
      </c>
      <c r="U251" s="102">
        <v>23.834290975594488</v>
      </c>
      <c r="V251" s="102">
        <v>27.768272141110032</v>
      </c>
      <c r="W251" s="102">
        <v>28.74048556283298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8.1425460543921488</v>
      </c>
      <c r="S255" s="123">
        <v>6.7985140803464148</v>
      </c>
      <c r="T255" s="123">
        <v>6.5686557091084641</v>
      </c>
      <c r="U255" s="123">
        <v>6.035605312738844</v>
      </c>
      <c r="V255" s="123">
        <v>6.8151561991355374</v>
      </c>
      <c r="W255" s="123">
        <v>6.916757242047102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7.2931621088877607</v>
      </c>
      <c r="S256" s="99">
        <v>8.241904270383678</v>
      </c>
      <c r="T256" s="99">
        <v>6.9380361923775036</v>
      </c>
      <c r="U256" s="99">
        <v>6.4519549320488254</v>
      </c>
      <c r="V256" s="99">
        <v>6.7173975449570049</v>
      </c>
      <c r="W256" s="99">
        <v>6.9369738144130668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8.6934978028274266</v>
      </c>
      <c r="S257" s="110">
        <v>5.8799930503227005</v>
      </c>
      <c r="T257" s="110">
        <v>6.1926197216363805</v>
      </c>
      <c r="U257" s="110">
        <v>5.669861724505215</v>
      </c>
      <c r="V257" s="110">
        <v>6.9207009408150162</v>
      </c>
      <c r="W257" s="110">
        <v>6.8961592249195158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1.084787586667789</v>
      </c>
      <c r="S259" s="118">
        <f t="shared" si="104"/>
        <v>1.325601781831889</v>
      </c>
      <c r="T259" s="118">
        <f t="shared" si="104"/>
        <v>1.6449291569781033</v>
      </c>
      <c r="U259" s="118">
        <f t="shared" si="104"/>
        <v>1.3948590198198436</v>
      </c>
      <c r="V259" s="118">
        <f t="shared" si="104"/>
        <v>1.5268596485522348</v>
      </c>
      <c r="W259" s="118">
        <f t="shared" ref="W259" si="105">W260+W262+W264+W273</f>
        <v>1.5317817385874648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0.11665131895421064</v>
      </c>
      <c r="T264" s="123">
        <v>0.33029550623496368</v>
      </c>
      <c r="U264" s="123">
        <v>0.26446018893335449</v>
      </c>
      <c r="V264" s="123">
        <v>0.22558272452448214</v>
      </c>
      <c r="W264" s="123">
        <v>0.22714513129934549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7.3490330941152715</v>
      </c>
      <c r="T265" s="99">
        <v>6.7260175815119876</v>
      </c>
      <c r="U265" s="99">
        <v>6.422604588381466</v>
      </c>
      <c r="V265" s="99">
        <v>7.0682587017671077</v>
      </c>
      <c r="W265" s="99">
        <v>7.5951653278218645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1.084787586667789</v>
      </c>
      <c r="S273" s="123">
        <v>1.2089504628776784</v>
      </c>
      <c r="T273" s="123">
        <v>1.3146336507431395</v>
      </c>
      <c r="U273" s="123">
        <v>1.1303988308864892</v>
      </c>
      <c r="V273" s="123">
        <v>1.3012769240277526</v>
      </c>
      <c r="W273" s="123">
        <v>1.3046366072881193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2.7571684494472972</v>
      </c>
      <c r="S274" s="99">
        <v>3.1087297616854586</v>
      </c>
      <c r="T274" s="99">
        <v>2.6059994492607368</v>
      </c>
      <c r="U274" s="99">
        <v>2.4172050471786561</v>
      </c>
      <c r="V274" s="99">
        <v>2.5065580093977204</v>
      </c>
      <c r="W274" s="99">
        <v>2.5851132774042367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1.1099771376960324E-2</v>
      </c>
      <c r="S279" s="117">
        <f t="shared" si="109"/>
        <v>1.0197375912986202E-2</v>
      </c>
      <c r="T279" s="117">
        <f t="shared" si="109"/>
        <v>1.4095088049216976E-2</v>
      </c>
      <c r="U279" s="117">
        <f t="shared" si="109"/>
        <v>1.477545823906154E-2</v>
      </c>
      <c r="V279" s="117">
        <f t="shared" si="109"/>
        <v>2.069039347579122E-2</v>
      </c>
      <c r="W279" s="117">
        <f t="shared" ref="W279" si="110">W280+W282+W284+W293</f>
        <v>7.1926640440398452E-3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3.6612620126192279E-3</v>
      </c>
      <c r="S280" s="122">
        <f t="shared" si="111"/>
        <v>4.0847864533162552E-3</v>
      </c>
      <c r="T280" s="122">
        <f t="shared" si="111"/>
        <v>5.8011790073217249E-3</v>
      </c>
      <c r="U280" s="122">
        <f t="shared" si="111"/>
        <v>6.3404024915201303E-3</v>
      </c>
      <c r="V280" s="122">
        <f t="shared" si="111"/>
        <v>7.7857471020881652E-3</v>
      </c>
      <c r="W280" s="122">
        <f t="shared" si="111"/>
        <v>2.5410612597325105E-3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3.6612620126192279E-3</v>
      </c>
      <c r="S281" s="98">
        <v>4.0847864533162552E-3</v>
      </c>
      <c r="T281" s="98">
        <v>5.8011790073217249E-3</v>
      </c>
      <c r="U281" s="98">
        <v>6.3404024915201303E-3</v>
      </c>
      <c r="V281" s="98">
        <v>7.7857471020881652E-3</v>
      </c>
      <c r="W281" s="98">
        <v>2.5410612597325105E-3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3.2813541583023886E-6</v>
      </c>
      <c r="S282" s="122">
        <f t="shared" si="112"/>
        <v>3.1856917043639813E-6</v>
      </c>
      <c r="T282" s="122">
        <f t="shared" si="112"/>
        <v>8.4169009018557307E-6</v>
      </c>
      <c r="U282" s="122">
        <f t="shared" si="112"/>
        <v>5.9990400322195832E-6</v>
      </c>
      <c r="V282" s="122">
        <f t="shared" si="112"/>
        <v>1.1464954712885999E-5</v>
      </c>
      <c r="W282" s="122">
        <f t="shared" si="112"/>
        <v>4.6154954481097845E-6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3.2813541583023886E-6</v>
      </c>
      <c r="S283" s="98">
        <v>3.1856917043639813E-6</v>
      </c>
      <c r="T283" s="98">
        <v>8.4169009018557307E-6</v>
      </c>
      <c r="U283" s="98">
        <v>5.9990400322195832E-6</v>
      </c>
      <c r="V283" s="98">
        <v>1.1464954712885999E-5</v>
      </c>
      <c r="W283" s="98">
        <v>4.6154954481097845E-6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5.8366423061899982E-3</v>
      </c>
      <c r="S284" s="122">
        <v>4.5824089536217706E-3</v>
      </c>
      <c r="T284" s="122">
        <v>6.2282643212012954E-3</v>
      </c>
      <c r="U284" s="122">
        <v>6.5273801475290534E-3</v>
      </c>
      <c r="V284" s="122">
        <v>9.8892569940371468E-3</v>
      </c>
      <c r="W284" s="122">
        <v>3.612527878921469E-3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1.8381940876253123E-4</v>
      </c>
      <c r="T285" s="98">
        <v>4.9748345499511543E-4</v>
      </c>
      <c r="U285" s="98">
        <v>1.5516406612777533E-4</v>
      </c>
      <c r="V285" s="98">
        <v>1.6869215252902635E-4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5.8366423061899982E-3</v>
      </c>
      <c r="S289" s="101">
        <v>4.3985895448592389E-3</v>
      </c>
      <c r="T289" s="101">
        <v>5.7307808662061801E-3</v>
      </c>
      <c r="U289" s="101">
        <v>6.3722160814012781E-3</v>
      </c>
      <c r="V289" s="101">
        <v>9.7205648415081211E-3</v>
      </c>
      <c r="W289" s="101">
        <v>3.612527878921469E-3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1.5985857039927959E-3</v>
      </c>
      <c r="S293" s="122">
        <v>1.5269948143438114E-3</v>
      </c>
      <c r="T293" s="122">
        <v>2.0572278197920997E-3</v>
      </c>
      <c r="U293" s="122">
        <v>1.9016765599801368E-3</v>
      </c>
      <c r="V293" s="122">
        <v>3.0039244249530227E-3</v>
      </c>
      <c r="W293" s="122">
        <v>1.0344594099377562E-3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7.1218398742370185E-4</v>
      </c>
      <c r="S294" s="98">
        <v>8.8961358039514062E-4</v>
      </c>
      <c r="T294" s="98">
        <v>1.5699716837531429E-3</v>
      </c>
      <c r="U294" s="98">
        <v>1.0178192619572735E-3</v>
      </c>
      <c r="V294" s="98">
        <v>2.1262484645264228E-3</v>
      </c>
      <c r="W294" s="98">
        <v>5.5022007048139798E-4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8.8640171656909419E-4</v>
      </c>
      <c r="S295" s="33">
        <v>6.3738123394867089E-4</v>
      </c>
      <c r="T295" s="33">
        <v>4.8725613603895689E-4</v>
      </c>
      <c r="U295" s="33">
        <v>8.8385729802286338E-4</v>
      </c>
      <c r="V295" s="33">
        <v>8.7767596042659997E-4</v>
      </c>
      <c r="W295" s="33">
        <v>4.8423933945635828E-4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1.6837218170044743E-2</v>
      </c>
      <c r="S297" s="117">
        <f t="shared" si="114"/>
        <v>1.734829810993805E-2</v>
      </c>
      <c r="T297" s="117">
        <f t="shared" si="114"/>
        <v>2.452998387874206E-2</v>
      </c>
      <c r="U297" s="117">
        <f t="shared" si="114"/>
        <v>2.6612666303447462E-2</v>
      </c>
      <c r="V297" s="117">
        <f t="shared" si="114"/>
        <v>3.4796915988147485E-2</v>
      </c>
      <c r="W297" s="117">
        <f t="shared" ref="W297" si="115">W298+W300+W302+W311</f>
        <v>1.1836331609814364E-2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1.1348620415690788E-2</v>
      </c>
      <c r="S298" s="122">
        <f t="shared" si="116"/>
        <v>1.2798030730731597E-2</v>
      </c>
      <c r="T298" s="122">
        <f t="shared" si="116"/>
        <v>1.8300109253173855E-2</v>
      </c>
      <c r="U298" s="122">
        <f t="shared" si="116"/>
        <v>2.0109372288809192E-2</v>
      </c>
      <c r="V298" s="122">
        <f t="shared" si="116"/>
        <v>2.4853929082226323E-2</v>
      </c>
      <c r="W298" s="122">
        <f t="shared" si="116"/>
        <v>8.1715351445103886E-3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1.1348620415690788E-2</v>
      </c>
      <c r="S299" s="98">
        <v>1.2798030730731597E-2</v>
      </c>
      <c r="T299" s="98">
        <v>1.8300109253173855E-2</v>
      </c>
      <c r="U299" s="98">
        <v>2.0109372288809192E-2</v>
      </c>
      <c r="V299" s="98">
        <v>2.4853929082226323E-2</v>
      </c>
      <c r="W299" s="98">
        <v>8.1715351445103886E-3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1.5010751116818056E-5</v>
      </c>
      <c r="S300" s="122">
        <f t="shared" si="117"/>
        <v>1.4853654614877035E-5</v>
      </c>
      <c r="T300" s="122">
        <f t="shared" si="117"/>
        <v>3.9864031726613588E-5</v>
      </c>
      <c r="U300" s="122">
        <f t="shared" si="117"/>
        <v>2.8814397693061878E-5</v>
      </c>
      <c r="V300" s="122">
        <f t="shared" si="117"/>
        <v>5.585107772434148E-5</v>
      </c>
      <c r="W300" s="122">
        <f t="shared" si="117"/>
        <v>2.2792795127242451E-5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1.5010751116818056E-5</v>
      </c>
      <c r="S301" s="98">
        <v>1.4853654614877035E-5</v>
      </c>
      <c r="T301" s="98">
        <v>3.9864031726613588E-5</v>
      </c>
      <c r="U301" s="98">
        <v>2.8814397693061878E-5</v>
      </c>
      <c r="V301" s="98">
        <v>5.585107772434148E-5</v>
      </c>
      <c r="W301" s="98">
        <v>2.2792795127242451E-5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4.331513179058926E-3</v>
      </c>
      <c r="S302" s="122">
        <v>3.4760932554094679E-3</v>
      </c>
      <c r="T302" s="122">
        <v>4.8308548107273931E-3</v>
      </c>
      <c r="U302" s="122">
        <v>5.1034307493252893E-3</v>
      </c>
      <c r="V302" s="122">
        <v>7.8283265011412483E-3</v>
      </c>
      <c r="W302" s="122">
        <v>2.8820970385327865E-3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1.551644408119054E-4</v>
      </c>
      <c r="T303" s="98">
        <v>4.3262459197665335E-4</v>
      </c>
      <c r="U303" s="98">
        <v>1.3823358716025862E-4</v>
      </c>
      <c r="V303" s="98">
        <v>1.5288577674878E-4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4.331513179058926E-3</v>
      </c>
      <c r="S307" s="101">
        <v>3.3209288145975625E-3</v>
      </c>
      <c r="T307" s="101">
        <v>4.3982302187507401E-3</v>
      </c>
      <c r="U307" s="101">
        <v>4.9651971621650307E-3</v>
      </c>
      <c r="V307" s="101">
        <v>7.6754407243924683E-3</v>
      </c>
      <c r="W307" s="101">
        <v>2.8820970385327865E-3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1.1420738241782126E-3</v>
      </c>
      <c r="S311" s="122">
        <v>1.0593204691821073E-3</v>
      </c>
      <c r="T311" s="122">
        <v>1.359155783114196E-3</v>
      </c>
      <c r="U311" s="122">
        <v>1.3710488676199201E-3</v>
      </c>
      <c r="V311" s="122">
        <v>2.0588093270555744E-3</v>
      </c>
      <c r="W311" s="122">
        <v>7.5990663164394751E-4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4.2793384082904292E-4</v>
      </c>
      <c r="S312" s="98">
        <v>5.3694814035236079E-4</v>
      </c>
      <c r="T312" s="98">
        <v>9.525388913417457E-4</v>
      </c>
      <c r="U312" s="98">
        <v>6.2085459803891809E-4</v>
      </c>
      <c r="V312" s="98">
        <v>1.3034364132756054E-3</v>
      </c>
      <c r="W312" s="98">
        <v>3.388438540500327E-4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7.1413998334916959E-4</v>
      </c>
      <c r="S313" s="33">
        <v>5.2237232882974653E-4</v>
      </c>
      <c r="T313" s="33">
        <v>4.0661689177245026E-4</v>
      </c>
      <c r="U313" s="33">
        <v>7.5019426958100187E-4</v>
      </c>
      <c r="V313" s="33">
        <v>7.5537291377996893E-4</v>
      </c>
      <c r="W313" s="33">
        <v>4.2106277759391476E-4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1.5168977448484728</v>
      </c>
      <c r="S315" s="154">
        <f t="shared" si="119"/>
        <v>1.701251209916196</v>
      </c>
      <c r="T315" s="154">
        <f t="shared" si="119"/>
        <v>1.7403214363109121</v>
      </c>
      <c r="U315" s="154">
        <f t="shared" si="119"/>
        <v>1.8011398274668846</v>
      </c>
      <c r="V315" s="154">
        <f t="shared" si="119"/>
        <v>1.6817909252843157</v>
      </c>
      <c r="W315" s="154">
        <f t="shared" ref="W315" si="120">IF(W297=0,"",W297/W279)</f>
        <v>1.6456116311483315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3.0996471644410133</v>
      </c>
      <c r="S316" s="155">
        <f t="shared" si="122"/>
        <v>3.1330966445850428</v>
      </c>
      <c r="T316" s="155">
        <f t="shared" si="122"/>
        <v>3.1545500026937816</v>
      </c>
      <c r="U316" s="155">
        <f t="shared" si="122"/>
        <v>3.1716239332919556</v>
      </c>
      <c r="V316" s="155">
        <f t="shared" si="122"/>
        <v>3.1922343169302803</v>
      </c>
      <c r="W316" s="155">
        <f t="shared" ref="W316" si="123">IF(W298=0,"",W298/W280)</f>
        <v>3.2157962005884819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3.0996471644410133</v>
      </c>
      <c r="S317" s="156">
        <f t="shared" si="125"/>
        <v>3.1330966445850428</v>
      </c>
      <c r="T317" s="156">
        <f t="shared" si="125"/>
        <v>3.1545500026937816</v>
      </c>
      <c r="U317" s="156">
        <f t="shared" si="125"/>
        <v>3.1716239332919556</v>
      </c>
      <c r="V317" s="156">
        <f t="shared" si="125"/>
        <v>3.1922343169302803</v>
      </c>
      <c r="W317" s="156">
        <f t="shared" ref="W317" si="126">IF(W299=0,"",W299/W281)</f>
        <v>3.2157962005884819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4.5745598898059452</v>
      </c>
      <c r="S318" s="155">
        <f t="shared" si="128"/>
        <v>4.6626152161960519</v>
      </c>
      <c r="T318" s="155">
        <f t="shared" si="128"/>
        <v>4.736188793410232</v>
      </c>
      <c r="U318" s="155">
        <f t="shared" si="128"/>
        <v>4.8031680966130921</v>
      </c>
      <c r="V318" s="155">
        <f t="shared" si="128"/>
        <v>4.8714608232658643</v>
      </c>
      <c r="W318" s="155">
        <f t="shared" ref="W318" si="129">IF(W300=0,"",W300/W282)</f>
        <v>4.93832035661024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4.5745598898059452</v>
      </c>
      <c r="S319" s="156">
        <f t="shared" si="131"/>
        <v>4.6626152161960519</v>
      </c>
      <c r="T319" s="156">
        <f t="shared" si="131"/>
        <v>4.736188793410232</v>
      </c>
      <c r="U319" s="156">
        <f t="shared" si="131"/>
        <v>4.8031680966130921</v>
      </c>
      <c r="V319" s="156">
        <f t="shared" si="131"/>
        <v>4.8714608232658643</v>
      </c>
      <c r="W319" s="156">
        <f t="shared" ref="W319" si="132">IF(W301=0,"",W301/W283)</f>
        <v>4.93832035661024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0.74212414464137688</v>
      </c>
      <c r="S320" s="155">
        <f t="shared" si="134"/>
        <v>0.75857333786459391</v>
      </c>
      <c r="T320" s="155">
        <f t="shared" si="134"/>
        <v>0.7756341994483027</v>
      </c>
      <c r="U320" s="155">
        <f t="shared" si="134"/>
        <v>0.78184978260492433</v>
      </c>
      <c r="V320" s="155">
        <f t="shared" si="134"/>
        <v>0.79159905601213898</v>
      </c>
      <c r="W320" s="155">
        <f t="shared" ref="W320" si="135">IF(W302=0,"",W302/W284)</f>
        <v>0.79780617205734761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>
        <f t="shared" si="137"/>
        <v>0.84411347994463415</v>
      </c>
      <c r="T321" s="156">
        <f t="shared" si="137"/>
        <v>0.86962609034083571</v>
      </c>
      <c r="U321" s="156">
        <f t="shared" si="137"/>
        <v>0.89088659900434219</v>
      </c>
      <c r="V321" s="156">
        <f t="shared" si="137"/>
        <v>0.90630046778538442</v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0.74212414464137688</v>
      </c>
      <c r="S325" s="157">
        <f t="shared" si="149"/>
        <v>0.75499856959348022</v>
      </c>
      <c r="T325" s="157">
        <f t="shared" si="149"/>
        <v>0.7674748557716885</v>
      </c>
      <c r="U325" s="157">
        <f t="shared" si="149"/>
        <v>0.77919472578104454</v>
      </c>
      <c r="V325" s="157">
        <f t="shared" si="149"/>
        <v>0.78960851036323554</v>
      </c>
      <c r="W325" s="157">
        <f t="shared" ref="W325" si="150">IF(W307=0,"",W307/W289)</f>
        <v>0.79780617205734761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0.71442764771738465</v>
      </c>
      <c r="S329" s="155">
        <f t="shared" si="161"/>
        <v>0.69372892378637474</v>
      </c>
      <c r="T329" s="155">
        <f t="shared" si="161"/>
        <v>0.66067344123877847</v>
      </c>
      <c r="U329" s="155">
        <f t="shared" si="161"/>
        <v>0.72096848458511831</v>
      </c>
      <c r="V329" s="155">
        <f t="shared" si="161"/>
        <v>0.6853732104421274</v>
      </c>
      <c r="W329" s="155">
        <f t="shared" ref="W329" si="162">IF(W311=0,"",W311/W293)</f>
        <v>0.73459299064201211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0.6008754035275029</v>
      </c>
      <c r="S330" s="156">
        <f t="shared" si="164"/>
        <v>0.60357457685601423</v>
      </c>
      <c r="T330" s="156">
        <f t="shared" si="164"/>
        <v>0.60672361240594175</v>
      </c>
      <c r="U330" s="156">
        <f t="shared" si="164"/>
        <v>0.60998511351122442</v>
      </c>
      <c r="V330" s="156">
        <f t="shared" si="164"/>
        <v>0.61302168350579789</v>
      </c>
      <c r="W330" s="156">
        <f t="shared" ref="W330" si="165">IF(W312=0,"",W312/W294)</f>
        <v>0.61583332238966093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0.80566177840146702</v>
      </c>
      <c r="S331" s="159">
        <f t="shared" si="167"/>
        <v>0.81956025845563851</v>
      </c>
      <c r="T331" s="159">
        <f t="shared" si="167"/>
        <v>0.83450337860894708</v>
      </c>
      <c r="U331" s="159">
        <f t="shared" si="167"/>
        <v>0.84877306694094423</v>
      </c>
      <c r="V331" s="159">
        <f t="shared" si="167"/>
        <v>0.86065125153116318</v>
      </c>
      <c r="W331" s="159">
        <f t="shared" ref="W331" si="168">IF(W313=0,"",W313/W295)</f>
        <v>0.86953442912471746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1.8814980806022455E-3</v>
      </c>
      <c r="S333" s="117">
        <f t="shared" si="170"/>
        <v>2.8358712698123702E-3</v>
      </c>
      <c r="T333" s="117">
        <f t="shared" si="170"/>
        <v>5.4619493613689736E-3</v>
      </c>
      <c r="U333" s="117">
        <f t="shared" si="170"/>
        <v>3.0988704033547108E-3</v>
      </c>
      <c r="V333" s="117">
        <f t="shared" si="170"/>
        <v>6.0629366039327741E-3</v>
      </c>
      <c r="W333" s="117">
        <f t="shared" ref="W333" si="171">W334+W336+W338+W347</f>
        <v>1.4536103377787474E-3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4.8562712848299543E-4</v>
      </c>
      <c r="T338" s="122">
        <v>1.3142870132347099E-3</v>
      </c>
      <c r="U338" s="122">
        <v>4.0992341551223879E-4</v>
      </c>
      <c r="V338" s="122">
        <v>4.4566287195558092E-4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4.8562712848299543E-4</v>
      </c>
      <c r="T339" s="98">
        <v>1.3142870132347099E-3</v>
      </c>
      <c r="U339" s="98">
        <v>4.0992341551223879E-4</v>
      </c>
      <c r="V339" s="98">
        <v>4.4566287195558092E-4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1.8814980806022455E-3</v>
      </c>
      <c r="S347" s="122">
        <v>2.3502441413293749E-3</v>
      </c>
      <c r="T347" s="122">
        <v>4.1476623481342635E-3</v>
      </c>
      <c r="U347" s="122">
        <v>2.6889469878424721E-3</v>
      </c>
      <c r="V347" s="122">
        <v>5.6172737319771932E-3</v>
      </c>
      <c r="W347" s="122">
        <v>1.4536103377787474E-3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1.8814980806022455E-3</v>
      </c>
      <c r="S348" s="98">
        <v>2.3502441413293749E-3</v>
      </c>
      <c r="T348" s="98">
        <v>4.1476623481342635E-3</v>
      </c>
      <c r="U348" s="98">
        <v>2.6889469878424721E-3</v>
      </c>
      <c r="V348" s="98">
        <v>5.6172737319771932E-3</v>
      </c>
      <c r="W348" s="98">
        <v>1.4536103377787474E-3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5378.7642130853565</v>
      </c>
      <c r="S351" s="117">
        <f t="shared" si="175"/>
        <v>4561.3646872319041</v>
      </c>
      <c r="T351" s="117">
        <f t="shared" si="175"/>
        <v>4821.3492356586303</v>
      </c>
      <c r="U351" s="117">
        <f t="shared" si="175"/>
        <v>4522.0678768496236</v>
      </c>
      <c r="V351" s="117">
        <f t="shared" si="175"/>
        <v>4812.5855224690376</v>
      </c>
      <c r="W351" s="117">
        <f t="shared" ref="W351" si="176">W352+W354+W356+W365</f>
        <v>4647.2601573435222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1774.1865502817343</v>
      </c>
      <c r="S352" s="122">
        <f t="shared" si="177"/>
        <v>1827.1564020026174</v>
      </c>
      <c r="T352" s="122">
        <f t="shared" si="177"/>
        <v>1984.3444663279899</v>
      </c>
      <c r="U352" s="122">
        <f t="shared" si="177"/>
        <v>1940.4968677994505</v>
      </c>
      <c r="V352" s="122">
        <f t="shared" si="177"/>
        <v>1810.9647759457073</v>
      </c>
      <c r="W352" s="122">
        <f t="shared" si="177"/>
        <v>1641.807913927172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1774.1865502817343</v>
      </c>
      <c r="S353" s="98">
        <v>1827.1564020026174</v>
      </c>
      <c r="T353" s="98">
        <v>1984.3444663279899</v>
      </c>
      <c r="U353" s="98">
        <v>1940.4968677994505</v>
      </c>
      <c r="V353" s="98">
        <v>1810.9647759457073</v>
      </c>
      <c r="W353" s="98">
        <v>1641.807913927172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1.5900895358773657</v>
      </c>
      <c r="S354" s="122">
        <f t="shared" si="178"/>
        <v>1.4249844046828115</v>
      </c>
      <c r="T354" s="122">
        <f t="shared" si="178"/>
        <v>2.8790752202524161</v>
      </c>
      <c r="U354" s="122">
        <f t="shared" si="178"/>
        <v>1.836021988808257</v>
      </c>
      <c r="V354" s="122">
        <f t="shared" si="178"/>
        <v>2.6667484662172831</v>
      </c>
      <c r="W354" s="122">
        <f t="shared" si="178"/>
        <v>2.9821228923064886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1.5900895358773657</v>
      </c>
      <c r="S355" s="98">
        <f>RES_hhdet_in_fech!S147</f>
        <v>1.4249844046828115</v>
      </c>
      <c r="T355" s="98">
        <f>RES_hhdet_in_fech!T147</f>
        <v>2.8790752202524161</v>
      </c>
      <c r="U355" s="98">
        <f>RES_hhdet_in_fech!U147</f>
        <v>1.836021988808257</v>
      </c>
      <c r="V355" s="98">
        <f>RES_hhdet_in_fech!V147</f>
        <v>2.6667484662172831</v>
      </c>
      <c r="W355" s="98">
        <f>RES_hhdet_in_fech!W147</f>
        <v>2.9821228923064886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2828.339584207903</v>
      </c>
      <c r="S356" s="122">
        <v>2049.746774254661</v>
      </c>
      <c r="T356" s="122">
        <v>2130.4327663403255</v>
      </c>
      <c r="U356" s="122">
        <v>1997.7218714674443</v>
      </c>
      <c r="V356" s="122">
        <v>2300.2411768130401</v>
      </c>
      <c r="W356" s="122">
        <v>2334.0944017698157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2137.8197239082383</v>
      </c>
      <c r="T357" s="98">
        <v>1928.5775271977309</v>
      </c>
      <c r="U357" s="98">
        <v>1804.5580890660272</v>
      </c>
      <c r="V357" s="98">
        <v>1961.8897339125765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2828.339584207903</v>
      </c>
      <c r="S361" s="101">
        <v>2046.2238562685181</v>
      </c>
      <c r="T361" s="101">
        <v>2149.9671443218667</v>
      </c>
      <c r="U361" s="101">
        <v>2002.9425142350503</v>
      </c>
      <c r="V361" s="101">
        <v>2307.1463083008048</v>
      </c>
      <c r="W361" s="101">
        <v>2334.0944017698157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774.64798905984242</v>
      </c>
      <c r="S365" s="122">
        <v>683.03652656994325</v>
      </c>
      <c r="T365" s="122">
        <v>703.69292777006228</v>
      </c>
      <c r="U365" s="122">
        <v>582.01311559392082</v>
      </c>
      <c r="V365" s="122">
        <v>698.71282124407298</v>
      </c>
      <c r="W365" s="122">
        <v>668.37571875422805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828.2699773737653</v>
      </c>
      <c r="S366" s="98">
        <v>940.5641763632259</v>
      </c>
      <c r="T366" s="98">
        <v>793.85959487169794</v>
      </c>
      <c r="U366" s="98">
        <v>739.82737603519308</v>
      </c>
      <c r="V366" s="98">
        <v>772.7584263263218</v>
      </c>
      <c r="W366" s="98">
        <v>799.88242746233232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736.34656883561183</v>
      </c>
      <c r="S367" s="33">
        <v>494.18291672153617</v>
      </c>
      <c r="T367" s="33">
        <v>515.1626238302789</v>
      </c>
      <c r="U367" s="33">
        <v>467.23910800026823</v>
      </c>
      <c r="V367" s="33">
        <v>567.07618998674218</v>
      </c>
      <c r="W367" s="33">
        <v>563.17035178774472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8159.035304900849</v>
      </c>
      <c r="S369" s="117">
        <f t="shared" si="180"/>
        <v>7760.0271930222898</v>
      </c>
      <c r="T369" s="117">
        <f t="shared" si="180"/>
        <v>8390.6974267579444</v>
      </c>
      <c r="U369" s="117">
        <f t="shared" si="180"/>
        <v>8144.8765555024738</v>
      </c>
      <c r="V369" s="117">
        <f t="shared" si="180"/>
        <v>8093.7626588431049</v>
      </c>
      <c r="W369" s="117">
        <f t="shared" ref="W369" si="181">W370+W372+W374+W383</f>
        <v>7647.5853678967251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5499.3523097701609</v>
      </c>
      <c r="S370" s="122">
        <f t="shared" si="182"/>
        <v>5724.6575922464799</v>
      </c>
      <c r="T370" s="122">
        <f t="shared" si="182"/>
        <v>6259.7138416003509</v>
      </c>
      <c r="U370" s="122">
        <f t="shared" si="182"/>
        <v>6154.5263083908139</v>
      </c>
      <c r="V370" s="122">
        <f t="shared" si="182"/>
        <v>5781.0239045258422</v>
      </c>
      <c r="W370" s="122">
        <f t="shared" si="182"/>
        <v>5279.7196517031007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5499.3523097701609</v>
      </c>
      <c r="S371" s="98">
        <v>5724.6575922464799</v>
      </c>
      <c r="T371" s="98">
        <v>6259.7138416003509</v>
      </c>
      <c r="U371" s="98">
        <v>6154.5263083908139</v>
      </c>
      <c r="V371" s="98">
        <v>5781.0239045258422</v>
      </c>
      <c r="W371" s="98">
        <v>5279.7196517031007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7.2739598120247493</v>
      </c>
      <c r="S372" s="122">
        <f t="shared" si="183"/>
        <v>6.644153968116151</v>
      </c>
      <c r="T372" s="122">
        <f t="shared" si="183"/>
        <v>13.63584379354459</v>
      </c>
      <c r="U372" s="122">
        <f t="shared" si="183"/>
        <v>8.8187222413239379</v>
      </c>
      <c r="V372" s="122">
        <f t="shared" si="183"/>
        <v>12.990960678681828</v>
      </c>
      <c r="W372" s="122">
        <f t="shared" si="183"/>
        <v>14.72667818499054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7.2739598120247493</v>
      </c>
      <c r="S373" s="98">
        <f>RES_hhdet_in_tesh!S147</f>
        <v>6.644153968116151</v>
      </c>
      <c r="T373" s="98">
        <f>RES_hhdet_in_tesh!T147</f>
        <v>13.63584379354459</v>
      </c>
      <c r="U373" s="98">
        <f>RES_hhdet_in_tesh!U147</f>
        <v>8.8187222413239379</v>
      </c>
      <c r="V373" s="98">
        <f>RES_hhdet_in_tesh!V147</f>
        <v>12.990960678681828</v>
      </c>
      <c r="W373" s="98">
        <f>RES_hhdet_in_tesh!W147</f>
        <v>14.72667818499054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2098.9790946856378</v>
      </c>
      <c r="S374" s="122">
        <v>1554.8832523235428</v>
      </c>
      <c r="T374" s="122">
        <v>1652.4365131988111</v>
      </c>
      <c r="U374" s="122">
        <v>1561.918410911924</v>
      </c>
      <c r="V374" s="122">
        <v>1820.8687441654545</v>
      </c>
      <c r="W374" s="122">
        <v>1862.1549198964615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1804.5624466424599</v>
      </c>
      <c r="T375" s="98">
        <v>1677.1413348961596</v>
      </c>
      <c r="U375" s="98">
        <v>1607.6566186738078</v>
      </c>
      <c r="V375" s="98">
        <v>1778.0615835883114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2098.9790946856378</v>
      </c>
      <c r="S379" s="101">
        <v>1544.8960845507861</v>
      </c>
      <c r="T379" s="101">
        <v>1650.0457240022938</v>
      </c>
      <c r="U379" s="101">
        <v>1560.6822431345759</v>
      </c>
      <c r="V379" s="101">
        <v>1821.7423596874371</v>
      </c>
      <c r="W379" s="101">
        <v>1862.1549198964615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553.42994063302558</v>
      </c>
      <c r="S383" s="122">
        <v>473.8421944841503</v>
      </c>
      <c r="T383" s="122">
        <v>464.91122816523824</v>
      </c>
      <c r="U383" s="122">
        <v>419.61311395841238</v>
      </c>
      <c r="V383" s="122">
        <v>478.87904947312666</v>
      </c>
      <c r="W383" s="122">
        <v>490.98411811217272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497.68705688417697</v>
      </c>
      <c r="S384" s="98">
        <v>567.70062475435964</v>
      </c>
      <c r="T384" s="98">
        <v>481.65336114367403</v>
      </c>
      <c r="U384" s="98">
        <v>451.28368594953861</v>
      </c>
      <c r="V384" s="98">
        <v>473.71767144985284</v>
      </c>
      <c r="W384" s="98">
        <v>492.59425282523506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593.24628616791722</v>
      </c>
      <c r="S385" s="33">
        <v>405.01267895266352</v>
      </c>
      <c r="T385" s="33">
        <v>429.90495011941783</v>
      </c>
      <c r="U385" s="33">
        <v>396.57997069213872</v>
      </c>
      <c r="V385" s="33">
        <v>488.0548326256133</v>
      </c>
      <c r="W385" s="33">
        <v>489.69601034172285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78.395753358426887</v>
      </c>
      <c r="S387" s="117">
        <f t="shared" si="185"/>
        <v>109.07197191586039</v>
      </c>
      <c r="T387" s="117">
        <f t="shared" si="185"/>
        <v>160.64556945202861</v>
      </c>
      <c r="U387" s="117">
        <f t="shared" si="185"/>
        <v>81.549221140913446</v>
      </c>
      <c r="V387" s="117">
        <f t="shared" si="185"/>
        <v>121.25873207865548</v>
      </c>
      <c r="W387" s="117">
        <f t="shared" ref="W387" si="186">W388+W390+W392+W401</f>
        <v>80.756129876597072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18.677966480115209</v>
      </c>
      <c r="T392" s="122">
        <v>38.655500389256176</v>
      </c>
      <c r="U392" s="122">
        <v>10.787458302953652</v>
      </c>
      <c r="V392" s="122">
        <v>8.9132574391116179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485.62712848299543</v>
      </c>
      <c r="T393" s="98">
        <v>438.09567107823665</v>
      </c>
      <c r="U393" s="98">
        <v>409.92341551223882</v>
      </c>
      <c r="V393" s="98">
        <v>445.6628719555809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78.395753358426887</v>
      </c>
      <c r="S401" s="122">
        <v>90.394005435745186</v>
      </c>
      <c r="T401" s="122">
        <v>121.99006906277245</v>
      </c>
      <c r="U401" s="122">
        <v>70.761762837959793</v>
      </c>
      <c r="V401" s="122">
        <v>112.34547463954387</v>
      </c>
      <c r="W401" s="122">
        <v>80.756129876597072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188.14980806022453</v>
      </c>
      <c r="S402" s="98">
        <v>213.65855830267046</v>
      </c>
      <c r="T402" s="98">
        <v>180.33314557105493</v>
      </c>
      <c r="U402" s="98">
        <v>168.0591867401545</v>
      </c>
      <c r="V402" s="98">
        <v>175.53980412428729</v>
      </c>
      <c r="W402" s="98">
        <v>181.70129222234343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66.490275542553519</v>
      </c>
      <c r="S405" s="118">
        <f t="shared" si="190"/>
        <v>55.692761080765017</v>
      </c>
      <c r="T405" s="118">
        <f t="shared" si="190"/>
        <v>58.1140846126968</v>
      </c>
      <c r="U405" s="118">
        <f t="shared" si="190"/>
        <v>53.929988851839859</v>
      </c>
      <c r="V405" s="118">
        <f t="shared" si="190"/>
        <v>56.872951750502494</v>
      </c>
      <c r="W405" s="118">
        <f t="shared" ref="W405" si="191">W406+W408+W410+W419</f>
        <v>53.973616694264813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21.931831907622787</v>
      </c>
      <c r="S406" s="123">
        <f t="shared" si="192"/>
        <v>22.308978108846496</v>
      </c>
      <c r="T406" s="123">
        <f t="shared" si="192"/>
        <v>23.918276104960107</v>
      </c>
      <c r="U406" s="123">
        <f t="shared" si="192"/>
        <v>23.142282977043994</v>
      </c>
      <c r="V406" s="123">
        <f t="shared" si="192"/>
        <v>21.40115990528507</v>
      </c>
      <c r="W406" s="123">
        <f t="shared" si="192"/>
        <v>19.068076249591677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21.931831907622787</v>
      </c>
      <c r="S407" s="99">
        <v>22.308978108846496</v>
      </c>
      <c r="T407" s="99">
        <v>23.918276104960107</v>
      </c>
      <c r="U407" s="99">
        <v>23.142282977043994</v>
      </c>
      <c r="V407" s="99">
        <v>21.40115990528507</v>
      </c>
      <c r="W407" s="99">
        <v>19.068076249591677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1.9656093330994152E-2</v>
      </c>
      <c r="S408" s="123">
        <f t="shared" si="193"/>
        <v>1.7398590429737584E-2</v>
      </c>
      <c r="T408" s="123">
        <f t="shared" si="193"/>
        <v>3.470290426559635E-2</v>
      </c>
      <c r="U408" s="123">
        <f t="shared" si="193"/>
        <v>2.1896320020995303E-2</v>
      </c>
      <c r="V408" s="123">
        <f t="shared" si="193"/>
        <v>3.1514423201791077E-2</v>
      </c>
      <c r="W408" s="123">
        <f t="shared" si="193"/>
        <v>3.4634591667996657E-2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1.9656093330994152E-2</v>
      </c>
      <c r="S409" s="99">
        <f>RES_hhdet_in_fecs!S147</f>
        <v>1.7398590429737584E-2</v>
      </c>
      <c r="T409" s="99">
        <f>RES_hhdet_in_fecs!T147</f>
        <v>3.470290426559635E-2</v>
      </c>
      <c r="U409" s="99">
        <f>RES_hhdet_in_fecs!U147</f>
        <v>2.1896320020995303E-2</v>
      </c>
      <c r="V409" s="99">
        <f>RES_hhdet_in_fecs!V147</f>
        <v>3.1514423201791077E-2</v>
      </c>
      <c r="W409" s="99">
        <f>RES_hhdet_in_fecs!W147</f>
        <v>3.4634591667996657E-2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34.962878243369175</v>
      </c>
      <c r="S410" s="123">
        <v>25.026733270018365</v>
      </c>
      <c r="T410" s="123">
        <v>25.679149962645329</v>
      </c>
      <c r="U410" s="123">
        <v>23.824745932909977</v>
      </c>
      <c r="V410" s="123">
        <v>27.183206376827304</v>
      </c>
      <c r="W410" s="123">
        <v>27.108341754933317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26.102074988794982</v>
      </c>
      <c r="T411" s="99">
        <v>23.246089863972262</v>
      </c>
      <c r="U411" s="99">
        <v>21.52108289308293</v>
      </c>
      <c r="V411" s="99">
        <v>23.1847225687061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34.962878243369175</v>
      </c>
      <c r="S415" s="102">
        <v>24.983719601267303</v>
      </c>
      <c r="T415" s="102">
        <v>25.914607391549172</v>
      </c>
      <c r="U415" s="102">
        <v>23.887007096148547</v>
      </c>
      <c r="V415" s="102">
        <v>27.264808087197125</v>
      </c>
      <c r="W415" s="102">
        <v>27.108341754933317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9.5759092982305702</v>
      </c>
      <c r="S419" s="123">
        <v>8.339651111470415</v>
      </c>
      <c r="T419" s="123">
        <v>8.4819556408257704</v>
      </c>
      <c r="U419" s="123">
        <v>6.9410636218648918</v>
      </c>
      <c r="V419" s="123">
        <v>8.2570710451883294</v>
      </c>
      <c r="W419" s="123">
        <v>7.7625640980718256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10.238764303002601</v>
      </c>
      <c r="S420" s="99">
        <v>11.483978928927172</v>
      </c>
      <c r="T420" s="99">
        <v>9.568778657593505</v>
      </c>
      <c r="U420" s="99">
        <v>8.8231497687425549</v>
      </c>
      <c r="V420" s="99">
        <v>9.1321084041128096</v>
      </c>
      <c r="W420" s="99">
        <v>9.2898925557480307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9.1024414376791221</v>
      </c>
      <c r="S421" s="110">
        <v>6.0338107120021292</v>
      </c>
      <c r="T421" s="110">
        <v>6.2095075148568766</v>
      </c>
      <c r="U421" s="110">
        <v>5.5722736968629549</v>
      </c>
      <c r="V421" s="110">
        <v>6.7014490737670345</v>
      </c>
      <c r="W421" s="110">
        <v>6.5407013319308627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100.858949024853</v>
      </c>
      <c r="S423" s="118">
        <f t="shared" si="195"/>
        <v>94.747377172225129</v>
      </c>
      <c r="T423" s="118">
        <f t="shared" si="195"/>
        <v>101.13718720306235</v>
      </c>
      <c r="U423" s="118">
        <f t="shared" si="195"/>
        <v>97.135450815893876</v>
      </c>
      <c r="V423" s="118">
        <f t="shared" si="195"/>
        <v>95.648414148127841</v>
      </c>
      <c r="W423" s="118">
        <f t="shared" ref="W423" si="196">W424+W426+W428+W437</f>
        <v>88.819611407223945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67.980940583459912</v>
      </c>
      <c r="S424" s="123">
        <f t="shared" si="197"/>
        <v>69.896184456948134</v>
      </c>
      <c r="T424" s="123">
        <f t="shared" si="197"/>
        <v>75.45139795133251</v>
      </c>
      <c r="U424" s="123">
        <f t="shared" si="197"/>
        <v>73.398618561007751</v>
      </c>
      <c r="V424" s="123">
        <f t="shared" si="197"/>
        <v>68.317517071763376</v>
      </c>
      <c r="W424" s="123">
        <f t="shared" si="197"/>
        <v>61.319047155968384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67.980940583459912</v>
      </c>
      <c r="S425" s="99">
        <v>69.896184456948134</v>
      </c>
      <c r="T425" s="99">
        <v>75.45139795133251</v>
      </c>
      <c r="U425" s="99">
        <v>73.398618561007751</v>
      </c>
      <c r="V425" s="99">
        <v>68.317517071763376</v>
      </c>
      <c r="W425" s="99">
        <v>61.319047155968384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8.9917976142247988E-2</v>
      </c>
      <c r="S426" s="123">
        <f t="shared" si="198"/>
        <v>8.1122932478057491E-2</v>
      </c>
      <c r="T426" s="123">
        <f t="shared" si="198"/>
        <v>0.16435950628150559</v>
      </c>
      <c r="U426" s="123">
        <f t="shared" si="198"/>
        <v>0.10517170575807513</v>
      </c>
      <c r="V426" s="123">
        <f t="shared" si="198"/>
        <v>0.15352127799534604</v>
      </c>
      <c r="W426" s="123">
        <f t="shared" si="198"/>
        <v>0.17103670907695129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8.9917976142247988E-2</v>
      </c>
      <c r="S427" s="99">
        <f>RES_hhdet_in_tess!S147</f>
        <v>8.1122932478057491E-2</v>
      </c>
      <c r="T427" s="99">
        <f>RES_hhdet_in_tess!T147</f>
        <v>0.16435950628150559</v>
      </c>
      <c r="U427" s="99">
        <f>RES_hhdet_in_tess!U147</f>
        <v>0.10517170575807513</v>
      </c>
      <c r="V427" s="99">
        <f>RES_hhdet_in_tess!V147</f>
        <v>0.15352127799534604</v>
      </c>
      <c r="W427" s="99">
        <f>RES_hhdet_in_tess!W147</f>
        <v>0.17103670907695129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25.946796110560957</v>
      </c>
      <c r="S428" s="123">
        <v>18.984612592484719</v>
      </c>
      <c r="T428" s="123">
        <v>19.917626923789317</v>
      </c>
      <c r="U428" s="123">
        <v>18.627372428263222</v>
      </c>
      <c r="V428" s="123">
        <v>21.518200507279655</v>
      </c>
      <c r="W428" s="123">
        <v>21.627202366325712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22.033113352567529</v>
      </c>
      <c r="T429" s="99">
        <v>20.215406244117929</v>
      </c>
      <c r="U429" s="99">
        <v>19.17284434550918</v>
      </c>
      <c r="V429" s="99">
        <v>21.012324909492698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25.946796110560957</v>
      </c>
      <c r="S433" s="102">
        <v>18.862672562081407</v>
      </c>
      <c r="T433" s="102">
        <v>19.888809570209133</v>
      </c>
      <c r="U433" s="102">
        <v>18.612629944013332</v>
      </c>
      <c r="V433" s="102">
        <v>21.528524499071224</v>
      </c>
      <c r="W433" s="102">
        <v>21.627202366325712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6.8412943546898983</v>
      </c>
      <c r="S437" s="123">
        <v>5.7854571903142151</v>
      </c>
      <c r="T437" s="123">
        <v>5.6038028216590305</v>
      </c>
      <c r="U437" s="123">
        <v>5.0042881208648238</v>
      </c>
      <c r="V437" s="123">
        <v>5.6591752910894586</v>
      </c>
      <c r="W437" s="123">
        <v>5.702325175852895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6.1522216321896801</v>
      </c>
      <c r="S438" s="99">
        <v>6.9314377226506014</v>
      </c>
      <c r="T438" s="99">
        <v>5.8056039534480099</v>
      </c>
      <c r="U438" s="99">
        <v>5.3819900132129614</v>
      </c>
      <c r="V438" s="99">
        <v>5.5981804678466798</v>
      </c>
      <c r="W438" s="99">
        <v>5.7210253972492877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7.3334891564757667</v>
      </c>
      <c r="S439" s="110">
        <v>4.9450714666008659</v>
      </c>
      <c r="T439" s="110">
        <v>5.1818550006457107</v>
      </c>
      <c r="U439" s="110">
        <v>4.7295958355207235</v>
      </c>
      <c r="V439" s="110">
        <v>5.7676105324099529</v>
      </c>
      <c r="W439" s="110">
        <v>5.6873649987357817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0.96909904127919611</v>
      </c>
      <c r="S441" s="118">
        <f t="shared" si="200"/>
        <v>1.3317328670346438</v>
      </c>
      <c r="T441" s="118">
        <f t="shared" si="200"/>
        <v>1.9363397587428077</v>
      </c>
      <c r="U441" s="118">
        <f t="shared" si="200"/>
        <v>0.97255253719667556</v>
      </c>
      <c r="V441" s="118">
        <f t="shared" si="200"/>
        <v>1.4329806684242359</v>
      </c>
      <c r="W441" s="118">
        <f t="shared" ref="W441" si="201">W442+W444+W446+W455</f>
        <v>0.93790755242832113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0.22805182132517957</v>
      </c>
      <c r="T446" s="123">
        <v>0.46593368589705358</v>
      </c>
      <c r="U446" s="123">
        <v>0.12865076815770313</v>
      </c>
      <c r="V446" s="123">
        <v>0.10533283157414557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5.9293473544546682</v>
      </c>
      <c r="T447" s="99">
        <v>5.2805817734999403</v>
      </c>
      <c r="U447" s="99">
        <v>4.888729189992719</v>
      </c>
      <c r="V447" s="99">
        <v>5.2666415787072784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0.96909904127919611</v>
      </c>
      <c r="S455" s="123">
        <v>1.1036810457094641</v>
      </c>
      <c r="T455" s="123">
        <v>1.4704060728457542</v>
      </c>
      <c r="U455" s="123">
        <v>0.8439017690389724</v>
      </c>
      <c r="V455" s="123">
        <v>1.3276478368500904</v>
      </c>
      <c r="W455" s="123">
        <v>0.93790755242832113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2.3258376990700707</v>
      </c>
      <c r="S456" s="99">
        <v>2.6087006534950969</v>
      </c>
      <c r="T456" s="99">
        <v>2.1736437598589409</v>
      </c>
      <c r="U456" s="99">
        <v>2.0042667014675595</v>
      </c>
      <c r="V456" s="99">
        <v>2.0744497450782662</v>
      </c>
      <c r="W456" s="99">
        <v>2.1102919929637225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35</v>
      </c>
      <c r="C5" s="120">
        <v>37</v>
      </c>
      <c r="D5" s="120">
        <v>47</v>
      </c>
      <c r="E5" s="120">
        <v>61</v>
      </c>
      <c r="F5" s="120">
        <v>87</v>
      </c>
      <c r="G5" s="120">
        <v>133</v>
      </c>
      <c r="H5" s="120">
        <v>213</v>
      </c>
      <c r="I5" s="120">
        <v>307</v>
      </c>
      <c r="J5" s="120">
        <v>359</v>
      </c>
      <c r="K5" s="120">
        <v>394</v>
      </c>
      <c r="L5" s="120">
        <v>603</v>
      </c>
      <c r="M5" s="120">
        <v>992</v>
      </c>
      <c r="N5" s="120">
        <v>2017</v>
      </c>
      <c r="O5" s="120">
        <v>2690</v>
      </c>
      <c r="P5" s="120">
        <v>2739</v>
      </c>
      <c r="Q5" s="120">
        <v>2729</v>
      </c>
      <c r="R5" s="120">
        <v>2623</v>
      </c>
      <c r="S5" s="120">
        <v>2813</v>
      </c>
      <c r="T5" s="120">
        <v>2943</v>
      </c>
      <c r="U5" s="120">
        <v>3106</v>
      </c>
      <c r="V5" s="120">
        <v>3261</v>
      </c>
      <c r="W5" s="120">
        <v>3390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35</v>
      </c>
      <c r="C7" s="52">
        <v>37</v>
      </c>
      <c r="D7" s="52">
        <v>47</v>
      </c>
      <c r="E7" s="52">
        <v>61</v>
      </c>
      <c r="F7" s="52">
        <v>87</v>
      </c>
      <c r="G7" s="52">
        <v>133</v>
      </c>
      <c r="H7" s="52">
        <v>213</v>
      </c>
      <c r="I7" s="52">
        <v>307</v>
      </c>
      <c r="J7" s="52">
        <v>359</v>
      </c>
      <c r="K7" s="52">
        <v>394</v>
      </c>
      <c r="L7" s="52">
        <v>603</v>
      </c>
      <c r="M7" s="52">
        <v>992</v>
      </c>
      <c r="N7" s="52">
        <v>2017</v>
      </c>
      <c r="O7" s="52">
        <v>2690</v>
      </c>
      <c r="P7" s="52">
        <v>2739</v>
      </c>
      <c r="Q7" s="52">
        <v>2729</v>
      </c>
      <c r="R7" s="52">
        <v>2623</v>
      </c>
      <c r="S7" s="52">
        <v>2813</v>
      </c>
      <c r="T7" s="52">
        <v>2943</v>
      </c>
      <c r="U7" s="52">
        <v>3106</v>
      </c>
      <c r="V7" s="52">
        <v>3261</v>
      </c>
      <c r="W7" s="52">
        <v>3390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1</v>
      </c>
      <c r="L9" s="52">
        <v>3</v>
      </c>
      <c r="M9" s="52">
        <v>8</v>
      </c>
      <c r="N9" s="52">
        <v>21</v>
      </c>
      <c r="O9" s="52">
        <v>40</v>
      </c>
      <c r="P9" s="52">
        <v>59</v>
      </c>
      <c r="Q9" s="52">
        <v>70</v>
      </c>
      <c r="R9" s="52">
        <v>69</v>
      </c>
      <c r="S9" s="52">
        <v>69</v>
      </c>
      <c r="T9" s="52">
        <v>71</v>
      </c>
      <c r="U9" s="52">
        <v>74</v>
      </c>
      <c r="V9" s="52">
        <v>81</v>
      </c>
      <c r="W9" s="52">
        <v>90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</v>
      </c>
      <c r="C11" s="52">
        <v>3</v>
      </c>
      <c r="D11" s="52">
        <v>3</v>
      </c>
      <c r="E11" s="52">
        <v>2</v>
      </c>
      <c r="F11" s="52">
        <v>3</v>
      </c>
      <c r="G11" s="52">
        <v>3</v>
      </c>
      <c r="H11" s="52">
        <v>5</v>
      </c>
      <c r="I11" s="52">
        <v>6</v>
      </c>
      <c r="J11" s="52">
        <v>6</v>
      </c>
      <c r="K11" s="52">
        <v>6</v>
      </c>
      <c r="L11" s="52">
        <v>19</v>
      </c>
      <c r="M11" s="52">
        <v>19</v>
      </c>
      <c r="N11" s="52">
        <v>53</v>
      </c>
      <c r="O11" s="52">
        <v>76</v>
      </c>
      <c r="P11" s="52">
        <v>74</v>
      </c>
      <c r="Q11" s="52">
        <v>71</v>
      </c>
      <c r="R11" s="52">
        <v>64</v>
      </c>
      <c r="S11" s="52">
        <v>71</v>
      </c>
      <c r="T11" s="52">
        <v>117</v>
      </c>
      <c r="U11" s="52">
        <v>125</v>
      </c>
      <c r="V11" s="52">
        <v>122</v>
      </c>
      <c r="W11" s="52">
        <v>121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31</v>
      </c>
      <c r="C13" s="52">
        <v>34</v>
      </c>
      <c r="D13" s="52">
        <v>44</v>
      </c>
      <c r="E13" s="52">
        <v>59</v>
      </c>
      <c r="F13" s="52">
        <v>84</v>
      </c>
      <c r="G13" s="52">
        <v>130</v>
      </c>
      <c r="H13" s="52">
        <v>208</v>
      </c>
      <c r="I13" s="52">
        <v>301</v>
      </c>
      <c r="J13" s="52">
        <v>353</v>
      </c>
      <c r="K13" s="52">
        <v>388</v>
      </c>
      <c r="L13" s="52">
        <v>584</v>
      </c>
      <c r="M13" s="52">
        <v>973</v>
      </c>
      <c r="N13" s="52">
        <v>1964</v>
      </c>
      <c r="O13" s="52">
        <v>2614</v>
      </c>
      <c r="P13" s="52">
        <v>2665</v>
      </c>
      <c r="Q13" s="52">
        <v>2658</v>
      </c>
      <c r="R13" s="52">
        <v>2559</v>
      </c>
      <c r="S13" s="52">
        <v>2742</v>
      </c>
      <c r="T13" s="52">
        <v>2826</v>
      </c>
      <c r="U13" s="52">
        <v>2981</v>
      </c>
      <c r="V13" s="52">
        <v>3139</v>
      </c>
      <c r="W13" s="52">
        <v>3269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28</v>
      </c>
      <c r="C16" s="52">
        <v>29</v>
      </c>
      <c r="D16" s="52">
        <v>33</v>
      </c>
      <c r="E16" s="52">
        <v>41</v>
      </c>
      <c r="F16" s="52">
        <v>58</v>
      </c>
      <c r="G16" s="52">
        <v>88</v>
      </c>
      <c r="H16" s="52">
        <v>132</v>
      </c>
      <c r="I16" s="52">
        <v>160</v>
      </c>
      <c r="J16" s="52">
        <v>168</v>
      </c>
      <c r="K16" s="52">
        <v>190</v>
      </c>
      <c r="L16" s="52">
        <v>392</v>
      </c>
      <c r="M16" s="52">
        <v>623</v>
      </c>
      <c r="N16" s="52">
        <v>1268</v>
      </c>
      <c r="O16" s="52">
        <v>1647</v>
      </c>
      <c r="P16" s="52">
        <v>1661</v>
      </c>
      <c r="Q16" s="52">
        <v>1615</v>
      </c>
      <c r="R16" s="52">
        <v>1519</v>
      </c>
      <c r="S16" s="52">
        <v>1508</v>
      </c>
      <c r="T16" s="52">
        <v>1610</v>
      </c>
      <c r="U16" s="52">
        <v>1565</v>
      </c>
      <c r="V16" s="52">
        <v>1698</v>
      </c>
      <c r="W16" s="52">
        <v>1714</v>
      </c>
      <c r="DA16" s="63" t="s">
        <v>1133</v>
      </c>
    </row>
    <row r="17" spans="1:105" ht="12" customHeight="1" x14ac:dyDescent="0.25">
      <c r="A17" s="109" t="s">
        <v>120</v>
      </c>
      <c r="B17" s="36">
        <v>7</v>
      </c>
      <c r="C17" s="36">
        <v>8</v>
      </c>
      <c r="D17" s="36">
        <v>14</v>
      </c>
      <c r="E17" s="36">
        <v>20</v>
      </c>
      <c r="F17" s="36">
        <v>29</v>
      </c>
      <c r="G17" s="36">
        <v>45</v>
      </c>
      <c r="H17" s="36">
        <v>81</v>
      </c>
      <c r="I17" s="36">
        <v>147</v>
      </c>
      <c r="J17" s="36">
        <v>191</v>
      </c>
      <c r="K17" s="36">
        <v>204</v>
      </c>
      <c r="L17" s="36">
        <v>211</v>
      </c>
      <c r="M17" s="36">
        <v>369</v>
      </c>
      <c r="N17" s="36">
        <v>749</v>
      </c>
      <c r="O17" s="36">
        <v>1043</v>
      </c>
      <c r="P17" s="36">
        <v>1078</v>
      </c>
      <c r="Q17" s="36">
        <v>1114</v>
      </c>
      <c r="R17" s="36">
        <v>1104</v>
      </c>
      <c r="S17" s="36">
        <v>1305</v>
      </c>
      <c r="T17" s="36">
        <v>1333</v>
      </c>
      <c r="U17" s="36">
        <v>1541</v>
      </c>
      <c r="V17" s="36">
        <v>1563</v>
      </c>
      <c r="W17" s="36">
        <v>1676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</v>
      </c>
      <c r="D21" s="52">
        <v>2</v>
      </c>
      <c r="E21" s="52">
        <v>3</v>
      </c>
      <c r="F21" s="52">
        <v>3</v>
      </c>
      <c r="G21" s="52">
        <v>3</v>
      </c>
      <c r="H21" s="52">
        <v>2</v>
      </c>
      <c r="I21" s="52">
        <v>3</v>
      </c>
      <c r="J21" s="52">
        <v>3</v>
      </c>
      <c r="K21" s="52">
        <v>7</v>
      </c>
      <c r="L21" s="52">
        <v>4</v>
      </c>
      <c r="M21" s="52">
        <v>13</v>
      </c>
      <c r="N21" s="52">
        <v>10</v>
      </c>
      <c r="O21" s="52">
        <v>17</v>
      </c>
      <c r="P21" s="52">
        <v>21</v>
      </c>
      <c r="Q21" s="52">
        <v>58</v>
      </c>
      <c r="R21" s="52">
        <v>106</v>
      </c>
      <c r="S21" s="52">
        <v>24</v>
      </c>
      <c r="T21" s="52">
        <v>60</v>
      </c>
      <c r="U21" s="52">
        <v>107</v>
      </c>
      <c r="V21" s="52">
        <v>147</v>
      </c>
      <c r="W21" s="52">
        <v>174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4</v>
      </c>
      <c r="S23" s="52">
        <v>6</v>
      </c>
      <c r="T23" s="52">
        <v>7</v>
      </c>
      <c r="U23" s="52">
        <v>13</v>
      </c>
      <c r="V23" s="52">
        <v>14</v>
      </c>
      <c r="W23" s="52">
        <v>14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</v>
      </c>
      <c r="D25" s="52">
        <v>0</v>
      </c>
      <c r="E25" s="52">
        <v>1</v>
      </c>
      <c r="F25" s="52">
        <v>0</v>
      </c>
      <c r="G25" s="52">
        <v>1</v>
      </c>
      <c r="H25" s="52">
        <v>1</v>
      </c>
      <c r="I25" s="52">
        <v>0</v>
      </c>
      <c r="J25" s="52">
        <v>0</v>
      </c>
      <c r="K25" s="52">
        <v>0</v>
      </c>
      <c r="L25" s="52">
        <v>0</v>
      </c>
      <c r="M25" s="52">
        <v>1</v>
      </c>
      <c r="N25" s="52">
        <v>2</v>
      </c>
      <c r="O25" s="52">
        <v>1</v>
      </c>
      <c r="P25" s="52">
        <v>3</v>
      </c>
      <c r="Q25" s="52">
        <v>3</v>
      </c>
      <c r="R25" s="52">
        <v>7</v>
      </c>
      <c r="S25" s="52">
        <v>9</v>
      </c>
      <c r="T25" s="52">
        <v>13</v>
      </c>
      <c r="U25" s="52">
        <v>16</v>
      </c>
      <c r="V25" s="52">
        <v>18</v>
      </c>
      <c r="W25" s="52">
        <v>9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5</v>
      </c>
      <c r="D27" s="52">
        <v>5</v>
      </c>
      <c r="E27" s="52">
        <v>5</v>
      </c>
      <c r="F27" s="52">
        <v>4</v>
      </c>
      <c r="G27" s="52">
        <v>5</v>
      </c>
      <c r="H27" s="52">
        <v>9</v>
      </c>
      <c r="I27" s="52">
        <v>9</v>
      </c>
      <c r="J27" s="52">
        <v>14</v>
      </c>
      <c r="K27" s="52">
        <v>22</v>
      </c>
      <c r="L27" s="52">
        <v>34</v>
      </c>
      <c r="M27" s="52">
        <v>43</v>
      </c>
      <c r="N27" s="52">
        <v>60</v>
      </c>
      <c r="O27" s="52">
        <v>82</v>
      </c>
      <c r="P27" s="52">
        <v>118</v>
      </c>
      <c r="Q27" s="52">
        <v>172</v>
      </c>
      <c r="R27" s="52">
        <v>238</v>
      </c>
      <c r="S27" s="52">
        <v>335</v>
      </c>
      <c r="T27" s="52">
        <v>474</v>
      </c>
      <c r="U27" s="52">
        <v>584</v>
      </c>
      <c r="V27" s="52">
        <v>637</v>
      </c>
      <c r="W27" s="52">
        <v>420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</v>
      </c>
      <c r="D30" s="52">
        <v>5</v>
      </c>
      <c r="E30" s="52">
        <v>4</v>
      </c>
      <c r="F30" s="52">
        <v>4</v>
      </c>
      <c r="G30" s="52">
        <v>5</v>
      </c>
      <c r="H30" s="52">
        <v>6</v>
      </c>
      <c r="I30" s="52">
        <v>5</v>
      </c>
      <c r="J30" s="52">
        <v>11</v>
      </c>
      <c r="K30" s="52">
        <v>12</v>
      </c>
      <c r="L30" s="52">
        <v>23</v>
      </c>
      <c r="M30" s="52">
        <v>26</v>
      </c>
      <c r="N30" s="52">
        <v>33</v>
      </c>
      <c r="O30" s="52">
        <v>51</v>
      </c>
      <c r="P30" s="52">
        <v>62</v>
      </c>
      <c r="Q30" s="52">
        <v>97</v>
      </c>
      <c r="R30" s="52">
        <v>151</v>
      </c>
      <c r="S30" s="52">
        <v>222</v>
      </c>
      <c r="T30" s="52">
        <v>316</v>
      </c>
      <c r="U30" s="52">
        <v>357</v>
      </c>
      <c r="V30" s="52">
        <v>381</v>
      </c>
      <c r="W30" s="52">
        <v>231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</v>
      </c>
      <c r="D31" s="36">
        <v>1</v>
      </c>
      <c r="E31" s="36">
        <v>1</v>
      </c>
      <c r="F31" s="36">
        <v>1</v>
      </c>
      <c r="G31" s="36">
        <v>1</v>
      </c>
      <c r="H31" s="36">
        <v>2</v>
      </c>
      <c r="I31" s="36">
        <v>1</v>
      </c>
      <c r="J31" s="36">
        <v>7</v>
      </c>
      <c r="K31" s="36">
        <v>9</v>
      </c>
      <c r="L31" s="36">
        <v>13</v>
      </c>
      <c r="M31" s="36">
        <v>20</v>
      </c>
      <c r="N31" s="36">
        <v>25</v>
      </c>
      <c r="O31" s="36">
        <v>39</v>
      </c>
      <c r="P31" s="36">
        <v>52</v>
      </c>
      <c r="Q31" s="36">
        <v>75</v>
      </c>
      <c r="R31" s="36">
        <v>90</v>
      </c>
      <c r="S31" s="36">
        <v>120</v>
      </c>
      <c r="T31" s="36">
        <v>174</v>
      </c>
      <c r="U31" s="36">
        <v>251</v>
      </c>
      <c r="V31" s="36">
        <v>266</v>
      </c>
      <c r="W31" s="36">
        <v>203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</v>
      </c>
      <c r="D35" s="52">
        <v>12</v>
      </c>
      <c r="E35" s="52">
        <v>17</v>
      </c>
      <c r="F35" s="52">
        <v>29</v>
      </c>
      <c r="G35" s="52">
        <v>49</v>
      </c>
      <c r="H35" s="52">
        <v>82</v>
      </c>
      <c r="I35" s="52">
        <v>97</v>
      </c>
      <c r="J35" s="52">
        <v>55</v>
      </c>
      <c r="K35" s="52">
        <v>42</v>
      </c>
      <c r="L35" s="52">
        <v>213</v>
      </c>
      <c r="M35" s="52">
        <v>402</v>
      </c>
      <c r="N35" s="52">
        <v>1035</v>
      </c>
      <c r="O35" s="52">
        <v>690</v>
      </c>
      <c r="P35" s="52">
        <v>70</v>
      </c>
      <c r="Q35" s="52">
        <v>48</v>
      </c>
      <c r="R35" s="52">
        <v>0</v>
      </c>
      <c r="S35" s="52">
        <v>214</v>
      </c>
      <c r="T35" s="52">
        <v>190</v>
      </c>
      <c r="U35" s="52">
        <v>270</v>
      </c>
      <c r="V35" s="52">
        <v>302</v>
      </c>
      <c r="W35" s="52">
        <v>303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1</v>
      </c>
      <c r="L37" s="52">
        <v>2</v>
      </c>
      <c r="M37" s="52">
        <v>5</v>
      </c>
      <c r="N37" s="52">
        <v>13</v>
      </c>
      <c r="O37" s="52">
        <v>19</v>
      </c>
      <c r="P37" s="52">
        <v>19</v>
      </c>
      <c r="Q37" s="52">
        <v>11</v>
      </c>
      <c r="R37" s="52">
        <v>3</v>
      </c>
      <c r="S37" s="52">
        <v>6</v>
      </c>
      <c r="T37" s="52">
        <v>9</v>
      </c>
      <c r="U37" s="52">
        <v>16</v>
      </c>
      <c r="V37" s="52">
        <v>21</v>
      </c>
      <c r="W37" s="52">
        <v>23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1</v>
      </c>
      <c r="G39" s="52">
        <v>1</v>
      </c>
      <c r="H39" s="52">
        <v>3</v>
      </c>
      <c r="I39" s="52">
        <v>1</v>
      </c>
      <c r="J39" s="52">
        <v>0</v>
      </c>
      <c r="K39" s="52">
        <v>0</v>
      </c>
      <c r="L39" s="52">
        <v>13</v>
      </c>
      <c r="M39" s="52">
        <v>1</v>
      </c>
      <c r="N39" s="52">
        <v>36</v>
      </c>
      <c r="O39" s="52">
        <v>24</v>
      </c>
      <c r="P39" s="52">
        <v>1</v>
      </c>
      <c r="Q39" s="52">
        <v>0</v>
      </c>
      <c r="R39" s="52">
        <v>0</v>
      </c>
      <c r="S39" s="52">
        <v>16</v>
      </c>
      <c r="T39" s="52">
        <v>59</v>
      </c>
      <c r="U39" s="52">
        <v>24</v>
      </c>
      <c r="V39" s="52">
        <v>15</v>
      </c>
      <c r="W39" s="52">
        <v>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8</v>
      </c>
      <c r="D41" s="52">
        <v>15</v>
      </c>
      <c r="E41" s="52">
        <v>20</v>
      </c>
      <c r="F41" s="52">
        <v>29</v>
      </c>
      <c r="G41" s="52">
        <v>51</v>
      </c>
      <c r="H41" s="52">
        <v>87</v>
      </c>
      <c r="I41" s="52">
        <v>102</v>
      </c>
      <c r="J41" s="52">
        <v>66</v>
      </c>
      <c r="K41" s="52">
        <v>57</v>
      </c>
      <c r="L41" s="52">
        <v>230</v>
      </c>
      <c r="M41" s="52">
        <v>432</v>
      </c>
      <c r="N41" s="52">
        <v>1051</v>
      </c>
      <c r="O41" s="52">
        <v>732</v>
      </c>
      <c r="P41" s="52">
        <v>169</v>
      </c>
      <c r="Q41" s="52">
        <v>165</v>
      </c>
      <c r="R41" s="52">
        <v>139</v>
      </c>
      <c r="S41" s="52">
        <v>518</v>
      </c>
      <c r="T41" s="52">
        <v>558</v>
      </c>
      <c r="U41" s="52">
        <v>739</v>
      </c>
      <c r="V41" s="52">
        <v>795</v>
      </c>
      <c r="W41" s="52">
        <v>550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</v>
      </c>
      <c r="D44" s="52">
        <v>9</v>
      </c>
      <c r="E44" s="52">
        <v>12</v>
      </c>
      <c r="F44" s="52">
        <v>21</v>
      </c>
      <c r="G44" s="52">
        <v>35</v>
      </c>
      <c r="H44" s="52">
        <v>50</v>
      </c>
      <c r="I44" s="52">
        <v>33</v>
      </c>
      <c r="J44" s="52">
        <v>19</v>
      </c>
      <c r="K44" s="52">
        <v>34</v>
      </c>
      <c r="L44" s="52">
        <v>225</v>
      </c>
      <c r="M44" s="52">
        <v>257</v>
      </c>
      <c r="N44" s="52">
        <v>678</v>
      </c>
      <c r="O44" s="52">
        <v>430</v>
      </c>
      <c r="P44" s="52">
        <v>76</v>
      </c>
      <c r="Q44" s="52">
        <v>51</v>
      </c>
      <c r="R44" s="52">
        <v>55</v>
      </c>
      <c r="S44" s="52">
        <v>211</v>
      </c>
      <c r="T44" s="52">
        <v>418</v>
      </c>
      <c r="U44" s="52">
        <v>312</v>
      </c>
      <c r="V44" s="52">
        <v>514</v>
      </c>
      <c r="W44" s="52">
        <v>247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</v>
      </c>
      <c r="D45" s="36">
        <v>7</v>
      </c>
      <c r="E45" s="36">
        <v>7</v>
      </c>
      <c r="F45" s="36">
        <v>10</v>
      </c>
      <c r="G45" s="36">
        <v>17</v>
      </c>
      <c r="H45" s="36">
        <v>38</v>
      </c>
      <c r="I45" s="36">
        <v>67</v>
      </c>
      <c r="J45" s="36">
        <v>51</v>
      </c>
      <c r="K45" s="36">
        <v>22</v>
      </c>
      <c r="L45" s="36">
        <v>20</v>
      </c>
      <c r="M45" s="36">
        <v>178</v>
      </c>
      <c r="N45" s="36">
        <v>405</v>
      </c>
      <c r="O45" s="36">
        <v>333</v>
      </c>
      <c r="P45" s="36">
        <v>87</v>
      </c>
      <c r="Q45" s="36">
        <v>111</v>
      </c>
      <c r="R45" s="36">
        <v>80</v>
      </c>
      <c r="S45" s="36">
        <v>321</v>
      </c>
      <c r="T45" s="36">
        <v>202</v>
      </c>
      <c r="U45" s="36">
        <v>459</v>
      </c>
      <c r="V45" s="36">
        <v>288</v>
      </c>
      <c r="W45" s="36">
        <v>316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</v>
      </c>
      <c r="D49" s="52">
        <v>3</v>
      </c>
      <c r="E49" s="52">
        <v>5</v>
      </c>
      <c r="F49" s="52">
        <v>9</v>
      </c>
      <c r="G49" s="52">
        <v>15</v>
      </c>
      <c r="H49" s="52">
        <v>30</v>
      </c>
      <c r="I49" s="52">
        <v>29</v>
      </c>
      <c r="J49" s="52">
        <v>16</v>
      </c>
      <c r="K49" s="52">
        <v>15</v>
      </c>
      <c r="L49" s="52">
        <v>64</v>
      </c>
      <c r="M49" s="52">
        <v>96</v>
      </c>
      <c r="N49" s="52">
        <v>243</v>
      </c>
      <c r="O49" s="52">
        <v>173</v>
      </c>
      <c r="P49" s="52">
        <v>38</v>
      </c>
      <c r="Q49" s="52">
        <v>27</v>
      </c>
      <c r="R49" s="52">
        <v>0</v>
      </c>
      <c r="S49" s="52">
        <v>87</v>
      </c>
      <c r="T49" s="52">
        <v>66</v>
      </c>
      <c r="U49" s="52">
        <v>88</v>
      </c>
      <c r="V49" s="52">
        <v>116</v>
      </c>
      <c r="W49" s="52">
        <v>85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2</v>
      </c>
      <c r="M51" s="52">
        <v>3</v>
      </c>
      <c r="N51" s="52">
        <v>8</v>
      </c>
      <c r="O51" s="52">
        <v>6</v>
      </c>
      <c r="P51" s="52">
        <v>2</v>
      </c>
      <c r="Q51" s="52">
        <v>1</v>
      </c>
      <c r="R51" s="52">
        <v>0</v>
      </c>
      <c r="S51" s="52">
        <v>5</v>
      </c>
      <c r="T51" s="52">
        <v>4</v>
      </c>
      <c r="U51" s="52">
        <v>6</v>
      </c>
      <c r="V51" s="52">
        <v>9</v>
      </c>
      <c r="W51" s="52">
        <v>7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1</v>
      </c>
      <c r="I53" s="52">
        <v>0</v>
      </c>
      <c r="J53" s="52">
        <v>0</v>
      </c>
      <c r="K53" s="52">
        <v>0</v>
      </c>
      <c r="L53" s="52">
        <v>4</v>
      </c>
      <c r="M53" s="52">
        <v>0</v>
      </c>
      <c r="N53" s="52">
        <v>8</v>
      </c>
      <c r="O53" s="52">
        <v>6</v>
      </c>
      <c r="P53" s="52">
        <v>1</v>
      </c>
      <c r="Q53" s="52">
        <v>0</v>
      </c>
      <c r="R53" s="52">
        <v>0</v>
      </c>
      <c r="S53" s="52">
        <v>3</v>
      </c>
      <c r="T53" s="52">
        <v>7</v>
      </c>
      <c r="U53" s="52">
        <v>3</v>
      </c>
      <c r="V53" s="52">
        <v>3</v>
      </c>
      <c r="W53" s="52">
        <v>2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1</v>
      </c>
      <c r="D55" s="52">
        <v>3</v>
      </c>
      <c r="E55" s="52">
        <v>5</v>
      </c>
      <c r="F55" s="52">
        <v>9</v>
      </c>
      <c r="G55" s="52">
        <v>15</v>
      </c>
      <c r="H55" s="52">
        <v>29</v>
      </c>
      <c r="I55" s="52">
        <v>29</v>
      </c>
      <c r="J55" s="52">
        <v>16</v>
      </c>
      <c r="K55" s="52">
        <v>15</v>
      </c>
      <c r="L55" s="52">
        <v>60</v>
      </c>
      <c r="M55" s="52">
        <v>96</v>
      </c>
      <c r="N55" s="52">
        <v>235</v>
      </c>
      <c r="O55" s="52">
        <v>167</v>
      </c>
      <c r="P55" s="52">
        <v>37</v>
      </c>
      <c r="Q55" s="52">
        <v>27</v>
      </c>
      <c r="R55" s="52">
        <v>0</v>
      </c>
      <c r="S55" s="52">
        <v>84</v>
      </c>
      <c r="T55" s="52">
        <v>59</v>
      </c>
      <c r="U55" s="52">
        <v>85</v>
      </c>
      <c r="V55" s="52">
        <v>113</v>
      </c>
      <c r="W55" s="52">
        <v>83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</v>
      </c>
      <c r="D58" s="52">
        <v>2</v>
      </c>
      <c r="E58" s="52">
        <v>3</v>
      </c>
      <c r="F58" s="52">
        <v>6</v>
      </c>
      <c r="G58" s="52">
        <v>10</v>
      </c>
      <c r="H58" s="52">
        <v>17</v>
      </c>
      <c r="I58" s="52">
        <v>10</v>
      </c>
      <c r="J58" s="52">
        <v>4</v>
      </c>
      <c r="K58" s="52">
        <v>8</v>
      </c>
      <c r="L58" s="52">
        <v>58</v>
      </c>
      <c r="M58" s="52">
        <v>56</v>
      </c>
      <c r="N58" s="52">
        <v>152</v>
      </c>
      <c r="O58" s="52">
        <v>98</v>
      </c>
      <c r="P58" s="52">
        <v>18</v>
      </c>
      <c r="Q58" s="52">
        <v>9</v>
      </c>
      <c r="R58" s="52">
        <v>0</v>
      </c>
      <c r="S58" s="52">
        <v>35</v>
      </c>
      <c r="T58" s="52">
        <v>44</v>
      </c>
      <c r="U58" s="52">
        <v>36</v>
      </c>
      <c r="V58" s="52">
        <v>73</v>
      </c>
      <c r="W58" s="52">
        <v>38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</v>
      </c>
      <c r="E59" s="36">
        <v>2</v>
      </c>
      <c r="F59" s="36">
        <v>3</v>
      </c>
      <c r="G59" s="36">
        <v>5</v>
      </c>
      <c r="H59" s="36">
        <v>13</v>
      </c>
      <c r="I59" s="36">
        <v>19</v>
      </c>
      <c r="J59" s="36">
        <v>12</v>
      </c>
      <c r="K59" s="36">
        <v>7</v>
      </c>
      <c r="L59" s="36">
        <v>6</v>
      </c>
      <c r="M59" s="36">
        <v>40</v>
      </c>
      <c r="N59" s="36">
        <v>91</v>
      </c>
      <c r="O59" s="36">
        <v>75</v>
      </c>
      <c r="P59" s="36">
        <v>20</v>
      </c>
      <c r="Q59" s="36">
        <v>18</v>
      </c>
      <c r="R59" s="36">
        <v>0</v>
      </c>
      <c r="S59" s="36">
        <v>52</v>
      </c>
      <c r="T59" s="36">
        <v>22</v>
      </c>
      <c r="U59" s="36">
        <v>52</v>
      </c>
      <c r="V59" s="36">
        <v>43</v>
      </c>
      <c r="W59" s="36">
        <v>47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4</v>
      </c>
      <c r="D63" s="52">
        <v>9</v>
      </c>
      <c r="E63" s="52">
        <v>12</v>
      </c>
      <c r="F63" s="52">
        <v>20</v>
      </c>
      <c r="G63" s="52">
        <v>34</v>
      </c>
      <c r="H63" s="52">
        <v>52</v>
      </c>
      <c r="I63" s="52">
        <v>68</v>
      </c>
      <c r="J63" s="52">
        <v>39</v>
      </c>
      <c r="K63" s="52">
        <v>27</v>
      </c>
      <c r="L63" s="52">
        <v>149</v>
      </c>
      <c r="M63" s="52">
        <v>306</v>
      </c>
      <c r="N63" s="52">
        <v>792</v>
      </c>
      <c r="O63" s="52">
        <v>517</v>
      </c>
      <c r="P63" s="52">
        <v>32</v>
      </c>
      <c r="Q63" s="52">
        <v>21</v>
      </c>
      <c r="R63" s="52">
        <v>0</v>
      </c>
      <c r="S63" s="52">
        <v>127</v>
      </c>
      <c r="T63" s="52">
        <v>124</v>
      </c>
      <c r="U63" s="52">
        <v>182</v>
      </c>
      <c r="V63" s="52">
        <v>186</v>
      </c>
      <c r="W63" s="52">
        <v>218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1</v>
      </c>
      <c r="L65" s="52">
        <v>0</v>
      </c>
      <c r="M65" s="52">
        <v>2</v>
      </c>
      <c r="N65" s="52">
        <v>5</v>
      </c>
      <c r="O65" s="52">
        <v>13</v>
      </c>
      <c r="P65" s="52">
        <v>17</v>
      </c>
      <c r="Q65" s="52">
        <v>10</v>
      </c>
      <c r="R65" s="52">
        <v>3</v>
      </c>
      <c r="S65" s="52">
        <v>1</v>
      </c>
      <c r="T65" s="52">
        <v>5</v>
      </c>
      <c r="U65" s="52">
        <v>10</v>
      </c>
      <c r="V65" s="52">
        <v>12</v>
      </c>
      <c r="W65" s="52">
        <v>16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1</v>
      </c>
      <c r="G67" s="52">
        <f t="shared" si="0"/>
        <v>1</v>
      </c>
      <c r="H67" s="52">
        <f t="shared" si="0"/>
        <v>2</v>
      </c>
      <c r="I67" s="52">
        <f t="shared" si="0"/>
        <v>1</v>
      </c>
      <c r="J67" s="52">
        <f t="shared" si="0"/>
        <v>0</v>
      </c>
      <c r="K67" s="52">
        <f t="shared" si="0"/>
        <v>0</v>
      </c>
      <c r="L67" s="52">
        <f t="shared" si="0"/>
        <v>9</v>
      </c>
      <c r="M67" s="52">
        <f t="shared" si="0"/>
        <v>1</v>
      </c>
      <c r="N67" s="52">
        <f t="shared" si="0"/>
        <v>28</v>
      </c>
      <c r="O67" s="52">
        <f t="shared" si="0"/>
        <v>18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13</v>
      </c>
      <c r="T67" s="52">
        <f t="shared" si="1"/>
        <v>52</v>
      </c>
      <c r="U67" s="52">
        <f t="shared" si="1"/>
        <v>21</v>
      </c>
      <c r="V67" s="52">
        <f t="shared" si="1"/>
        <v>12</v>
      </c>
      <c r="W67" s="52">
        <f t="shared" ref="W67" si="2">W39-W53</f>
        <v>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</v>
      </c>
      <c r="D69" s="52">
        <f t="shared" si="6"/>
        <v>12</v>
      </c>
      <c r="E69" s="52">
        <f t="shared" si="6"/>
        <v>15</v>
      </c>
      <c r="F69" s="52">
        <f t="shared" si="6"/>
        <v>20</v>
      </c>
      <c r="G69" s="52">
        <f t="shared" si="6"/>
        <v>36</v>
      </c>
      <c r="H69" s="52">
        <f t="shared" si="6"/>
        <v>58</v>
      </c>
      <c r="I69" s="52">
        <f t="shared" si="6"/>
        <v>73</v>
      </c>
      <c r="J69" s="52">
        <f t="shared" si="6"/>
        <v>50</v>
      </c>
      <c r="K69" s="52">
        <f t="shared" si="6"/>
        <v>42</v>
      </c>
      <c r="L69" s="52">
        <f t="shared" si="6"/>
        <v>170</v>
      </c>
      <c r="M69" s="52">
        <f t="shared" si="6"/>
        <v>336</v>
      </c>
      <c r="N69" s="52">
        <f t="shared" si="6"/>
        <v>816</v>
      </c>
      <c r="O69" s="52">
        <f t="shared" si="6"/>
        <v>565</v>
      </c>
      <c r="P69" s="52">
        <f t="shared" si="6"/>
        <v>132</v>
      </c>
      <c r="Q69" s="52">
        <f t="shared" si="6"/>
        <v>138</v>
      </c>
      <c r="R69" s="52">
        <f t="shared" ref="R69:V69" si="7">R41-R55</f>
        <v>139</v>
      </c>
      <c r="S69" s="52">
        <f t="shared" si="7"/>
        <v>434</v>
      </c>
      <c r="T69" s="52">
        <f t="shared" si="7"/>
        <v>499</v>
      </c>
      <c r="U69" s="52">
        <f t="shared" si="7"/>
        <v>654</v>
      </c>
      <c r="V69" s="52">
        <f t="shared" si="7"/>
        <v>682</v>
      </c>
      <c r="W69" s="52">
        <f t="shared" ref="W69" si="8">W41-W55</f>
        <v>467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</v>
      </c>
      <c r="D72" s="52">
        <v>7</v>
      </c>
      <c r="E72" s="52">
        <v>9</v>
      </c>
      <c r="F72" s="52">
        <v>15</v>
      </c>
      <c r="G72" s="52">
        <v>25</v>
      </c>
      <c r="H72" s="52">
        <v>33</v>
      </c>
      <c r="I72" s="52">
        <v>23</v>
      </c>
      <c r="J72" s="52">
        <v>15</v>
      </c>
      <c r="K72" s="52">
        <v>26</v>
      </c>
      <c r="L72" s="52">
        <v>167</v>
      </c>
      <c r="M72" s="52">
        <v>201</v>
      </c>
      <c r="N72" s="52">
        <v>526</v>
      </c>
      <c r="O72" s="52">
        <v>332</v>
      </c>
      <c r="P72" s="52">
        <v>58</v>
      </c>
      <c r="Q72" s="52">
        <v>42</v>
      </c>
      <c r="R72" s="52">
        <v>55</v>
      </c>
      <c r="S72" s="52">
        <v>176</v>
      </c>
      <c r="T72" s="52">
        <v>374</v>
      </c>
      <c r="U72" s="52">
        <v>276</v>
      </c>
      <c r="V72" s="52">
        <v>441</v>
      </c>
      <c r="W72" s="52">
        <v>209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</v>
      </c>
      <c r="D73" s="36">
        <v>6</v>
      </c>
      <c r="E73" s="36">
        <v>5</v>
      </c>
      <c r="F73" s="36">
        <v>7</v>
      </c>
      <c r="G73" s="36">
        <v>12</v>
      </c>
      <c r="H73" s="36">
        <v>25</v>
      </c>
      <c r="I73" s="36">
        <v>48</v>
      </c>
      <c r="J73" s="36">
        <v>39</v>
      </c>
      <c r="K73" s="36">
        <v>15</v>
      </c>
      <c r="L73" s="36">
        <v>14</v>
      </c>
      <c r="M73" s="36">
        <v>138</v>
      </c>
      <c r="N73" s="36">
        <v>314</v>
      </c>
      <c r="O73" s="36">
        <v>258</v>
      </c>
      <c r="P73" s="36">
        <v>67</v>
      </c>
      <c r="Q73" s="36">
        <v>93</v>
      </c>
      <c r="R73" s="36">
        <v>80</v>
      </c>
      <c r="S73" s="36">
        <v>269</v>
      </c>
      <c r="T73" s="36">
        <v>180</v>
      </c>
      <c r="U73" s="36">
        <v>407</v>
      </c>
      <c r="V73" s="36">
        <v>245</v>
      </c>
      <c r="W73" s="36">
        <v>269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14</v>
      </c>
      <c r="I79" s="138">
        <f>RES_hhdet_numvin!I163</f>
        <v>32</v>
      </c>
      <c r="J79" s="138">
        <f>RES_hhdet_numvin!J163</f>
        <v>25</v>
      </c>
      <c r="K79" s="138">
        <f>RES_hhdet_numvin!K163</f>
        <v>25</v>
      </c>
      <c r="L79" s="138">
        <f>RES_hhdet_numvin!L163</f>
        <v>144</v>
      </c>
      <c r="M79" s="138">
        <f>RES_hhdet_numvin!M163</f>
        <v>305</v>
      </c>
      <c r="N79" s="138">
        <f>RES_hhdet_numvin!N163</f>
        <v>851</v>
      </c>
      <c r="O79" s="138">
        <f>RES_hhdet_numvin!O163</f>
        <v>604</v>
      </c>
      <c r="P79" s="138">
        <f>RES_hhdet_numvin!P163</f>
        <v>66</v>
      </c>
      <c r="Q79" s="138">
        <f>RES_hhdet_numvin!Q163</f>
        <v>47</v>
      </c>
      <c r="R79" s="138">
        <f>RES_hhdet_numvin!R163</f>
        <v>0</v>
      </c>
      <c r="S79" s="138">
        <f>RES_hhdet_numvin!S163</f>
        <v>212</v>
      </c>
      <c r="T79" s="138">
        <f>RES_hhdet_numvin!T163</f>
        <v>190</v>
      </c>
      <c r="U79" s="138">
        <f>RES_hhdet_numvin!U163</f>
        <v>270</v>
      </c>
      <c r="V79" s="138">
        <f>RES_hhdet_numvin!V163</f>
        <v>302</v>
      </c>
      <c r="W79" s="138">
        <f>RES_hhdet_numvin!W163</f>
        <v>303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6</v>
      </c>
      <c r="Q81" s="138">
        <f>RES_hhdet_numvin!Q165</f>
        <v>7</v>
      </c>
      <c r="R81" s="138">
        <f>RES_hhdet_numvin!R165</f>
        <v>3</v>
      </c>
      <c r="S81" s="138">
        <f>RES_hhdet_numvin!S165</f>
        <v>5</v>
      </c>
      <c r="T81" s="138">
        <f>RES_hhdet_numvin!T165</f>
        <v>9</v>
      </c>
      <c r="U81" s="138">
        <f>RES_hhdet_numvin!U165</f>
        <v>16</v>
      </c>
      <c r="V81" s="138">
        <f>RES_hhdet_numvin!V165</f>
        <v>21</v>
      </c>
      <c r="W81" s="138">
        <f>RES_hhdet_numvin!W165</f>
        <v>23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16</v>
      </c>
      <c r="T83" s="138">
        <f>RES_hhdet_numvin!T167</f>
        <v>58</v>
      </c>
      <c r="U83" s="138">
        <f>RES_hhdet_numvin!U167</f>
        <v>24</v>
      </c>
      <c r="V83" s="138">
        <f>RES_hhdet_numvin!V167</f>
        <v>15</v>
      </c>
      <c r="W83" s="138">
        <f>RES_hhdet_numvin!W167</f>
        <v>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53</v>
      </c>
      <c r="Q87" s="138">
        <f>RES_hhdet_numvin!Q171</f>
        <v>98</v>
      </c>
      <c r="R87" s="138">
        <f>RES_hhdet_numvin!R171</f>
        <v>99</v>
      </c>
      <c r="S87" s="138">
        <f>RES_hhdet_numvin!S171</f>
        <v>448</v>
      </c>
      <c r="T87" s="138">
        <f>RES_hhdet_numvin!T171</f>
        <v>520</v>
      </c>
      <c r="U87" s="138">
        <f>RES_hhdet_numvin!U171</f>
        <v>718</v>
      </c>
      <c r="V87" s="138">
        <f>RES_hhdet_numvin!V171</f>
        <v>783</v>
      </c>
      <c r="W87" s="138">
        <f>RES_hhdet_numvin!W171</f>
        <v>550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22</v>
      </c>
      <c r="Q92" s="138">
        <f>RES_hhdet_numvin!Q176</f>
        <v>31</v>
      </c>
      <c r="R92" s="138">
        <f>RES_hhdet_numvin!R176</f>
        <v>40</v>
      </c>
      <c r="S92" s="138">
        <f>RES_hhdet_numvin!S176</f>
        <v>184</v>
      </c>
      <c r="T92" s="138">
        <f>RES_hhdet_numvin!T176</f>
        <v>385</v>
      </c>
      <c r="U92" s="138">
        <f>RES_hhdet_numvin!U176</f>
        <v>303</v>
      </c>
      <c r="V92" s="138">
        <f>RES_hhdet_numvin!V176</f>
        <v>502</v>
      </c>
      <c r="W92" s="138">
        <f>RES_hhdet_numvin!W176</f>
        <v>247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28</v>
      </c>
      <c r="Q93" s="39">
        <f>RES_hhdet_numvin!Q177</f>
        <v>67</v>
      </c>
      <c r="R93" s="39">
        <f>RES_hhdet_numvin!R177</f>
        <v>63</v>
      </c>
      <c r="S93" s="39">
        <f>RES_hhdet_numvin!S177</f>
        <v>281</v>
      </c>
      <c r="T93" s="39">
        <f>RES_hhdet_numvin!T177</f>
        <v>192</v>
      </c>
      <c r="U93" s="39">
        <f>RES_hhdet_numvin!U177</f>
        <v>444</v>
      </c>
      <c r="V93" s="39">
        <f>RES_hhdet_numvin!V177</f>
        <v>285</v>
      </c>
      <c r="W93" s="39">
        <f>RES_hhdet_numvin!W177</f>
        <v>316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4.1912022661317203E-2</v>
      </c>
      <c r="C97" s="117">
        <f t="shared" si="12"/>
        <v>4.8547866354526556E-2</v>
      </c>
      <c r="D97" s="117">
        <f t="shared" si="12"/>
        <v>5.5865277517204784E-2</v>
      </c>
      <c r="E97" s="117">
        <f t="shared" si="12"/>
        <v>8.019326323932198E-2</v>
      </c>
      <c r="F97" s="117">
        <f t="shared" si="12"/>
        <v>0.1150036379974954</v>
      </c>
      <c r="G97" s="117">
        <f t="shared" si="12"/>
        <v>0.12752454507173674</v>
      </c>
      <c r="H97" s="117">
        <f t="shared" si="12"/>
        <v>0.27023304326150599</v>
      </c>
      <c r="I97" s="117">
        <f t="shared" si="12"/>
        <v>0.4891818224023825</v>
      </c>
      <c r="J97" s="117">
        <f t="shared" si="12"/>
        <v>0.5023954656640458</v>
      </c>
      <c r="K97" s="117">
        <f t="shared" si="12"/>
        <v>0.58660086957693014</v>
      </c>
      <c r="L97" s="117">
        <f t="shared" si="12"/>
        <v>0.6491090044316663</v>
      </c>
      <c r="M97" s="117">
        <f t="shared" si="12"/>
        <v>0.6353321834732818</v>
      </c>
      <c r="N97" s="117">
        <f t="shared" si="12"/>
        <v>3.0730751190611438</v>
      </c>
      <c r="O97" s="117">
        <f t="shared" si="12"/>
        <v>3.1753728004423336</v>
      </c>
      <c r="P97" s="117">
        <f t="shared" si="12"/>
        <v>5.2025116481594367</v>
      </c>
      <c r="Q97" s="117">
        <f t="shared" si="12"/>
        <v>4.1567427145949809</v>
      </c>
      <c r="R97" s="117">
        <f t="shared" ref="R97:V97" si="13">R98+R100+R102+R111</f>
        <v>4.4438393460244816</v>
      </c>
      <c r="S97" s="117">
        <f t="shared" si="13"/>
        <v>3.0922242748356403</v>
      </c>
      <c r="T97" s="117">
        <f t="shared" si="13"/>
        <v>3.1798421972149611</v>
      </c>
      <c r="U97" s="117">
        <f t="shared" si="13"/>
        <v>3.0978833273302033</v>
      </c>
      <c r="V97" s="117">
        <f t="shared" si="13"/>
        <v>4.2402645466071087</v>
      </c>
      <c r="W97" s="117">
        <f t="shared" ref="W97" si="14">W98+W100+W102+W111</f>
        <v>4.1744590421273911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3.2990213439574423E-2</v>
      </c>
      <c r="C98" s="122">
        <f t="shared" si="15"/>
        <v>3.9299463309909043E-2</v>
      </c>
      <c r="D98" s="122">
        <f t="shared" si="15"/>
        <v>4.3713859167391629E-2</v>
      </c>
      <c r="E98" s="122">
        <f t="shared" si="15"/>
        <v>6.3364351494621635E-2</v>
      </c>
      <c r="F98" s="122">
        <f t="shared" si="15"/>
        <v>9.2790447482856614E-2</v>
      </c>
      <c r="G98" s="122">
        <f t="shared" si="15"/>
        <v>9.2574846587674134E-2</v>
      </c>
      <c r="H98" s="122">
        <f t="shared" si="15"/>
        <v>0.20847364759021209</v>
      </c>
      <c r="I98" s="122">
        <f t="shared" si="15"/>
        <v>0.40243095559695913</v>
      </c>
      <c r="J98" s="122">
        <f t="shared" si="15"/>
        <v>0.36930183981262693</v>
      </c>
      <c r="K98" s="122">
        <f t="shared" si="15"/>
        <v>0.45707928399508818</v>
      </c>
      <c r="L98" s="122">
        <f t="shared" si="15"/>
        <v>0.45514398706483583</v>
      </c>
      <c r="M98" s="122">
        <f t="shared" si="15"/>
        <v>0.35802077871284804</v>
      </c>
      <c r="N98" s="122">
        <f t="shared" si="15"/>
        <v>2.4967215396734486</v>
      </c>
      <c r="O98" s="122">
        <f t="shared" si="15"/>
        <v>2.3439247818242164</v>
      </c>
      <c r="P98" s="122">
        <f t="shared" si="15"/>
        <v>4.4356905268010687</v>
      </c>
      <c r="Q98" s="122">
        <f t="shared" si="15"/>
        <v>3.2920898409494477</v>
      </c>
      <c r="R98" s="122">
        <f t="shared" si="15"/>
        <v>3.5351552930178696</v>
      </c>
      <c r="S98" s="122">
        <f t="shared" si="15"/>
        <v>2.3393673054663906</v>
      </c>
      <c r="T98" s="122">
        <f t="shared" si="15"/>
        <v>2.3815340293298437</v>
      </c>
      <c r="U98" s="122">
        <f t="shared" si="15"/>
        <v>2.3221524195225727</v>
      </c>
      <c r="V98" s="122">
        <f t="shared" si="15"/>
        <v>3.3177686991673445</v>
      </c>
      <c r="W98" s="122">
        <f t="shared" si="15"/>
        <v>3.1944671559845079</v>
      </c>
      <c r="DA98" s="130" t="s">
        <v>1722</v>
      </c>
    </row>
    <row r="99" spans="1:105" ht="12" customHeight="1" x14ac:dyDescent="0.25">
      <c r="A99" s="97" t="s">
        <v>53</v>
      </c>
      <c r="B99" s="98">
        <v>3.2990213439574423E-2</v>
      </c>
      <c r="C99" s="98">
        <v>3.9299463309909043E-2</v>
      </c>
      <c r="D99" s="98">
        <v>4.3713859167391629E-2</v>
      </c>
      <c r="E99" s="98">
        <v>6.3364351494621635E-2</v>
      </c>
      <c r="F99" s="98">
        <v>9.2790447482856614E-2</v>
      </c>
      <c r="G99" s="98">
        <v>9.2574846587674134E-2</v>
      </c>
      <c r="H99" s="98">
        <v>0.20847364759021209</v>
      </c>
      <c r="I99" s="98">
        <v>0.40243095559695913</v>
      </c>
      <c r="J99" s="98">
        <v>0.36930183981262693</v>
      </c>
      <c r="K99" s="98">
        <v>0.45707928399508818</v>
      </c>
      <c r="L99" s="98">
        <v>0.45514398706483583</v>
      </c>
      <c r="M99" s="98">
        <v>0.35802077871284804</v>
      </c>
      <c r="N99" s="98">
        <v>2.4967215396734486</v>
      </c>
      <c r="O99" s="98">
        <v>2.3439247818242164</v>
      </c>
      <c r="P99" s="98">
        <v>4.4356905268010687</v>
      </c>
      <c r="Q99" s="98">
        <v>3.2920898409494477</v>
      </c>
      <c r="R99" s="98">
        <v>3.5351552930178696</v>
      </c>
      <c r="S99" s="98">
        <v>2.3393673054663906</v>
      </c>
      <c r="T99" s="98">
        <v>2.3815340293298437</v>
      </c>
      <c r="U99" s="98">
        <v>2.3221524195225727</v>
      </c>
      <c r="V99" s="98">
        <v>3.3177686991673445</v>
      </c>
      <c r="W99" s="98">
        <v>3.1944671559845079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4.2330003532048082E-6</v>
      </c>
      <c r="L100" s="122">
        <f t="shared" si="16"/>
        <v>2.8949638060949539E-5</v>
      </c>
      <c r="M100" s="122">
        <f t="shared" si="16"/>
        <v>3.6164042252499718E-5</v>
      </c>
      <c r="N100" s="122">
        <f t="shared" si="16"/>
        <v>9.5133779650920388E-5</v>
      </c>
      <c r="O100" s="122">
        <f t="shared" si="16"/>
        <v>1.5434634394812091E-4</v>
      </c>
      <c r="P100" s="122">
        <f t="shared" si="16"/>
        <v>3.0628810553415151E-4</v>
      </c>
      <c r="Q100" s="122">
        <f t="shared" si="16"/>
        <v>2.6823280145758956E-4</v>
      </c>
      <c r="R100" s="122">
        <f t="shared" si="16"/>
        <v>2.7291653316538483E-4</v>
      </c>
      <c r="S100" s="122">
        <f t="shared" si="16"/>
        <v>2.734654009556017E-4</v>
      </c>
      <c r="T100" s="122">
        <f t="shared" si="16"/>
        <v>3.7818652914693539E-4</v>
      </c>
      <c r="U100" s="122">
        <f t="shared" si="16"/>
        <v>2.7941674223772673E-4</v>
      </c>
      <c r="V100" s="122">
        <f t="shared" si="16"/>
        <v>2.8701973639984481E-4</v>
      </c>
      <c r="W100" s="122">
        <f t="shared" si="16"/>
        <v>5.3302236208036338E-4</v>
      </c>
      <c r="DA100" s="130" t="s">
        <v>1724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4.2330003532048082E-6</v>
      </c>
      <c r="L101" s="98">
        <v>2.8949638060949539E-5</v>
      </c>
      <c r="M101" s="98">
        <v>3.6164042252499718E-5</v>
      </c>
      <c r="N101" s="98">
        <v>9.5133779650920388E-5</v>
      </c>
      <c r="O101" s="98">
        <v>1.5434634394812091E-4</v>
      </c>
      <c r="P101" s="98">
        <v>3.0628810553415151E-4</v>
      </c>
      <c r="Q101" s="98">
        <v>2.6823280145758956E-4</v>
      </c>
      <c r="R101" s="98">
        <v>2.7291653316538483E-4</v>
      </c>
      <c r="S101" s="98">
        <v>2.734654009556017E-4</v>
      </c>
      <c r="T101" s="98">
        <v>3.7818652914693539E-4</v>
      </c>
      <c r="U101" s="98">
        <v>2.7941674223772673E-4</v>
      </c>
      <c r="V101" s="98">
        <v>2.8701973639984481E-4</v>
      </c>
      <c r="W101" s="98">
        <v>5.3302236208036338E-4</v>
      </c>
      <c r="DA101" s="63" t="s">
        <v>1725</v>
      </c>
    </row>
    <row r="102" spans="1:105" ht="12" customHeight="1" x14ac:dyDescent="0.25">
      <c r="A102" s="121" t="s">
        <v>55</v>
      </c>
      <c r="B102" s="122">
        <v>6.7316736503981959E-3</v>
      </c>
      <c r="C102" s="122">
        <v>6.9268451924115173E-3</v>
      </c>
      <c r="D102" s="122">
        <v>8.9972259645655535E-3</v>
      </c>
      <c r="E102" s="122">
        <v>1.2523450346238352E-2</v>
      </c>
      <c r="F102" s="122">
        <v>1.5850886294168372E-2</v>
      </c>
      <c r="G102" s="122">
        <v>2.492310313318491E-2</v>
      </c>
      <c r="H102" s="122">
        <v>4.4974376157098761E-2</v>
      </c>
      <c r="I102" s="122">
        <v>6.5264369648151577E-2</v>
      </c>
      <c r="J102" s="122">
        <v>0.10459468483306548</v>
      </c>
      <c r="K102" s="122">
        <v>0.10093201738870113</v>
      </c>
      <c r="L102" s="122">
        <v>0.14645342801513081</v>
      </c>
      <c r="M102" s="122">
        <v>0.20475510695935609</v>
      </c>
      <c r="N102" s="122">
        <v>0.42834279027374067</v>
      </c>
      <c r="O102" s="122">
        <v>0.63467711427982398</v>
      </c>
      <c r="P102" s="122">
        <v>0.56566837433543038</v>
      </c>
      <c r="Q102" s="122">
        <v>0.68505894120190924</v>
      </c>
      <c r="R102" s="122">
        <v>0.72781403972498204</v>
      </c>
      <c r="S102" s="122">
        <v>0.57238765959778526</v>
      </c>
      <c r="T102" s="122">
        <v>0.62544322243233552</v>
      </c>
      <c r="U102" s="122">
        <v>0.61056782738733117</v>
      </c>
      <c r="V102" s="122">
        <v>0.72944980022189354</v>
      </c>
      <c r="W102" s="122">
        <v>0.77665346371597965</v>
      </c>
      <c r="DA102" s="130" t="s">
        <v>1726</v>
      </c>
    </row>
    <row r="103" spans="1:105" ht="12" customHeight="1" x14ac:dyDescent="0.25">
      <c r="A103" s="97" t="s">
        <v>124</v>
      </c>
      <c r="B103" s="98">
        <v>9.36724226195466E-4</v>
      </c>
      <c r="C103" s="98">
        <v>6.1348970549667621E-4</v>
      </c>
      <c r="D103" s="98">
        <v>6.1922749912246989E-4</v>
      </c>
      <c r="E103" s="98">
        <v>4.4005872714545779E-4</v>
      </c>
      <c r="F103" s="98">
        <v>6.5077010512450345E-4</v>
      </c>
      <c r="G103" s="98">
        <v>6.9584742534786715E-4</v>
      </c>
      <c r="H103" s="98">
        <v>1.2069522184931542E-3</v>
      </c>
      <c r="I103" s="98">
        <v>1.3759607916118992E-3</v>
      </c>
      <c r="J103" s="98">
        <v>1.5233499962180718E-3</v>
      </c>
      <c r="K103" s="98">
        <v>1.5022933686527848E-3</v>
      </c>
      <c r="L103" s="98">
        <v>3.6938530337303752E-3</v>
      </c>
      <c r="M103" s="98">
        <v>4.65673721938173E-3</v>
      </c>
      <c r="N103" s="98">
        <v>1.2678456482115132E-2</v>
      </c>
      <c r="O103" s="98">
        <v>1.7780484305057572E-2</v>
      </c>
      <c r="P103" s="98">
        <v>1.9050911122087458E-2</v>
      </c>
      <c r="Q103" s="98">
        <v>1.5131133731761375E-2</v>
      </c>
      <c r="R103" s="98">
        <v>1.4547701287286184E-2</v>
      </c>
      <c r="S103" s="98">
        <v>1.6815894183826705E-2</v>
      </c>
      <c r="T103" s="98">
        <v>2.3132794153319185E-2</v>
      </c>
      <c r="U103" s="98">
        <v>2.2819349676933484E-2</v>
      </c>
      <c r="V103" s="98">
        <v>2.3717981886653441E-2</v>
      </c>
      <c r="W103" s="98">
        <v>2.4954180239556666E-2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5.79494942420273E-3</v>
      </c>
      <c r="C107" s="101">
        <v>6.3133554869148414E-3</v>
      </c>
      <c r="D107" s="101">
        <v>8.3779984654430827E-3</v>
      </c>
      <c r="E107" s="101">
        <v>1.2083391619092894E-2</v>
      </c>
      <c r="F107" s="101">
        <v>1.5200116189043867E-2</v>
      </c>
      <c r="G107" s="101">
        <v>2.4227255707837042E-2</v>
      </c>
      <c r="H107" s="101">
        <v>4.376742393860561E-2</v>
      </c>
      <c r="I107" s="101">
        <v>6.388840885653968E-2</v>
      </c>
      <c r="J107" s="101">
        <v>0.10307133483684741</v>
      </c>
      <c r="K107" s="101">
        <v>9.9429724020048335E-2</v>
      </c>
      <c r="L107" s="101">
        <v>0.14275957498140043</v>
      </c>
      <c r="M107" s="101">
        <v>0.20009836973997436</v>
      </c>
      <c r="N107" s="101">
        <v>0.41566433379162554</v>
      </c>
      <c r="O107" s="101">
        <v>0.61689662997476646</v>
      </c>
      <c r="P107" s="101">
        <v>0.54661746321334292</v>
      </c>
      <c r="Q107" s="101">
        <v>0.66992780747014791</v>
      </c>
      <c r="R107" s="101">
        <v>0.71326633843769582</v>
      </c>
      <c r="S107" s="101">
        <v>0.55557176541395858</v>
      </c>
      <c r="T107" s="101">
        <v>0.60231042827901637</v>
      </c>
      <c r="U107" s="101">
        <v>0.58774847771039773</v>
      </c>
      <c r="V107" s="101">
        <v>0.70573181833524012</v>
      </c>
      <c r="W107" s="101">
        <v>0.75169928347642301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1734</v>
      </c>
    </row>
    <row r="111" spans="1:105" ht="12" customHeight="1" x14ac:dyDescent="0.25">
      <c r="A111" s="121" t="s">
        <v>54</v>
      </c>
      <c r="B111" s="122">
        <v>2.1901355713445825E-3</v>
      </c>
      <c r="C111" s="122">
        <v>2.3215578522059934E-3</v>
      </c>
      <c r="D111" s="122">
        <v>3.1541923852475987E-3</v>
      </c>
      <c r="E111" s="122">
        <v>4.3054613984619908E-3</v>
      </c>
      <c r="F111" s="122">
        <v>6.3623042204704128E-3</v>
      </c>
      <c r="G111" s="122">
        <v>1.0026595350877708E-2</v>
      </c>
      <c r="H111" s="122">
        <v>1.6785019514195122E-2</v>
      </c>
      <c r="I111" s="122">
        <v>2.1486497157271817E-2</v>
      </c>
      <c r="J111" s="122">
        <v>2.8498941018353353E-2</v>
      </c>
      <c r="K111" s="122">
        <v>2.8585335192787636E-2</v>
      </c>
      <c r="L111" s="122">
        <v>4.7482639713638697E-2</v>
      </c>
      <c r="M111" s="122">
        <v>7.2520133758825114E-2</v>
      </c>
      <c r="N111" s="122">
        <v>0.14791565533430379</v>
      </c>
      <c r="O111" s="122">
        <v>0.19661655799434491</v>
      </c>
      <c r="P111" s="122">
        <v>0.20084645891740338</v>
      </c>
      <c r="Q111" s="122">
        <v>0.17932569964216699</v>
      </c>
      <c r="R111" s="122">
        <v>0.18059709674846453</v>
      </c>
      <c r="S111" s="122">
        <v>0.1801958443705089</v>
      </c>
      <c r="T111" s="122">
        <v>0.17248675892363527</v>
      </c>
      <c r="U111" s="122">
        <v>0.16488366367806195</v>
      </c>
      <c r="V111" s="122">
        <v>0.19275902748147081</v>
      </c>
      <c r="W111" s="122">
        <v>0.20280540006482242</v>
      </c>
      <c r="DA111" s="130" t="s">
        <v>1735</v>
      </c>
    </row>
    <row r="112" spans="1:105" ht="12" customHeight="1" x14ac:dyDescent="0.25">
      <c r="A112" s="97" t="s">
        <v>50</v>
      </c>
      <c r="B112" s="98">
        <v>1.8507339012210156E-3</v>
      </c>
      <c r="C112" s="98">
        <v>1.907589858028836E-3</v>
      </c>
      <c r="D112" s="98">
        <v>2.3421311720213983E-3</v>
      </c>
      <c r="E112" s="98">
        <v>3.039560176043466E-3</v>
      </c>
      <c r="F112" s="98">
        <v>4.6238588021188945E-3</v>
      </c>
      <c r="G112" s="98">
        <v>7.3213035287460395E-3</v>
      </c>
      <c r="H112" s="98">
        <v>1.1432531216196806E-2</v>
      </c>
      <c r="I112" s="98">
        <v>1.2738476864596048E-2</v>
      </c>
      <c r="J112" s="98">
        <v>1.3868274284590773E-2</v>
      </c>
      <c r="K112" s="98">
        <v>1.460392215775432E-2</v>
      </c>
      <c r="L112" s="98">
        <v>3.0270418225067597E-2</v>
      </c>
      <c r="M112" s="98">
        <v>5.002623951814044E-2</v>
      </c>
      <c r="N112" s="98">
        <v>0.10252840799984006</v>
      </c>
      <c r="O112" s="98">
        <v>0.13013364913581155</v>
      </c>
      <c r="P112" s="98">
        <v>0.14235597414255372</v>
      </c>
      <c r="Q112" s="98">
        <v>0.11087848458422213</v>
      </c>
      <c r="R112" s="98">
        <v>0.10847277614795395</v>
      </c>
      <c r="S112" s="98">
        <v>0.12270972128286942</v>
      </c>
      <c r="T112" s="98">
        <v>0.11080089748619168</v>
      </c>
      <c r="U112" s="98">
        <v>0.10054990480990653</v>
      </c>
      <c r="V112" s="98">
        <v>0.11381797399763309</v>
      </c>
      <c r="W112" s="98">
        <v>0.11906692649630642</v>
      </c>
      <c r="DA112" s="63" t="s">
        <v>1736</v>
      </c>
    </row>
    <row r="113" spans="1:105" ht="12" customHeight="1" x14ac:dyDescent="0.25">
      <c r="A113" s="109" t="s">
        <v>120</v>
      </c>
      <c r="B113" s="33">
        <v>3.3940167012356707E-4</v>
      </c>
      <c r="C113" s="33">
        <v>4.1396799417715748E-4</v>
      </c>
      <c r="D113" s="33">
        <v>8.1206121322620047E-4</v>
      </c>
      <c r="E113" s="33">
        <v>1.2659012224185251E-3</v>
      </c>
      <c r="F113" s="33">
        <v>1.7384454183515185E-3</v>
      </c>
      <c r="G113" s="33">
        <v>2.7052918221316686E-3</v>
      </c>
      <c r="H113" s="33">
        <v>5.3524882979983143E-3</v>
      </c>
      <c r="I113" s="33">
        <v>8.7480202926757695E-3</v>
      </c>
      <c r="J113" s="33">
        <v>1.4630666733762581E-2</v>
      </c>
      <c r="K113" s="33">
        <v>1.3981413035033315E-2</v>
      </c>
      <c r="L113" s="33">
        <v>1.7212221488571103E-2</v>
      </c>
      <c r="M113" s="33">
        <v>2.2493894240684674E-2</v>
      </c>
      <c r="N113" s="33">
        <v>4.5387247334463726E-2</v>
      </c>
      <c r="O113" s="33">
        <v>6.6482908858533363E-2</v>
      </c>
      <c r="P113" s="33">
        <v>5.849048477484968E-2</v>
      </c>
      <c r="Q113" s="33">
        <v>6.8447215057944877E-2</v>
      </c>
      <c r="R113" s="33">
        <v>7.2124320600510591E-2</v>
      </c>
      <c r="S113" s="33">
        <v>5.7486123087639465E-2</v>
      </c>
      <c r="T113" s="33">
        <v>6.1685861437443583E-2</v>
      </c>
      <c r="U113" s="33">
        <v>6.4333758868155441E-2</v>
      </c>
      <c r="V113" s="33">
        <v>7.8941053483837717E-2</v>
      </c>
      <c r="W113" s="33">
        <v>8.3738473568516006E-2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2.7413925226043509E-2</v>
      </c>
      <c r="C115" s="117">
        <f t="shared" si="17"/>
        <v>3.2066609559449601E-2</v>
      </c>
      <c r="D115" s="117">
        <f t="shared" si="17"/>
        <v>3.7338048612204938E-2</v>
      </c>
      <c r="E115" s="117">
        <f t="shared" si="17"/>
        <v>5.4351546867568906E-2</v>
      </c>
      <c r="F115" s="117">
        <f t="shared" si="17"/>
        <v>7.8992408268270503E-2</v>
      </c>
      <c r="G115" s="117">
        <f t="shared" si="17"/>
        <v>8.7920813249742755E-2</v>
      </c>
      <c r="H115" s="117">
        <f t="shared" si="17"/>
        <v>0.18891391695764589</v>
      </c>
      <c r="I115" s="117">
        <f t="shared" si="17"/>
        <v>0.34625042287402863</v>
      </c>
      <c r="J115" s="117">
        <f t="shared" si="17"/>
        <v>0.35434503956155761</v>
      </c>
      <c r="K115" s="117">
        <f t="shared" si="17"/>
        <v>0.41654351605601492</v>
      </c>
      <c r="L115" s="117">
        <f t="shared" si="17"/>
        <v>0.46069314644414971</v>
      </c>
      <c r="M115" s="117">
        <f t="shared" si="17"/>
        <v>0.44801416348560474</v>
      </c>
      <c r="N115" s="117">
        <f t="shared" si="17"/>
        <v>2.2609551457082846</v>
      </c>
      <c r="O115" s="117">
        <f t="shared" si="17"/>
        <v>2.3359416804907229</v>
      </c>
      <c r="P115" s="117">
        <f t="shared" si="17"/>
        <v>3.8819201339742917</v>
      </c>
      <c r="Q115" s="117">
        <f t="shared" si="17"/>
        <v>3.0902189168402119</v>
      </c>
      <c r="R115" s="117">
        <f t="shared" ref="R115:V115" si="18">R116+R118+R120+R129</f>
        <v>3.3098979964265509</v>
      </c>
      <c r="S115" s="117">
        <f t="shared" si="18"/>
        <v>2.312850722207449</v>
      </c>
      <c r="T115" s="117">
        <f t="shared" si="18"/>
        <v>2.4055129613844919</v>
      </c>
      <c r="U115" s="117">
        <f t="shared" si="18"/>
        <v>2.3798168792156362</v>
      </c>
      <c r="V115" s="117">
        <f t="shared" si="18"/>
        <v>3.315192423261518</v>
      </c>
      <c r="W115" s="117">
        <f t="shared" ref="W115" si="19">W116+W118+W120+W129</f>
        <v>3.3056284184600933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2.1963454890961052E-2</v>
      </c>
      <c r="C116" s="122">
        <f t="shared" si="20"/>
        <v>2.6348578578544699E-2</v>
      </c>
      <c r="D116" s="122">
        <f t="shared" si="20"/>
        <v>2.9705798745183802E-2</v>
      </c>
      <c r="E116" s="122">
        <f t="shared" si="20"/>
        <v>4.364469098363559E-2</v>
      </c>
      <c r="F116" s="122">
        <f t="shared" si="20"/>
        <v>6.4802105804902768E-2</v>
      </c>
      <c r="G116" s="122">
        <f t="shared" si="20"/>
        <v>6.5454887115047336E-2</v>
      </c>
      <c r="H116" s="122">
        <f t="shared" si="20"/>
        <v>0.14889249890191092</v>
      </c>
      <c r="I116" s="122">
        <f t="shared" si="20"/>
        <v>0.2895538953687522</v>
      </c>
      <c r="J116" s="122">
        <f t="shared" si="20"/>
        <v>0.266734404506135</v>
      </c>
      <c r="K116" s="122">
        <f t="shared" si="20"/>
        <v>0.33122146844467321</v>
      </c>
      <c r="L116" s="122">
        <f t="shared" si="20"/>
        <v>0.33318208430590512</v>
      </c>
      <c r="M116" s="122">
        <f t="shared" si="20"/>
        <v>0.26516110198951143</v>
      </c>
      <c r="N116" s="122">
        <f t="shared" si="20"/>
        <v>1.8769348261992669</v>
      </c>
      <c r="O116" s="122">
        <f t="shared" si="20"/>
        <v>1.7761055086338058</v>
      </c>
      <c r="P116" s="122">
        <f t="shared" si="20"/>
        <v>3.3654393599578674</v>
      </c>
      <c r="Q116" s="122">
        <f t="shared" si="20"/>
        <v>2.5010214740306687</v>
      </c>
      <c r="R116" s="122">
        <f t="shared" si="20"/>
        <v>2.6869174014147426</v>
      </c>
      <c r="S116" s="122">
        <f t="shared" si="20"/>
        <v>1.7911368412496971</v>
      </c>
      <c r="T116" s="122">
        <f t="shared" si="20"/>
        <v>1.8374081484184803</v>
      </c>
      <c r="U116" s="122">
        <f t="shared" si="20"/>
        <v>1.8117738965183197</v>
      </c>
      <c r="V116" s="122">
        <f t="shared" si="20"/>
        <v>2.6203973552746493</v>
      </c>
      <c r="W116" s="122">
        <f t="shared" si="20"/>
        <v>2.5552134801643271</v>
      </c>
      <c r="DA116" s="130" t="s">
        <v>1890</v>
      </c>
    </row>
    <row r="117" spans="1:105" ht="12" customHeight="1" x14ac:dyDescent="0.25">
      <c r="A117" s="97" t="s">
        <v>53</v>
      </c>
      <c r="B117" s="98">
        <v>2.1963454890961052E-2</v>
      </c>
      <c r="C117" s="98">
        <v>2.6348578578544699E-2</v>
      </c>
      <c r="D117" s="98">
        <v>2.9705798745183802E-2</v>
      </c>
      <c r="E117" s="98">
        <v>4.364469098363559E-2</v>
      </c>
      <c r="F117" s="98">
        <v>6.4802105804902768E-2</v>
      </c>
      <c r="G117" s="98">
        <v>6.5454887115047336E-2</v>
      </c>
      <c r="H117" s="98">
        <v>0.14889249890191092</v>
      </c>
      <c r="I117" s="98">
        <v>0.2895538953687522</v>
      </c>
      <c r="J117" s="98">
        <v>0.266734404506135</v>
      </c>
      <c r="K117" s="98">
        <v>0.33122146844467321</v>
      </c>
      <c r="L117" s="98">
        <v>0.33318208430590512</v>
      </c>
      <c r="M117" s="98">
        <v>0.26516110198951143</v>
      </c>
      <c r="N117" s="98">
        <v>1.8769348261992669</v>
      </c>
      <c r="O117" s="98">
        <v>1.7761055086338058</v>
      </c>
      <c r="P117" s="98">
        <v>3.3654393599578674</v>
      </c>
      <c r="Q117" s="98">
        <v>2.5010214740306687</v>
      </c>
      <c r="R117" s="98">
        <v>2.6869174014147426</v>
      </c>
      <c r="S117" s="98">
        <v>1.7911368412496971</v>
      </c>
      <c r="T117" s="98">
        <v>1.8374081484184803</v>
      </c>
      <c r="U117" s="98">
        <v>1.8117738965183197</v>
      </c>
      <c r="V117" s="98">
        <v>2.6203973552746493</v>
      </c>
      <c r="W117" s="98">
        <v>2.5552134801643271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1.4790067464579762E-5</v>
      </c>
      <c r="L118" s="122">
        <f t="shared" si="21"/>
        <v>1.0323076168685936E-4</v>
      </c>
      <c r="M118" s="122">
        <f t="shared" si="21"/>
        <v>1.3268659937003009E-4</v>
      </c>
      <c r="N118" s="122">
        <f t="shared" si="21"/>
        <v>3.6184788111197721E-4</v>
      </c>
      <c r="O118" s="122">
        <f t="shared" si="21"/>
        <v>6.0655870241263542E-4</v>
      </c>
      <c r="P118" s="122">
        <f t="shared" si="21"/>
        <v>1.2364715161748271E-3</v>
      </c>
      <c r="Q118" s="122">
        <f t="shared" si="21"/>
        <v>1.0989811998761035E-3</v>
      </c>
      <c r="R118" s="122">
        <f t="shared" si="21"/>
        <v>1.1309035746040899E-3</v>
      </c>
      <c r="S118" s="122">
        <f t="shared" si="21"/>
        <v>1.1472452608635112E-3</v>
      </c>
      <c r="T118" s="122">
        <f t="shared" si="21"/>
        <v>1.6190262961688973E-3</v>
      </c>
      <c r="U118" s="122">
        <f t="shared" si="21"/>
        <v>1.2367588900622441E-3</v>
      </c>
      <c r="V118" s="122">
        <f t="shared" si="21"/>
        <v>1.3195566391787288E-3</v>
      </c>
      <c r="W118" s="122">
        <f t="shared" si="21"/>
        <v>2.529503437979844E-3</v>
      </c>
      <c r="DA118" s="130" t="s">
        <v>1892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1.4790067464579762E-5</v>
      </c>
      <c r="L119" s="98">
        <v>1.0323076168685936E-4</v>
      </c>
      <c r="M119" s="98">
        <v>1.3268659937003009E-4</v>
      </c>
      <c r="N119" s="98">
        <v>3.6184788111197721E-4</v>
      </c>
      <c r="O119" s="98">
        <v>6.0655870241263542E-4</v>
      </c>
      <c r="P119" s="98">
        <v>1.2364715161748271E-3</v>
      </c>
      <c r="Q119" s="98">
        <v>1.0989811998761035E-3</v>
      </c>
      <c r="R119" s="98">
        <v>1.1309035746040899E-3</v>
      </c>
      <c r="S119" s="98">
        <v>1.1472452608635112E-3</v>
      </c>
      <c r="T119" s="98">
        <v>1.6190262961688973E-3</v>
      </c>
      <c r="U119" s="98">
        <v>1.2367588900622441E-3</v>
      </c>
      <c r="V119" s="98">
        <v>1.3195566391787288E-3</v>
      </c>
      <c r="W119" s="98">
        <v>2.529503437979844E-3</v>
      </c>
      <c r="DA119" s="63" t="s">
        <v>1893</v>
      </c>
    </row>
    <row r="120" spans="1:105" ht="12" customHeight="1" x14ac:dyDescent="0.25">
      <c r="A120" s="121" t="s">
        <v>55</v>
      </c>
      <c r="B120" s="122">
        <v>4.1118701411093847E-3</v>
      </c>
      <c r="C120" s="122">
        <v>4.2872735866369199E-3</v>
      </c>
      <c r="D120" s="122">
        <v>5.6404290397359946E-3</v>
      </c>
      <c r="E120" s="122">
        <v>7.9540197805622673E-3</v>
      </c>
      <c r="F120" s="122">
        <v>1.0131814815468541E-2</v>
      </c>
      <c r="G120" s="122">
        <v>1.6059586947373323E-2</v>
      </c>
      <c r="H120" s="122">
        <v>2.9139892591081115E-2</v>
      </c>
      <c r="I120" s="122">
        <v>4.2437389405218039E-2</v>
      </c>
      <c r="J120" s="122">
        <v>6.8178234412561697E-2</v>
      </c>
      <c r="K120" s="122">
        <v>6.5917128763332694E-2</v>
      </c>
      <c r="L120" s="122">
        <v>9.6150080359400078E-2</v>
      </c>
      <c r="M120" s="122">
        <v>0.1355001318626218</v>
      </c>
      <c r="N120" s="122">
        <v>0.28720618603064052</v>
      </c>
      <c r="O120" s="122">
        <v>0.42975428688958434</v>
      </c>
      <c r="P120" s="122">
        <v>0.38455195878215931</v>
      </c>
      <c r="Q120" s="122">
        <v>0.46837773542236283</v>
      </c>
      <c r="R120" s="122">
        <v>0.50053150232830945</v>
      </c>
      <c r="S120" s="122">
        <v>0.40150953439312254</v>
      </c>
      <c r="T120" s="122">
        <v>0.45053349002749576</v>
      </c>
      <c r="U120" s="122">
        <v>0.45353118482637622</v>
      </c>
      <c r="V120" s="122">
        <v>0.55872036865502606</v>
      </c>
      <c r="W120" s="122">
        <v>0.60471801760282673</v>
      </c>
      <c r="DA120" s="130" t="s">
        <v>1894</v>
      </c>
    </row>
    <row r="121" spans="1:105" ht="12" customHeight="1" x14ac:dyDescent="0.25">
      <c r="A121" s="97" t="s">
        <v>124</v>
      </c>
      <c r="B121" s="98">
        <v>5.1846828773438689E-4</v>
      </c>
      <c r="C121" s="98">
        <v>3.3956093827465755E-4</v>
      </c>
      <c r="D121" s="98">
        <v>3.427367545430389E-4</v>
      </c>
      <c r="E121" s="98">
        <v>2.4356847873182889E-4</v>
      </c>
      <c r="F121" s="98">
        <v>3.6629749855167566E-4</v>
      </c>
      <c r="G121" s="98">
        <v>3.9923096572669846E-4</v>
      </c>
      <c r="H121" s="98">
        <v>7.0956340855049776E-4</v>
      </c>
      <c r="I121" s="98">
        <v>8.1047551883845447E-4</v>
      </c>
      <c r="J121" s="98">
        <v>8.9729146795749603E-4</v>
      </c>
      <c r="K121" s="98">
        <v>8.8488858463770914E-4</v>
      </c>
      <c r="L121" s="98">
        <v>2.2378293719124203E-3</v>
      </c>
      <c r="M121" s="98">
        <v>2.8329067369840914E-3</v>
      </c>
      <c r="N121" s="98">
        <v>8.1285270411267426E-3</v>
      </c>
      <c r="O121" s="98">
        <v>1.1701946794405182E-2</v>
      </c>
      <c r="P121" s="98">
        <v>1.2607321053045777E-2</v>
      </c>
      <c r="Q121" s="98">
        <v>1.0036372311112029E-2</v>
      </c>
      <c r="R121" s="98">
        <v>9.6834072236822392E-3</v>
      </c>
      <c r="S121" s="98">
        <v>1.1787241911953494E-2</v>
      </c>
      <c r="T121" s="98">
        <v>1.8161479033633115E-2</v>
      </c>
      <c r="U121" s="98">
        <v>1.8765008959463588E-2</v>
      </c>
      <c r="V121" s="98">
        <v>2.0419200888243682E-2</v>
      </c>
      <c r="W121" s="98">
        <v>2.1894544893326009E-2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3.5934018533749974E-3</v>
      </c>
      <c r="C125" s="101">
        <v>3.9477126483622622E-3</v>
      </c>
      <c r="D125" s="101">
        <v>5.2976922851929557E-3</v>
      </c>
      <c r="E125" s="101">
        <v>7.7104513018304384E-3</v>
      </c>
      <c r="F125" s="101">
        <v>9.7655173169168656E-3</v>
      </c>
      <c r="G125" s="101">
        <v>1.5660355981646626E-2</v>
      </c>
      <c r="H125" s="101">
        <v>2.8430329182530616E-2</v>
      </c>
      <c r="I125" s="101">
        <v>4.1626913886379582E-2</v>
      </c>
      <c r="J125" s="101">
        <v>6.7280942944604197E-2</v>
      </c>
      <c r="K125" s="101">
        <v>6.5032240178694981E-2</v>
      </c>
      <c r="L125" s="101">
        <v>9.3912250987487664E-2</v>
      </c>
      <c r="M125" s="101">
        <v>0.13266722512563772</v>
      </c>
      <c r="N125" s="101">
        <v>0.27907765898951375</v>
      </c>
      <c r="O125" s="101">
        <v>0.41805234009517916</v>
      </c>
      <c r="P125" s="101">
        <v>0.37194463772911351</v>
      </c>
      <c r="Q125" s="101">
        <v>0.45834136311125079</v>
      </c>
      <c r="R125" s="101">
        <v>0.49084809510462718</v>
      </c>
      <c r="S125" s="101">
        <v>0.38972229248116902</v>
      </c>
      <c r="T125" s="101">
        <v>0.43237201099386263</v>
      </c>
      <c r="U125" s="101">
        <v>0.43476617586691263</v>
      </c>
      <c r="V125" s="101">
        <v>0.53830116776678238</v>
      </c>
      <c r="W125" s="101">
        <v>0.58282347270950075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1902</v>
      </c>
    </row>
    <row r="129" spans="1:105" ht="12" customHeight="1" x14ac:dyDescent="0.25">
      <c r="A129" s="121" t="s">
        <v>54</v>
      </c>
      <c r="B129" s="122">
        <v>1.3386001939730732E-3</v>
      </c>
      <c r="C129" s="122">
        <v>1.4307573942679824E-3</v>
      </c>
      <c r="D129" s="122">
        <v>1.9918208272851389E-3</v>
      </c>
      <c r="E129" s="122">
        <v>2.7528361033710529E-3</v>
      </c>
      <c r="F129" s="122">
        <v>4.0584876478991991E-3</v>
      </c>
      <c r="G129" s="122">
        <v>6.4063391873220958E-3</v>
      </c>
      <c r="H129" s="122">
        <v>1.088152546465385E-2</v>
      </c>
      <c r="I129" s="122">
        <v>1.4259138100058411E-2</v>
      </c>
      <c r="J129" s="122">
        <v>1.9432400642860899E-2</v>
      </c>
      <c r="K129" s="122">
        <v>1.9390128780544497E-2</v>
      </c>
      <c r="L129" s="122">
        <v>3.1257751017157658E-2</v>
      </c>
      <c r="M129" s="122">
        <v>4.7220243034101418E-2</v>
      </c>
      <c r="N129" s="122">
        <v>9.6452285597265014E-2</v>
      </c>
      <c r="O129" s="122">
        <v>0.1294753262649202</v>
      </c>
      <c r="P129" s="122">
        <v>0.13069234371808994</v>
      </c>
      <c r="Q129" s="122">
        <v>0.11972072618730423</v>
      </c>
      <c r="R129" s="122">
        <v>0.12131818910889468</v>
      </c>
      <c r="S129" s="122">
        <v>0.11905710130376618</v>
      </c>
      <c r="T129" s="122">
        <v>0.11595229664234732</v>
      </c>
      <c r="U129" s="122">
        <v>0.11327503898087821</v>
      </c>
      <c r="V129" s="122">
        <v>0.13475514269266381</v>
      </c>
      <c r="W129" s="122">
        <v>0.14316741725495966</v>
      </c>
      <c r="DA129" s="130" t="s">
        <v>1903</v>
      </c>
    </row>
    <row r="130" spans="1:105" ht="12" customHeight="1" x14ac:dyDescent="0.25">
      <c r="A130" s="97" t="s">
        <v>50</v>
      </c>
      <c r="B130" s="98">
        <v>1.0874619553023009E-3</v>
      </c>
      <c r="C130" s="98">
        <v>1.1229907837972421E-3</v>
      </c>
      <c r="D130" s="98">
        <v>1.3829866133125493E-3</v>
      </c>
      <c r="E130" s="98">
        <v>1.7998750617239309E-3</v>
      </c>
      <c r="F130" s="98">
        <v>2.7455710405046583E-3</v>
      </c>
      <c r="G130" s="98">
        <v>4.3573455046293013E-3</v>
      </c>
      <c r="H130" s="98">
        <v>6.8145149749584584E-3</v>
      </c>
      <c r="I130" s="98">
        <v>7.5981319686159628E-3</v>
      </c>
      <c r="J130" s="98">
        <v>8.2755982250320055E-3</v>
      </c>
      <c r="K130" s="98">
        <v>8.719753969037413E-3</v>
      </c>
      <c r="L130" s="98">
        <v>1.8108636967400296E-2</v>
      </c>
      <c r="M130" s="98">
        <v>2.9951075477947803E-2</v>
      </c>
      <c r="N130" s="98">
        <v>6.1417717570019917E-2</v>
      </c>
      <c r="O130" s="98">
        <v>7.796614094859472E-2</v>
      </c>
      <c r="P130" s="98">
        <v>8.5294195510394549E-2</v>
      </c>
      <c r="Q130" s="98">
        <v>6.6436626576439881E-2</v>
      </c>
      <c r="R130" s="98">
        <v>6.5003150421931555E-2</v>
      </c>
      <c r="S130" s="98">
        <v>7.3610708695578078E-2</v>
      </c>
      <c r="T130" s="98">
        <v>6.6677722393922334E-2</v>
      </c>
      <c r="U130" s="98">
        <v>6.0727340370681809E-2</v>
      </c>
      <c r="V130" s="98">
        <v>6.9163594679436641E-2</v>
      </c>
      <c r="W130" s="98">
        <v>7.2597295730219433E-2</v>
      </c>
      <c r="DA130" s="63" t="s">
        <v>1904</v>
      </c>
    </row>
    <row r="131" spans="1:105" ht="12" customHeight="1" x14ac:dyDescent="0.25">
      <c r="A131" s="109" t="s">
        <v>120</v>
      </c>
      <c r="B131" s="33">
        <v>2.5113823867077225E-4</v>
      </c>
      <c r="C131" s="33">
        <v>3.0776661047074037E-4</v>
      </c>
      <c r="D131" s="33">
        <v>6.0883421397258958E-4</v>
      </c>
      <c r="E131" s="33">
        <v>9.5296104164712184E-4</v>
      </c>
      <c r="F131" s="33">
        <v>1.3129166073945406E-3</v>
      </c>
      <c r="G131" s="33">
        <v>2.048993682692794E-3</v>
      </c>
      <c r="H131" s="33">
        <v>4.0670104896953921E-3</v>
      </c>
      <c r="I131" s="33">
        <v>6.6610061314424469E-3</v>
      </c>
      <c r="J131" s="33">
        <v>1.1156802417828892E-2</v>
      </c>
      <c r="K131" s="33">
        <v>1.0670374811507084E-2</v>
      </c>
      <c r="L131" s="33">
        <v>1.3149114049757363E-2</v>
      </c>
      <c r="M131" s="33">
        <v>1.7269167556153615E-2</v>
      </c>
      <c r="N131" s="33">
        <v>3.5034568027245097E-2</v>
      </c>
      <c r="O131" s="33">
        <v>5.1509185316325486E-2</v>
      </c>
      <c r="P131" s="33">
        <v>4.5398148207695388E-2</v>
      </c>
      <c r="Q131" s="33">
        <v>5.328409961086434E-2</v>
      </c>
      <c r="R131" s="33">
        <v>5.6315038686963123E-2</v>
      </c>
      <c r="S131" s="33">
        <v>4.5446392608188092E-2</v>
      </c>
      <c r="T131" s="33">
        <v>4.9274574248424997E-2</v>
      </c>
      <c r="U131" s="33">
        <v>5.254769861019639E-2</v>
      </c>
      <c r="V131" s="33">
        <v>6.5591548013227169E-2</v>
      </c>
      <c r="W131" s="33">
        <v>7.0570121524740223E-2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0.65408261127290457</v>
      </c>
      <c r="C133" s="154">
        <f t="shared" si="22"/>
        <v>0.66051532162668858</v>
      </c>
      <c r="D133" s="154">
        <f t="shared" si="22"/>
        <v>0.66835877796733345</v>
      </c>
      <c r="E133" s="154">
        <f t="shared" si="22"/>
        <v>0.67775701688765</v>
      </c>
      <c r="F133" s="154">
        <f t="shared" si="22"/>
        <v>0.68686877775110766</v>
      </c>
      <c r="G133" s="154">
        <f t="shared" si="22"/>
        <v>0.68944228109407812</v>
      </c>
      <c r="H133" s="154">
        <f t="shared" si="22"/>
        <v>0.69907778366997431</v>
      </c>
      <c r="I133" s="154">
        <f t="shared" si="22"/>
        <v>0.7078153909595114</v>
      </c>
      <c r="J133" s="154">
        <f t="shared" si="22"/>
        <v>0.70531098264033654</v>
      </c>
      <c r="K133" s="154">
        <f t="shared" si="22"/>
        <v>0.71009699722476638</v>
      </c>
      <c r="L133" s="154">
        <f t="shared" si="22"/>
        <v>0.70973156018304517</v>
      </c>
      <c r="M133" s="154">
        <f t="shared" si="22"/>
        <v>0.70516522716725472</v>
      </c>
      <c r="N133" s="154">
        <f t="shared" si="22"/>
        <v>0.73573051686384738</v>
      </c>
      <c r="O133" s="154">
        <f t="shared" si="22"/>
        <v>0.73564328577901883</v>
      </c>
      <c r="P133" s="154">
        <f t="shared" si="22"/>
        <v>0.74616269919311984</v>
      </c>
      <c r="Q133" s="154">
        <f t="shared" si="22"/>
        <v>0.74342318710031408</v>
      </c>
      <c r="R133" s="154">
        <f t="shared" ref="R133:V133" si="23">IF(R115=0,"",R115/R97)</f>
        <v>0.74482845546332144</v>
      </c>
      <c r="S133" s="154">
        <f t="shared" si="23"/>
        <v>0.74795697745125</v>
      </c>
      <c r="T133" s="154">
        <f t="shared" si="23"/>
        <v>0.75648815639069789</v>
      </c>
      <c r="U133" s="154">
        <f t="shared" si="23"/>
        <v>0.76820739445555353</v>
      </c>
      <c r="V133" s="154">
        <f t="shared" si="23"/>
        <v>0.7818362243257212</v>
      </c>
      <c r="W133" s="154">
        <f t="shared" ref="W133" si="24">IF(W115=0,"",W115/W97)</f>
        <v>0.79186988903249034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0.66575667754286538</v>
      </c>
      <c r="C134" s="155">
        <f t="shared" si="25"/>
        <v>0.6704564479866858</v>
      </c>
      <c r="D134" s="155">
        <f t="shared" si="25"/>
        <v>0.67955104653269449</v>
      </c>
      <c r="E134" s="155">
        <f t="shared" si="25"/>
        <v>0.68878935796163165</v>
      </c>
      <c r="F134" s="155">
        <f t="shared" si="25"/>
        <v>0.69837044181595531</v>
      </c>
      <c r="G134" s="155">
        <f t="shared" si="25"/>
        <v>0.70704829149306225</v>
      </c>
      <c r="H134" s="155">
        <f t="shared" si="25"/>
        <v>0.71420297300396773</v>
      </c>
      <c r="I134" s="155">
        <f t="shared" si="25"/>
        <v>0.71951198420914952</v>
      </c>
      <c r="J134" s="155">
        <f t="shared" si="25"/>
        <v>0.72226665494401088</v>
      </c>
      <c r="K134" s="155">
        <f t="shared" si="25"/>
        <v>0.72464773627376322</v>
      </c>
      <c r="L134" s="155">
        <f t="shared" si="25"/>
        <v>0.73203666043036819</v>
      </c>
      <c r="M134" s="155">
        <f t="shared" si="25"/>
        <v>0.74063048223853212</v>
      </c>
      <c r="N134" s="155">
        <f t="shared" si="25"/>
        <v>0.75175977632041224</v>
      </c>
      <c r="O134" s="155">
        <f t="shared" si="25"/>
        <v>0.75774850899929846</v>
      </c>
      <c r="P134" s="155">
        <f t="shared" si="25"/>
        <v>0.75871825133503057</v>
      </c>
      <c r="Q134" s="155">
        <f t="shared" si="25"/>
        <v>0.75970632481565792</v>
      </c>
      <c r="R134" s="155">
        <f t="shared" ref="R134:V134" si="26">IF(R116=0,"",R116/R98)</f>
        <v>0.76005639885793852</v>
      </c>
      <c r="S134" s="155">
        <f t="shared" si="26"/>
        <v>0.76565011277380624</v>
      </c>
      <c r="T134" s="155">
        <f t="shared" si="26"/>
        <v>0.77152294520667475</v>
      </c>
      <c r="U134" s="155">
        <f t="shared" si="26"/>
        <v>0.78021316830305854</v>
      </c>
      <c r="V134" s="155">
        <f t="shared" si="26"/>
        <v>0.78980712426767019</v>
      </c>
      <c r="W134" s="155">
        <f t="shared" ref="W134" si="27">IF(W116=0,"",W116/W98)</f>
        <v>0.79988722857187489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0.66575667754286538</v>
      </c>
      <c r="C135" s="156">
        <f t="shared" si="28"/>
        <v>0.6704564479866858</v>
      </c>
      <c r="D135" s="156">
        <f t="shared" si="28"/>
        <v>0.67955104653269449</v>
      </c>
      <c r="E135" s="156">
        <f t="shared" si="28"/>
        <v>0.68878935796163165</v>
      </c>
      <c r="F135" s="156">
        <f t="shared" si="28"/>
        <v>0.69837044181595531</v>
      </c>
      <c r="G135" s="156">
        <f t="shared" si="28"/>
        <v>0.70704829149306225</v>
      </c>
      <c r="H135" s="156">
        <f t="shared" si="28"/>
        <v>0.71420297300396773</v>
      </c>
      <c r="I135" s="156">
        <f t="shared" si="28"/>
        <v>0.71951198420914952</v>
      </c>
      <c r="J135" s="156">
        <f t="shared" si="28"/>
        <v>0.72226665494401088</v>
      </c>
      <c r="K135" s="156">
        <f t="shared" si="28"/>
        <v>0.72464773627376322</v>
      </c>
      <c r="L135" s="156">
        <f t="shared" si="28"/>
        <v>0.73203666043036819</v>
      </c>
      <c r="M135" s="156">
        <f t="shared" si="28"/>
        <v>0.74063048223853212</v>
      </c>
      <c r="N135" s="156">
        <f t="shared" si="28"/>
        <v>0.75175977632041224</v>
      </c>
      <c r="O135" s="156">
        <f t="shared" si="28"/>
        <v>0.75774850899929846</v>
      </c>
      <c r="P135" s="156">
        <f t="shared" si="28"/>
        <v>0.75871825133503057</v>
      </c>
      <c r="Q135" s="156">
        <f t="shared" si="28"/>
        <v>0.75970632481565792</v>
      </c>
      <c r="R135" s="156">
        <f t="shared" ref="R135:V135" si="29">IF(R117=0,"",R117/R99)</f>
        <v>0.76005639885793852</v>
      </c>
      <c r="S135" s="156">
        <f t="shared" si="29"/>
        <v>0.76565011277380624</v>
      </c>
      <c r="T135" s="156">
        <f t="shared" si="29"/>
        <v>0.77152294520667475</v>
      </c>
      <c r="U135" s="156">
        <f t="shared" si="29"/>
        <v>0.78021316830305854</v>
      </c>
      <c r="V135" s="156">
        <f t="shared" si="29"/>
        <v>0.78980712426767019</v>
      </c>
      <c r="W135" s="156">
        <f t="shared" ref="W135" si="30">IF(W117=0,"",W117/W99)</f>
        <v>0.79988722857187489</v>
      </c>
      <c r="DA135" s="63" t="s">
        <v>2059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>
        <f t="shared" si="31"/>
        <v>3.4939915498429359</v>
      </c>
      <c r="L136" s="155">
        <f t="shared" si="31"/>
        <v>3.56587400054954</v>
      </c>
      <c r="M136" s="155">
        <f t="shared" si="31"/>
        <v>3.6690201400497084</v>
      </c>
      <c r="N136" s="155">
        <f t="shared" si="31"/>
        <v>3.8035688526170781</v>
      </c>
      <c r="O136" s="155">
        <f t="shared" si="31"/>
        <v>3.9298546819904767</v>
      </c>
      <c r="P136" s="155">
        <f t="shared" si="31"/>
        <v>4.0369557088039087</v>
      </c>
      <c r="Q136" s="155">
        <f t="shared" si="31"/>
        <v>4.0971171083632889</v>
      </c>
      <c r="R136" s="155">
        <f t="shared" ref="R136:V136" si="32">IF(R118=0,"",R118/R100)</f>
        <v>4.1437708499644952</v>
      </c>
      <c r="S136" s="155">
        <f t="shared" si="32"/>
        <v>4.1952117410632557</v>
      </c>
      <c r="T136" s="155">
        <f t="shared" si="32"/>
        <v>4.2810258203032481</v>
      </c>
      <c r="U136" s="155">
        <f t="shared" si="32"/>
        <v>4.4262161249092733</v>
      </c>
      <c r="V136" s="155">
        <f t="shared" si="32"/>
        <v>4.597442168020339</v>
      </c>
      <c r="W136" s="155">
        <f t="shared" ref="W136" si="33">IF(W118=0,"",W118/W100)</f>
        <v>4.745585960234953</v>
      </c>
      <c r="DA136" s="130" t="s">
        <v>2060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>
        <f t="shared" si="34"/>
        <v>3.4939915498429359</v>
      </c>
      <c r="L137" s="156">
        <f t="shared" si="34"/>
        <v>3.56587400054954</v>
      </c>
      <c r="M137" s="156">
        <f t="shared" si="34"/>
        <v>3.6690201400497084</v>
      </c>
      <c r="N137" s="156">
        <f t="shared" si="34"/>
        <v>3.8035688526170781</v>
      </c>
      <c r="O137" s="156">
        <f t="shared" si="34"/>
        <v>3.9298546819904767</v>
      </c>
      <c r="P137" s="156">
        <f t="shared" si="34"/>
        <v>4.0369557088039087</v>
      </c>
      <c r="Q137" s="156">
        <f t="shared" si="34"/>
        <v>4.0971171083632889</v>
      </c>
      <c r="R137" s="156">
        <f t="shared" ref="R137:V137" si="35">IF(R119=0,"",R119/R101)</f>
        <v>4.1437708499644952</v>
      </c>
      <c r="S137" s="156">
        <f t="shared" si="35"/>
        <v>4.1952117410632557</v>
      </c>
      <c r="T137" s="156">
        <f t="shared" si="35"/>
        <v>4.2810258203032481</v>
      </c>
      <c r="U137" s="156">
        <f t="shared" si="35"/>
        <v>4.4262161249092733</v>
      </c>
      <c r="V137" s="156">
        <f t="shared" si="35"/>
        <v>4.597442168020339</v>
      </c>
      <c r="W137" s="156">
        <f t="shared" ref="W137" si="36">IF(W119=0,"",W119/W101)</f>
        <v>4.745585960234953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0.61082434393802754</v>
      </c>
      <c r="C138" s="155">
        <f t="shared" si="37"/>
        <v>0.61893596111166227</v>
      </c>
      <c r="D138" s="155">
        <f t="shared" si="37"/>
        <v>0.62690756706012685</v>
      </c>
      <c r="E138" s="155">
        <f t="shared" si="37"/>
        <v>0.63513006085830037</v>
      </c>
      <c r="F138" s="155">
        <f t="shared" si="37"/>
        <v>0.63919547635617646</v>
      </c>
      <c r="G138" s="155">
        <f t="shared" si="37"/>
        <v>0.64436546530957906</v>
      </c>
      <c r="H138" s="155">
        <f t="shared" si="37"/>
        <v>0.64792210767512048</v>
      </c>
      <c r="I138" s="155">
        <f t="shared" si="37"/>
        <v>0.65023824843484035</v>
      </c>
      <c r="J138" s="155">
        <f t="shared" si="37"/>
        <v>0.65183268654019155</v>
      </c>
      <c r="K138" s="155">
        <f t="shared" si="37"/>
        <v>0.65308442720884141</v>
      </c>
      <c r="L138" s="155">
        <f t="shared" si="37"/>
        <v>0.65652324880689272</v>
      </c>
      <c r="M138" s="155">
        <f t="shared" si="37"/>
        <v>0.66176679973857055</v>
      </c>
      <c r="N138" s="155">
        <f t="shared" si="37"/>
        <v>0.67050547494238411</v>
      </c>
      <c r="O138" s="155">
        <f t="shared" si="37"/>
        <v>0.67712270888675707</v>
      </c>
      <c r="P138" s="155">
        <f t="shared" si="37"/>
        <v>0.67981873519789082</v>
      </c>
      <c r="Q138" s="155">
        <f t="shared" si="37"/>
        <v>0.6837042876932784</v>
      </c>
      <c r="R138" s="155">
        <f t="shared" ref="R138:V138" si="38">IF(R120=0,"",R120/R102)</f>
        <v>0.68771894331338335</v>
      </c>
      <c r="S138" s="155">
        <f t="shared" si="38"/>
        <v>0.70146434441871408</v>
      </c>
      <c r="T138" s="155">
        <f t="shared" si="38"/>
        <v>0.72034274873965454</v>
      </c>
      <c r="U138" s="155">
        <f t="shared" si="38"/>
        <v>0.74280229727641012</v>
      </c>
      <c r="V138" s="155">
        <f t="shared" si="38"/>
        <v>0.7659476614909857</v>
      </c>
      <c r="W138" s="155">
        <f t="shared" ref="W138" si="39">IF(W120=0,"",W120/W102)</f>
        <v>0.77862012577590289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0.55349084953227023</v>
      </c>
      <c r="C139" s="156">
        <f t="shared" si="40"/>
        <v>0.55349084953227012</v>
      </c>
      <c r="D139" s="156">
        <f t="shared" si="40"/>
        <v>0.55349084953227012</v>
      </c>
      <c r="E139" s="156">
        <f t="shared" si="40"/>
        <v>0.55349084953227012</v>
      </c>
      <c r="F139" s="156">
        <f t="shared" si="40"/>
        <v>0.56286774033911202</v>
      </c>
      <c r="G139" s="156">
        <f t="shared" si="40"/>
        <v>0.57373348119685208</v>
      </c>
      <c r="H139" s="156">
        <f t="shared" si="40"/>
        <v>0.58789685099246736</v>
      </c>
      <c r="I139" s="156">
        <f t="shared" si="40"/>
        <v>0.58902515520736987</v>
      </c>
      <c r="J139" s="156">
        <f t="shared" si="40"/>
        <v>0.58902515520736987</v>
      </c>
      <c r="K139" s="156">
        <f t="shared" si="40"/>
        <v>0.58902515520736987</v>
      </c>
      <c r="L139" s="156">
        <f t="shared" si="40"/>
        <v>0.60582523221083995</v>
      </c>
      <c r="M139" s="156">
        <f t="shared" si="40"/>
        <v>0.60834584463845121</v>
      </c>
      <c r="N139" s="156">
        <f t="shared" si="40"/>
        <v>0.64112907218581783</v>
      </c>
      <c r="O139" s="156">
        <f t="shared" si="40"/>
        <v>0.65813431139649103</v>
      </c>
      <c r="P139" s="156">
        <f t="shared" si="40"/>
        <v>0.66176997899218371</v>
      </c>
      <c r="Q139" s="156">
        <f t="shared" si="40"/>
        <v>0.66329281658815398</v>
      </c>
      <c r="R139" s="156">
        <f t="shared" ref="R139:V139" si="41">IF(R121=0,"",R121/R103)</f>
        <v>0.66563143086701637</v>
      </c>
      <c r="S139" s="156">
        <f t="shared" si="41"/>
        <v>0.70095837801419447</v>
      </c>
      <c r="T139" s="156">
        <f t="shared" si="41"/>
        <v>0.78509664302819349</v>
      </c>
      <c r="U139" s="156">
        <f t="shared" si="41"/>
        <v>0.82232882291259368</v>
      </c>
      <c r="V139" s="156">
        <f t="shared" si="41"/>
        <v>0.86091645511096182</v>
      </c>
      <c r="W139" s="156">
        <f t="shared" ref="W139" si="42">IF(W121=0,"",W121/W103)</f>
        <v>0.87738986747476444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0.62009201294614891</v>
      </c>
      <c r="C143" s="157">
        <f t="shared" si="52"/>
        <v>0.62529547980378308</v>
      </c>
      <c r="D143" s="157">
        <f t="shared" si="52"/>
        <v>0.63233388106293709</v>
      </c>
      <c r="E143" s="157">
        <f t="shared" si="52"/>
        <v>0.63810323664816104</v>
      </c>
      <c r="F143" s="157">
        <f t="shared" si="52"/>
        <v>0.64246333353397522</v>
      </c>
      <c r="G143" s="157">
        <f t="shared" si="52"/>
        <v>0.64639413437902538</v>
      </c>
      <c r="H143" s="157">
        <f t="shared" si="52"/>
        <v>0.64957739396339675</v>
      </c>
      <c r="I143" s="157">
        <f t="shared" si="52"/>
        <v>0.65155659111580155</v>
      </c>
      <c r="J143" s="157">
        <f t="shared" si="52"/>
        <v>0.65276095483874186</v>
      </c>
      <c r="K143" s="157">
        <f t="shared" si="52"/>
        <v>0.6540523049785627</v>
      </c>
      <c r="L143" s="157">
        <f t="shared" si="52"/>
        <v>0.65783504188579367</v>
      </c>
      <c r="M143" s="157">
        <f t="shared" si="52"/>
        <v>0.66301002500938577</v>
      </c>
      <c r="N143" s="157">
        <f t="shared" si="52"/>
        <v>0.67140150429508993</v>
      </c>
      <c r="O143" s="157">
        <f t="shared" si="52"/>
        <v>0.67767000139436517</v>
      </c>
      <c r="P143" s="157">
        <f t="shared" si="52"/>
        <v>0.6804477770296643</v>
      </c>
      <c r="Q143" s="157">
        <f t="shared" si="52"/>
        <v>0.68416530557536914</v>
      </c>
      <c r="R143" s="157">
        <f t="shared" ref="R143:V143" si="53">IF(R125=0,"",R125/R107)</f>
        <v>0.6881694377723715</v>
      </c>
      <c r="S143" s="157">
        <f t="shared" si="53"/>
        <v>0.70147965887140695</v>
      </c>
      <c r="T143" s="157">
        <f t="shared" si="53"/>
        <v>0.71785576123807227</v>
      </c>
      <c r="U143" s="157">
        <f t="shared" si="53"/>
        <v>0.73971467788494327</v>
      </c>
      <c r="V143" s="157">
        <f t="shared" si="53"/>
        <v>0.76275598432927105</v>
      </c>
      <c r="W143" s="157">
        <f t="shared" ref="W143" si="54">IF(W125=0,"",W125/W107)</f>
        <v>0.77534126414766091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0.61119512941898424</v>
      </c>
      <c r="C147" s="155">
        <f t="shared" si="64"/>
        <v>0.61629194073645266</v>
      </c>
      <c r="D147" s="155">
        <f t="shared" si="64"/>
        <v>0.63148362053026275</v>
      </c>
      <c r="E147" s="155">
        <f t="shared" si="64"/>
        <v>0.63938236778860191</v>
      </c>
      <c r="F147" s="155">
        <f t="shared" si="64"/>
        <v>0.63789587974136908</v>
      </c>
      <c r="G147" s="155">
        <f t="shared" si="64"/>
        <v>0.63893464961277191</v>
      </c>
      <c r="H147" s="155">
        <f t="shared" si="64"/>
        <v>0.64828792456579054</v>
      </c>
      <c r="I147" s="155">
        <f t="shared" si="64"/>
        <v>0.66363251281433722</v>
      </c>
      <c r="J147" s="155">
        <f t="shared" si="64"/>
        <v>0.68186395523771948</v>
      </c>
      <c r="K147" s="155">
        <f t="shared" si="64"/>
        <v>0.67832434532503993</v>
      </c>
      <c r="L147" s="155">
        <f t="shared" si="64"/>
        <v>0.65829851090143421</v>
      </c>
      <c r="M147" s="155">
        <f t="shared" si="64"/>
        <v>0.65113287285346599</v>
      </c>
      <c r="N147" s="155">
        <f t="shared" si="64"/>
        <v>0.65207624831376676</v>
      </c>
      <c r="O147" s="155">
        <f t="shared" si="64"/>
        <v>0.65851690002957008</v>
      </c>
      <c r="P147" s="155">
        <f t="shared" si="64"/>
        <v>0.65070773177950925</v>
      </c>
      <c r="Q147" s="155">
        <f t="shared" si="64"/>
        <v>0.66761611094338014</v>
      </c>
      <c r="R147" s="155">
        <f t="shared" ref="R147:V147" si="65">IF(R129=0,"",R129/R111)</f>
        <v>0.67176156922315611</v>
      </c>
      <c r="S147" s="155">
        <f t="shared" si="65"/>
        <v>0.66070947262783397</v>
      </c>
      <c r="T147" s="155">
        <f t="shared" si="65"/>
        <v>0.67223882787247835</v>
      </c>
      <c r="U147" s="155">
        <f t="shared" si="65"/>
        <v>0.68699976974098276</v>
      </c>
      <c r="V147" s="155">
        <f t="shared" si="65"/>
        <v>0.69908602701171707</v>
      </c>
      <c r="W147" s="155">
        <f t="shared" ref="W147" si="66">IF(W129=0,"",W129/W111)</f>
        <v>0.70593493668905882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0.58758417651767847</v>
      </c>
      <c r="C148" s="156">
        <f t="shared" si="67"/>
        <v>0.58869613877988358</v>
      </c>
      <c r="D148" s="156">
        <f t="shared" si="67"/>
        <v>0.59048213431997909</v>
      </c>
      <c r="E148" s="156">
        <f t="shared" si="67"/>
        <v>0.59214983664735066</v>
      </c>
      <c r="F148" s="156">
        <f t="shared" si="67"/>
        <v>0.59378349512889395</v>
      </c>
      <c r="G148" s="156">
        <f t="shared" si="67"/>
        <v>0.59515979463504198</v>
      </c>
      <c r="H148" s="156">
        <f t="shared" si="67"/>
        <v>0.59606353537037648</v>
      </c>
      <c r="I148" s="156">
        <f t="shared" si="67"/>
        <v>0.59647099487485766</v>
      </c>
      <c r="J148" s="156">
        <f t="shared" si="67"/>
        <v>0.59672876777661765</v>
      </c>
      <c r="K148" s="156">
        <f t="shared" si="67"/>
        <v>0.59708302159139082</v>
      </c>
      <c r="L148" s="156">
        <f t="shared" si="67"/>
        <v>0.59822883294040974</v>
      </c>
      <c r="M148" s="156">
        <f t="shared" si="67"/>
        <v>0.59870731373056707</v>
      </c>
      <c r="N148" s="156">
        <f t="shared" si="67"/>
        <v>0.5990312223526939</v>
      </c>
      <c r="O148" s="156">
        <f t="shared" si="67"/>
        <v>0.59912360458920821</v>
      </c>
      <c r="P148" s="156">
        <f t="shared" si="67"/>
        <v>0.59916133498536472</v>
      </c>
      <c r="Q148" s="156">
        <f t="shared" si="67"/>
        <v>0.59918411426317175</v>
      </c>
      <c r="R148" s="156">
        <f t="shared" ref="R148:V148" si="68">IF(R130=0,"",R130/R112)</f>
        <v>0.59925773756605072</v>
      </c>
      <c r="S148" s="156">
        <f t="shared" si="68"/>
        <v>0.59987674917695633</v>
      </c>
      <c r="T148" s="156">
        <f t="shared" si="68"/>
        <v>0.60177962369151294</v>
      </c>
      <c r="U148" s="156">
        <f t="shared" si="68"/>
        <v>0.60395224128246749</v>
      </c>
      <c r="V148" s="156">
        <f t="shared" si="68"/>
        <v>0.60766847493590892</v>
      </c>
      <c r="W148" s="156">
        <f t="shared" ref="W148" si="69">IF(W130=0,"",W130/W112)</f>
        <v>0.60971839843763398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0.73994402732119602</v>
      </c>
      <c r="C149" s="159">
        <f t="shared" si="70"/>
        <v>0.74345508541665595</v>
      </c>
      <c r="D149" s="159">
        <f t="shared" si="70"/>
        <v>0.74973931035787345</v>
      </c>
      <c r="E149" s="159">
        <f t="shared" si="70"/>
        <v>0.75279257557432022</v>
      </c>
      <c r="F149" s="159">
        <f t="shared" si="70"/>
        <v>0.75522452044511945</v>
      </c>
      <c r="G149" s="159">
        <f t="shared" si="70"/>
        <v>0.75740209094273003</v>
      </c>
      <c r="H149" s="159">
        <f t="shared" si="70"/>
        <v>0.75983547525294803</v>
      </c>
      <c r="I149" s="159">
        <f t="shared" si="70"/>
        <v>0.76143011888293588</v>
      </c>
      <c r="J149" s="159">
        <f t="shared" si="70"/>
        <v>0.76256281554707295</v>
      </c>
      <c r="K149" s="159">
        <f t="shared" si="70"/>
        <v>0.76318286175869765</v>
      </c>
      <c r="L149" s="159">
        <f t="shared" si="70"/>
        <v>0.76394055575501163</v>
      </c>
      <c r="M149" s="159">
        <f t="shared" si="70"/>
        <v>0.76772689385721826</v>
      </c>
      <c r="N149" s="159">
        <f t="shared" si="70"/>
        <v>0.77190334476711986</v>
      </c>
      <c r="O149" s="159">
        <f t="shared" si="70"/>
        <v>0.77477333950489535</v>
      </c>
      <c r="P149" s="159">
        <f t="shared" si="70"/>
        <v>0.77616296706120202</v>
      </c>
      <c r="Q149" s="159">
        <f t="shared" si="70"/>
        <v>0.77846994309054052</v>
      </c>
      <c r="R149" s="159">
        <f t="shared" ref="R149:V149" si="71">IF(R131=0,"",R131/R113)</f>
        <v>0.78080511841333655</v>
      </c>
      <c r="S149" s="159">
        <f t="shared" si="71"/>
        <v>0.79056283790269855</v>
      </c>
      <c r="T149" s="159">
        <f t="shared" si="71"/>
        <v>0.79879851071537633</v>
      </c>
      <c r="U149" s="159">
        <f t="shared" si="71"/>
        <v>0.81679820260287894</v>
      </c>
      <c r="V149" s="159">
        <f t="shared" si="71"/>
        <v>0.83089273728347557</v>
      </c>
      <c r="W149" s="159">
        <f t="shared" ref="W149" si="72">IF(W131=0,"",W131/W113)</f>
        <v>0.84274430279647683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7.3641042330442833E-3</v>
      </c>
      <c r="C151" s="117">
        <f t="shared" si="73"/>
        <v>6.6603664833547972E-3</v>
      </c>
      <c r="D151" s="117">
        <f t="shared" si="73"/>
        <v>7.8235270016217898E-3</v>
      </c>
      <c r="E151" s="117">
        <f t="shared" si="73"/>
        <v>9.1927035754628458E-3</v>
      </c>
      <c r="F151" s="117">
        <f t="shared" si="73"/>
        <v>1.3934888090882244E-2</v>
      </c>
      <c r="G151" s="117">
        <f t="shared" si="73"/>
        <v>2.1180277004812835E-2</v>
      </c>
      <c r="H151" s="117">
        <f t="shared" si="73"/>
        <v>3.3391882213191115E-2</v>
      </c>
      <c r="I151" s="117">
        <f t="shared" si="73"/>
        <v>3.7288520702356213E-2</v>
      </c>
      <c r="J151" s="117">
        <f t="shared" si="73"/>
        <v>4.0662682752039894E-2</v>
      </c>
      <c r="K151" s="117">
        <f t="shared" si="73"/>
        <v>4.2550540497721563E-2</v>
      </c>
      <c r="L151" s="117">
        <f t="shared" si="73"/>
        <v>8.972921648189762E-2</v>
      </c>
      <c r="M151" s="117">
        <f t="shared" si="73"/>
        <v>0.14446535949993911</v>
      </c>
      <c r="N151" s="117">
        <f t="shared" si="73"/>
        <v>0.30436165123443459</v>
      </c>
      <c r="O151" s="117">
        <f t="shared" si="73"/>
        <v>0.39077003004473571</v>
      </c>
      <c r="P151" s="117">
        <f t="shared" si="73"/>
        <v>0.42641613709960585</v>
      </c>
      <c r="Q151" s="117">
        <f t="shared" si="73"/>
        <v>0.33290113114814207</v>
      </c>
      <c r="R151" s="117">
        <f t="shared" ref="R151:V151" si="74">R152+R154+R156+R165</f>
        <v>0.32500420713821987</v>
      </c>
      <c r="S151" s="117">
        <f t="shared" si="74"/>
        <v>0.36860864935349291</v>
      </c>
      <c r="T151" s="117">
        <f t="shared" si="74"/>
        <v>0.35383550907862793</v>
      </c>
      <c r="U151" s="117">
        <f t="shared" si="74"/>
        <v>0.32592563104655164</v>
      </c>
      <c r="V151" s="117">
        <f t="shared" si="74"/>
        <v>0.3633522258007848</v>
      </c>
      <c r="W151" s="117">
        <f t="shared" ref="W151" si="75">W152+W154+W156+W165</f>
        <v>0.38048515646916004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2.4747043808383972E-3</v>
      </c>
      <c r="C156" s="122">
        <v>1.6207605390522687E-3</v>
      </c>
      <c r="D156" s="122">
        <v>1.635919048488679E-3</v>
      </c>
      <c r="E156" s="122">
        <v>1.1625783015307525E-3</v>
      </c>
      <c r="F156" s="122">
        <v>1.7192505382413563E-3</v>
      </c>
      <c r="G156" s="122">
        <v>1.8383389942817103E-3</v>
      </c>
      <c r="H156" s="122">
        <v>3.1886118230322847E-3</v>
      </c>
      <c r="I156" s="122">
        <v>3.6351106373043621E-3</v>
      </c>
      <c r="J156" s="122">
        <v>4.0244938731886348E-3</v>
      </c>
      <c r="K156" s="122">
        <v>3.9688649836774276E-3</v>
      </c>
      <c r="L156" s="122">
        <v>9.7586824693036943E-3</v>
      </c>
      <c r="M156" s="122">
        <v>1.2302498083157788E-2</v>
      </c>
      <c r="N156" s="122">
        <v>3.3494843969170691E-2</v>
      </c>
      <c r="O156" s="122">
        <v>4.6973742295389899E-2</v>
      </c>
      <c r="P156" s="122">
        <v>5.03300458068381E-2</v>
      </c>
      <c r="Q156" s="122">
        <v>3.9974500376835413E-2</v>
      </c>
      <c r="R156" s="122">
        <v>3.8433147238003784E-2</v>
      </c>
      <c r="S156" s="122">
        <v>4.4425419820141615E-2</v>
      </c>
      <c r="T156" s="122">
        <v>6.1113853396064691E-2</v>
      </c>
      <c r="U156" s="122">
        <v>6.0285773586480011E-2</v>
      </c>
      <c r="V156" s="122">
        <v>6.2659843781278646E-2</v>
      </c>
      <c r="W156" s="122">
        <v>6.5925720112821773E-2</v>
      </c>
      <c r="DA156" s="130" t="s">
        <v>2230</v>
      </c>
    </row>
    <row r="157" spans="1:105" ht="12" customHeight="1" x14ac:dyDescent="0.25">
      <c r="A157" s="97" t="s">
        <v>124</v>
      </c>
      <c r="B157" s="98">
        <v>2.4747043808383972E-3</v>
      </c>
      <c r="C157" s="98">
        <v>1.6207605390522687E-3</v>
      </c>
      <c r="D157" s="98">
        <v>1.635919048488679E-3</v>
      </c>
      <c r="E157" s="98">
        <v>1.1625783015307525E-3</v>
      </c>
      <c r="F157" s="98">
        <v>1.7192505382413563E-3</v>
      </c>
      <c r="G157" s="98">
        <v>1.8383389942817103E-3</v>
      </c>
      <c r="H157" s="98">
        <v>3.1886118230322847E-3</v>
      </c>
      <c r="I157" s="98">
        <v>3.6351106373043621E-3</v>
      </c>
      <c r="J157" s="98">
        <v>4.0244938731886348E-3</v>
      </c>
      <c r="K157" s="98">
        <v>3.9688649836774276E-3</v>
      </c>
      <c r="L157" s="98">
        <v>9.7586824693036943E-3</v>
      </c>
      <c r="M157" s="98">
        <v>1.2302498083157788E-2</v>
      </c>
      <c r="N157" s="98">
        <v>3.3494843969170691E-2</v>
      </c>
      <c r="O157" s="98">
        <v>4.6973742295389899E-2</v>
      </c>
      <c r="P157" s="98">
        <v>5.03300458068381E-2</v>
      </c>
      <c r="Q157" s="98">
        <v>3.9974500376835413E-2</v>
      </c>
      <c r="R157" s="98">
        <v>3.8433147238003784E-2</v>
      </c>
      <c r="S157" s="98">
        <v>4.4425419820141615E-2</v>
      </c>
      <c r="T157" s="98">
        <v>6.1113853396064691E-2</v>
      </c>
      <c r="U157" s="98">
        <v>6.0285773586480011E-2</v>
      </c>
      <c r="V157" s="98">
        <v>6.2659843781278646E-2</v>
      </c>
      <c r="W157" s="98">
        <v>6.5925720112821773E-2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4.8893998522058866E-3</v>
      </c>
      <c r="C165" s="122">
        <v>5.0396059443025285E-3</v>
      </c>
      <c r="D165" s="122">
        <v>6.1876079531331101E-3</v>
      </c>
      <c r="E165" s="122">
        <v>8.0301252739320931E-3</v>
      </c>
      <c r="F165" s="122">
        <v>1.2215637552640888E-2</v>
      </c>
      <c r="G165" s="122">
        <v>1.9341938010531124E-2</v>
      </c>
      <c r="H165" s="122">
        <v>3.0203270390158833E-2</v>
      </c>
      <c r="I165" s="122">
        <v>3.3653410065051854E-2</v>
      </c>
      <c r="J165" s="122">
        <v>3.6638188878851258E-2</v>
      </c>
      <c r="K165" s="122">
        <v>3.8581675514044136E-2</v>
      </c>
      <c r="L165" s="122">
        <v>7.9970534012593922E-2</v>
      </c>
      <c r="M165" s="122">
        <v>0.13216286141678132</v>
      </c>
      <c r="N165" s="122">
        <v>0.27086680726526391</v>
      </c>
      <c r="O165" s="122">
        <v>0.34379628774934579</v>
      </c>
      <c r="P165" s="122">
        <v>0.37608609129276777</v>
      </c>
      <c r="Q165" s="122">
        <v>0.29292663077130665</v>
      </c>
      <c r="R165" s="122">
        <v>0.28657105990021609</v>
      </c>
      <c r="S165" s="122">
        <v>0.32418322953335132</v>
      </c>
      <c r="T165" s="122">
        <v>0.29272165568256325</v>
      </c>
      <c r="U165" s="122">
        <v>0.26563985746007163</v>
      </c>
      <c r="V165" s="122">
        <v>0.30069238201950615</v>
      </c>
      <c r="W165" s="122">
        <v>0.31455943635633826</v>
      </c>
      <c r="DA165" s="130" t="s">
        <v>2239</v>
      </c>
    </row>
    <row r="166" spans="1:105" ht="12" customHeight="1" x14ac:dyDescent="0.25">
      <c r="A166" s="97" t="s">
        <v>50</v>
      </c>
      <c r="B166" s="98">
        <v>4.8893998522058866E-3</v>
      </c>
      <c r="C166" s="98">
        <v>5.0396059443025285E-3</v>
      </c>
      <c r="D166" s="98">
        <v>6.1876079531331101E-3</v>
      </c>
      <c r="E166" s="98">
        <v>8.0301252739320931E-3</v>
      </c>
      <c r="F166" s="98">
        <v>1.2215637552640888E-2</v>
      </c>
      <c r="G166" s="98">
        <v>1.9341938010531124E-2</v>
      </c>
      <c r="H166" s="98">
        <v>3.0203270390158833E-2</v>
      </c>
      <c r="I166" s="98">
        <v>3.3653410065051854E-2</v>
      </c>
      <c r="J166" s="98">
        <v>3.6638188878851258E-2</v>
      </c>
      <c r="K166" s="98">
        <v>3.8581675514044136E-2</v>
      </c>
      <c r="L166" s="98">
        <v>7.9970534012593922E-2</v>
      </c>
      <c r="M166" s="98">
        <v>0.13216286141678132</v>
      </c>
      <c r="N166" s="98">
        <v>0.27086680726526391</v>
      </c>
      <c r="O166" s="98">
        <v>0.34379628774934579</v>
      </c>
      <c r="P166" s="98">
        <v>0.37608609129276777</v>
      </c>
      <c r="Q166" s="98">
        <v>0.29292663077130665</v>
      </c>
      <c r="R166" s="98">
        <v>0.28657105990021609</v>
      </c>
      <c r="S166" s="98">
        <v>0.32418322953335132</v>
      </c>
      <c r="T166" s="98">
        <v>0.29272165568256325</v>
      </c>
      <c r="U166" s="98">
        <v>0.26563985746007163</v>
      </c>
      <c r="V166" s="98">
        <v>0.30069238201950615</v>
      </c>
      <c r="W166" s="98">
        <v>0.31455943635633826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13926.76638717483</v>
      </c>
      <c r="C169" s="117">
        <f t="shared" si="78"/>
        <v>15259.775289274156</v>
      </c>
      <c r="D169" s="117">
        <f t="shared" si="78"/>
        <v>13823.684628193439</v>
      </c>
      <c r="E169" s="117">
        <f t="shared" si="78"/>
        <v>15289.305761857619</v>
      </c>
      <c r="F169" s="117">
        <f t="shared" si="78"/>
        <v>15373.474826561742</v>
      </c>
      <c r="G169" s="117">
        <f t="shared" si="78"/>
        <v>11151.206460032317</v>
      </c>
      <c r="H169" s="117">
        <f t="shared" si="78"/>
        <v>14754.977902024952</v>
      </c>
      <c r="I169" s="117">
        <f t="shared" si="78"/>
        <v>18531.545910552795</v>
      </c>
      <c r="J169" s="117">
        <f t="shared" si="78"/>
        <v>16275.373999088726</v>
      </c>
      <c r="K169" s="117">
        <f t="shared" si="78"/>
        <v>17315.147495379944</v>
      </c>
      <c r="L169" s="117">
        <f t="shared" si="78"/>
        <v>12519.299704046896</v>
      </c>
      <c r="M169" s="117">
        <f t="shared" si="78"/>
        <v>7448.5013042280916</v>
      </c>
      <c r="N169" s="117">
        <f t="shared" si="78"/>
        <v>17719.317617591027</v>
      </c>
      <c r="O169" s="117">
        <f t="shared" si="78"/>
        <v>13728.47050897559</v>
      </c>
      <c r="P169" s="117">
        <f t="shared" si="78"/>
        <v>22090.255738625139</v>
      </c>
      <c r="Q169" s="117">
        <f t="shared" si="78"/>
        <v>17714.517321634165</v>
      </c>
      <c r="R169" s="117">
        <f t="shared" ref="R169:V169" si="79">R170+R172+R174+R183</f>
        <v>19703.336482754374</v>
      </c>
      <c r="S169" s="117">
        <f t="shared" si="79"/>
        <v>12784.418171467651</v>
      </c>
      <c r="T169" s="117">
        <f t="shared" si="79"/>
        <v>12565.941132725111</v>
      </c>
      <c r="U169" s="117">
        <f t="shared" si="79"/>
        <v>11599.608208902209</v>
      </c>
      <c r="V169" s="117">
        <f t="shared" si="79"/>
        <v>15122.439950027807</v>
      </c>
      <c r="W169" s="117">
        <f t="shared" ref="W169" si="80">W170+W172+W174+W183</f>
        <v>14321.226743345591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10962.176637207158</v>
      </c>
      <c r="C170" s="122">
        <f t="shared" si="81"/>
        <v>12352.777251195734</v>
      </c>
      <c r="D170" s="122">
        <f t="shared" si="81"/>
        <v>10816.854938654567</v>
      </c>
      <c r="E170" s="122">
        <f t="shared" si="81"/>
        <v>12080.777178400815</v>
      </c>
      <c r="F170" s="122">
        <f t="shared" si="81"/>
        <v>12404.056370409455</v>
      </c>
      <c r="G170" s="122">
        <f t="shared" si="81"/>
        <v>8095.0786903357148</v>
      </c>
      <c r="H170" s="122">
        <f t="shared" si="81"/>
        <v>11382.856908329422</v>
      </c>
      <c r="I170" s="122">
        <f t="shared" si="81"/>
        <v>15245.185712028126</v>
      </c>
      <c r="J170" s="122">
        <f t="shared" si="81"/>
        <v>11963.733696436911</v>
      </c>
      <c r="K170" s="122">
        <f t="shared" si="81"/>
        <v>13491.959575794101</v>
      </c>
      <c r="L170" s="122">
        <f t="shared" si="81"/>
        <v>8778.3160357612614</v>
      </c>
      <c r="M170" s="122">
        <f t="shared" si="81"/>
        <v>4197.3605407564746</v>
      </c>
      <c r="N170" s="122">
        <f t="shared" si="81"/>
        <v>14396.069165296087</v>
      </c>
      <c r="O170" s="122">
        <f t="shared" si="81"/>
        <v>10133.771454503954</v>
      </c>
      <c r="P170" s="122">
        <f t="shared" si="81"/>
        <v>18834.275584774165</v>
      </c>
      <c r="Q170" s="122">
        <f t="shared" si="81"/>
        <v>14029.682979201934</v>
      </c>
      <c r="R170" s="122">
        <f t="shared" si="81"/>
        <v>15674.363727715525</v>
      </c>
      <c r="S170" s="122">
        <f t="shared" si="81"/>
        <v>9671.8243023726009</v>
      </c>
      <c r="T170" s="122">
        <f t="shared" si="81"/>
        <v>9411.2268980992467</v>
      </c>
      <c r="U170" s="122">
        <f t="shared" si="81"/>
        <v>8694.9879713610808</v>
      </c>
      <c r="V170" s="122">
        <f t="shared" si="81"/>
        <v>11832.459359495928</v>
      </c>
      <c r="W170" s="122">
        <f t="shared" si="81"/>
        <v>10959.189682625318</v>
      </c>
      <c r="DA170" s="130" t="s">
        <v>2394</v>
      </c>
    </row>
    <row r="171" spans="1:105" ht="12" customHeight="1" x14ac:dyDescent="0.25">
      <c r="A171" s="97" t="s">
        <v>53</v>
      </c>
      <c r="B171" s="98">
        <v>10962.176637207158</v>
      </c>
      <c r="C171" s="98">
        <v>12352.777251195734</v>
      </c>
      <c r="D171" s="98">
        <v>10816.854938654567</v>
      </c>
      <c r="E171" s="98">
        <v>12080.777178400815</v>
      </c>
      <c r="F171" s="98">
        <v>12404.056370409455</v>
      </c>
      <c r="G171" s="98">
        <v>8095.0786903357148</v>
      </c>
      <c r="H171" s="98">
        <v>11382.856908329422</v>
      </c>
      <c r="I171" s="98">
        <v>15245.185712028126</v>
      </c>
      <c r="J171" s="98">
        <v>11963.733696436911</v>
      </c>
      <c r="K171" s="98">
        <v>13491.959575794101</v>
      </c>
      <c r="L171" s="98">
        <v>8778.3160357612614</v>
      </c>
      <c r="M171" s="98">
        <v>4197.3605407564746</v>
      </c>
      <c r="N171" s="98">
        <v>14396.069165296087</v>
      </c>
      <c r="O171" s="98">
        <v>10133.771454503954</v>
      </c>
      <c r="P171" s="98">
        <v>18834.275584774165</v>
      </c>
      <c r="Q171" s="98">
        <v>14029.682979201934</v>
      </c>
      <c r="R171" s="98">
        <v>15674.363727715525</v>
      </c>
      <c r="S171" s="98">
        <v>9671.8243023726009</v>
      </c>
      <c r="T171" s="98">
        <v>9411.2268980992467</v>
      </c>
      <c r="U171" s="98">
        <v>8694.9879713610808</v>
      </c>
      <c r="V171" s="98">
        <v>11832.459359495928</v>
      </c>
      <c r="W171" s="98">
        <v>10959.189682625318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0.12494871600957339</v>
      </c>
      <c r="L172" s="122">
        <f t="shared" si="82"/>
        <v>0.55834874071118257</v>
      </c>
      <c r="M172" s="122">
        <f t="shared" si="82"/>
        <v>0.42397964858525372</v>
      </c>
      <c r="N172" s="122">
        <f t="shared" si="82"/>
        <v>0.54854033581566886</v>
      </c>
      <c r="O172" s="122">
        <f t="shared" si="82"/>
        <v>0.66730408182774947</v>
      </c>
      <c r="P172" s="122">
        <f t="shared" si="82"/>
        <v>1.3005223320051778</v>
      </c>
      <c r="Q172" s="122">
        <f t="shared" si="82"/>
        <v>1.1431101066147917</v>
      </c>
      <c r="R172" s="122">
        <f t="shared" si="82"/>
        <v>1.2100721619189576</v>
      </c>
      <c r="S172" s="122">
        <f t="shared" si="82"/>
        <v>1.1306088208722529</v>
      </c>
      <c r="T172" s="122">
        <f t="shared" si="82"/>
        <v>1.494498584430465</v>
      </c>
      <c r="U172" s="122">
        <f t="shared" si="82"/>
        <v>1.0462384778572962</v>
      </c>
      <c r="V172" s="122">
        <f t="shared" si="82"/>
        <v>1.0236245122141046</v>
      </c>
      <c r="W172" s="122">
        <f t="shared" si="82"/>
        <v>1.8286283395264382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0</v>
      </c>
      <c r="C173" s="98">
        <f>RES_hhdet_fech!C165</f>
        <v>0</v>
      </c>
      <c r="D173" s="98">
        <f>RES_hhdet_fech!D165</f>
        <v>0</v>
      </c>
      <c r="E173" s="98">
        <f>RES_hhdet_fech!E165</f>
        <v>0</v>
      </c>
      <c r="F173" s="98">
        <f>RES_hhdet_fech!F165</f>
        <v>0</v>
      </c>
      <c r="G173" s="98">
        <f>RES_hhdet_fech!G165</f>
        <v>0</v>
      </c>
      <c r="H173" s="98">
        <f>RES_hhdet_fech!H165</f>
        <v>0</v>
      </c>
      <c r="I173" s="98">
        <f>RES_hhdet_fech!I165</f>
        <v>0</v>
      </c>
      <c r="J173" s="98">
        <f>RES_hhdet_fech!J165</f>
        <v>0</v>
      </c>
      <c r="K173" s="98">
        <f>RES_hhdet_fech!K165</f>
        <v>0.12494871600957339</v>
      </c>
      <c r="L173" s="98">
        <f>RES_hhdet_fech!L165</f>
        <v>0.55834874071118257</v>
      </c>
      <c r="M173" s="98">
        <f>RES_hhdet_fech!M165</f>
        <v>0.42397964858525372</v>
      </c>
      <c r="N173" s="98">
        <f>RES_hhdet_fech!N165</f>
        <v>0.54854033581566886</v>
      </c>
      <c r="O173" s="98">
        <f>RES_hhdet_fech!O165</f>
        <v>0.66730408182774947</v>
      </c>
      <c r="P173" s="98">
        <f>RES_hhdet_fech!P165</f>
        <v>1.3005223320051778</v>
      </c>
      <c r="Q173" s="98">
        <f>RES_hhdet_fech!Q165</f>
        <v>1.1431101066147917</v>
      </c>
      <c r="R173" s="98">
        <f>RES_hhdet_fech!R165</f>
        <v>1.2100721619189576</v>
      </c>
      <c r="S173" s="98">
        <f>RES_hhdet_fech!S165</f>
        <v>1.1306088208722529</v>
      </c>
      <c r="T173" s="98">
        <f>RES_hhdet_fech!T165</f>
        <v>1.494498584430465</v>
      </c>
      <c r="U173" s="98">
        <f>RES_hhdet_fech!U165</f>
        <v>1.0462384778572962</v>
      </c>
      <c r="V173" s="98">
        <f>RES_hhdet_fech!V165</f>
        <v>1.0236245122141046</v>
      </c>
      <c r="W173" s="98">
        <f>RES_hhdet_fech!W165</f>
        <v>1.8286283395264382</v>
      </c>
      <c r="DA173" s="63" t="s">
        <v>2397</v>
      </c>
    </row>
    <row r="174" spans="1:105" ht="12" customHeight="1" x14ac:dyDescent="0.25">
      <c r="A174" s="121" t="s">
        <v>55</v>
      </c>
      <c r="B174" s="122">
        <v>2236.8389872608859</v>
      </c>
      <c r="C174" s="122">
        <v>2177.2759348039444</v>
      </c>
      <c r="D174" s="122">
        <v>2226.3348503807956</v>
      </c>
      <c r="E174" s="122">
        <v>2387.6676643729843</v>
      </c>
      <c r="F174" s="122">
        <v>2118.917328749174</v>
      </c>
      <c r="G174" s="122">
        <v>2179.3660860070713</v>
      </c>
      <c r="H174" s="122">
        <v>2455.6431676387729</v>
      </c>
      <c r="I174" s="122">
        <v>2472.39289579154</v>
      </c>
      <c r="J174" s="122">
        <v>3388.4016284360769</v>
      </c>
      <c r="K174" s="122">
        <v>2979.2877213974466</v>
      </c>
      <c r="L174" s="122">
        <v>2824.632450772755</v>
      </c>
      <c r="M174" s="122">
        <v>2400.5059414690641</v>
      </c>
      <c r="N174" s="122">
        <v>2469.8198566601905</v>
      </c>
      <c r="O174" s="122">
        <v>2743.9757766075659</v>
      </c>
      <c r="P174" s="122">
        <v>2401.8704613074315</v>
      </c>
      <c r="Q174" s="122">
        <v>2919.4706801679022</v>
      </c>
      <c r="R174" s="122">
        <v>3227.0214571107663</v>
      </c>
      <c r="S174" s="122">
        <v>2366.4658660228379</v>
      </c>
      <c r="T174" s="122">
        <v>2471.5952011172485</v>
      </c>
      <c r="U174" s="122">
        <v>2286.1892570877853</v>
      </c>
      <c r="V174" s="122">
        <v>2601.5029673660292</v>
      </c>
      <c r="W174" s="122">
        <v>2664.4483135742898</v>
      </c>
      <c r="DA174" s="130" t="s">
        <v>2398</v>
      </c>
    </row>
    <row r="175" spans="1:105" ht="12" customHeight="1" x14ac:dyDescent="0.25">
      <c r="A175" s="97" t="s">
        <v>124</v>
      </c>
      <c r="B175" s="98">
        <v>2723.5256876633175</v>
      </c>
      <c r="C175" s="98">
        <v>2378.2950916421146</v>
      </c>
      <c r="D175" s="98">
        <v>2400.5386049314416</v>
      </c>
      <c r="E175" s="98">
        <v>2558.9414983508368</v>
      </c>
      <c r="F175" s="98">
        <v>2522.8187741993252</v>
      </c>
      <c r="G175" s="98">
        <v>2697.5685189318979</v>
      </c>
      <c r="H175" s="98">
        <v>2807.3708602150768</v>
      </c>
      <c r="I175" s="98">
        <v>2667.0706677410644</v>
      </c>
      <c r="J175" s="98">
        <v>2952.7600760026958</v>
      </c>
      <c r="K175" s="98">
        <v>2911.9453129053145</v>
      </c>
      <c r="L175" s="98">
        <v>2261.0268832781189</v>
      </c>
      <c r="M175" s="98">
        <v>2850.4133611268171</v>
      </c>
      <c r="N175" s="98">
        <v>2782.0839412641317</v>
      </c>
      <c r="O175" s="98">
        <v>2720.8820061555202</v>
      </c>
      <c r="P175" s="98">
        <v>2994.0823831064481</v>
      </c>
      <c r="Q175" s="98">
        <v>2478.5223281744338</v>
      </c>
      <c r="R175" s="98">
        <v>2643.5900932990362</v>
      </c>
      <c r="S175" s="98">
        <v>2754.490836026825</v>
      </c>
      <c r="T175" s="98">
        <v>2299.4392820777962</v>
      </c>
      <c r="U175" s="98">
        <v>2123.1122939418915</v>
      </c>
      <c r="V175" s="98">
        <v>2260.9846667358975</v>
      </c>
      <c r="W175" s="98">
        <v>2398.4885635210248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2174.040703337992</v>
      </c>
      <c r="C179" s="101">
        <v>2159.5389503770471</v>
      </c>
      <c r="D179" s="101">
        <v>2214.4573216614331</v>
      </c>
      <c r="E179" s="101">
        <v>2381.8617716957688</v>
      </c>
      <c r="F179" s="101">
        <v>2104.4922771259544</v>
      </c>
      <c r="G179" s="101">
        <v>2167.4075683241908</v>
      </c>
      <c r="H179" s="101">
        <v>2447.1881750287657</v>
      </c>
      <c r="I179" s="101">
        <v>2468.5122757526797</v>
      </c>
      <c r="J179" s="101">
        <v>3395.8063007153974</v>
      </c>
      <c r="K179" s="101">
        <v>2980.3290988483559</v>
      </c>
      <c r="L179" s="101">
        <v>2842.9689332768617</v>
      </c>
      <c r="M179" s="101">
        <v>2391.7204933976377</v>
      </c>
      <c r="N179" s="101">
        <v>2461.3931782060113</v>
      </c>
      <c r="O179" s="101">
        <v>2744.6472098724307</v>
      </c>
      <c r="P179" s="101">
        <v>2385.4263028784908</v>
      </c>
      <c r="Q179" s="101">
        <v>2931.2492102625356</v>
      </c>
      <c r="R179" s="101">
        <v>3241.6129410044559</v>
      </c>
      <c r="S179" s="101">
        <v>2356.4185382072715</v>
      </c>
      <c r="T179" s="101">
        <v>2478.7226754723852</v>
      </c>
      <c r="U179" s="101">
        <v>2293.0274390378818</v>
      </c>
      <c r="V179" s="101">
        <v>2614.7375110668499</v>
      </c>
      <c r="W179" s="101">
        <v>2674.2926481587033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2406</v>
      </c>
    </row>
    <row r="183" spans="1:105" ht="12" customHeight="1" x14ac:dyDescent="0.25">
      <c r="A183" s="121" t="s">
        <v>54</v>
      </c>
      <c r="B183" s="122">
        <v>727.75076270678562</v>
      </c>
      <c r="C183" s="122">
        <v>729.72210327447851</v>
      </c>
      <c r="D183" s="122">
        <v>780.49483915807605</v>
      </c>
      <c r="E183" s="122">
        <v>820.86091908381889</v>
      </c>
      <c r="F183" s="122">
        <v>850.50112740311374</v>
      </c>
      <c r="G183" s="122">
        <v>876.76168368953188</v>
      </c>
      <c r="H183" s="122">
        <v>916.47782605675707</v>
      </c>
      <c r="I183" s="122">
        <v>813.96730273313096</v>
      </c>
      <c r="J183" s="122">
        <v>923.23867421573686</v>
      </c>
      <c r="K183" s="122">
        <v>843.77524947238624</v>
      </c>
      <c r="L183" s="122">
        <v>915.7928687721693</v>
      </c>
      <c r="M183" s="122">
        <v>850.21084235396791</v>
      </c>
      <c r="N183" s="122">
        <v>852.88005529893564</v>
      </c>
      <c r="O183" s="122">
        <v>850.05597378224218</v>
      </c>
      <c r="P183" s="122">
        <v>852.80917021153743</v>
      </c>
      <c r="Q183" s="122">
        <v>764.22055215771434</v>
      </c>
      <c r="R183" s="122">
        <v>800.74122576616185</v>
      </c>
      <c r="S183" s="122">
        <v>744.99739425133964</v>
      </c>
      <c r="T183" s="122">
        <v>681.62453492418558</v>
      </c>
      <c r="U183" s="122">
        <v>617.38474197548635</v>
      </c>
      <c r="V183" s="122">
        <v>687.45399865363549</v>
      </c>
      <c r="W183" s="122">
        <v>695.76011880645569</v>
      </c>
      <c r="DA183" s="130" t="s">
        <v>2407</v>
      </c>
    </row>
    <row r="184" spans="1:105" ht="12" customHeight="1" x14ac:dyDescent="0.25">
      <c r="A184" s="97" t="s">
        <v>50</v>
      </c>
      <c r="B184" s="98">
        <v>768.71554540001466</v>
      </c>
      <c r="C184" s="98">
        <v>765.0093120301849</v>
      </c>
      <c r="D184" s="98">
        <v>825.42380395784426</v>
      </c>
      <c r="E184" s="98">
        <v>862.1971913996465</v>
      </c>
      <c r="F184" s="98">
        <v>927.16341152832319</v>
      </c>
      <c r="G184" s="98">
        <v>967.57681862859579</v>
      </c>
      <c r="H184" s="98">
        <v>1007.2752882149157</v>
      </c>
      <c r="I184" s="98">
        <v>925.92803709532529</v>
      </c>
      <c r="J184" s="98">
        <v>960.04779720113515</v>
      </c>
      <c r="K184" s="98">
        <v>893.91376155096179</v>
      </c>
      <c r="L184" s="98">
        <v>898.07388764677592</v>
      </c>
      <c r="M184" s="98">
        <v>933.87667029851264</v>
      </c>
      <c r="N184" s="98">
        <v>940.38279577140383</v>
      </c>
      <c r="O184" s="98">
        <v>918.91581023041181</v>
      </c>
      <c r="P184" s="98">
        <v>996.74893394214314</v>
      </c>
      <c r="Q184" s="98">
        <v>798.46239982322186</v>
      </c>
      <c r="R184" s="98">
        <v>830.50585029671129</v>
      </c>
      <c r="S184" s="98">
        <v>946.36210777173164</v>
      </c>
      <c r="T184" s="98">
        <v>800.38163836298713</v>
      </c>
      <c r="U184" s="98">
        <v>747.2175034755353</v>
      </c>
      <c r="V184" s="98">
        <v>779.56598209215122</v>
      </c>
      <c r="W184" s="98">
        <v>807.90452459279084</v>
      </c>
      <c r="DA184" s="63" t="s">
        <v>2408</v>
      </c>
    </row>
    <row r="185" spans="1:105" ht="12" customHeight="1" x14ac:dyDescent="0.25">
      <c r="A185" s="109" t="s">
        <v>120</v>
      </c>
      <c r="B185" s="33">
        <v>563.89163193386923</v>
      </c>
      <c r="C185" s="33">
        <v>601.80597153504266</v>
      </c>
      <c r="D185" s="33">
        <v>674.59085070147944</v>
      </c>
      <c r="E185" s="33">
        <v>736.1215608363724</v>
      </c>
      <c r="F185" s="33">
        <v>697.17655915269518</v>
      </c>
      <c r="G185" s="33">
        <v>699.16764203091793</v>
      </c>
      <c r="H185" s="33">
        <v>768.51159142864685</v>
      </c>
      <c r="I185" s="33">
        <v>692.10527893754556</v>
      </c>
      <c r="J185" s="33">
        <v>890.86206342229752</v>
      </c>
      <c r="K185" s="33">
        <v>797.07761567371301</v>
      </c>
      <c r="L185" s="33">
        <v>948.71154460702337</v>
      </c>
      <c r="M185" s="33">
        <v>708.95390249095601</v>
      </c>
      <c r="N185" s="33">
        <v>704.74457476610564</v>
      </c>
      <c r="O185" s="33">
        <v>741.31949187415432</v>
      </c>
      <c r="P185" s="33">
        <v>631.02443221846181</v>
      </c>
      <c r="Q185" s="33">
        <v>714.57909436615694</v>
      </c>
      <c r="R185" s="33">
        <v>759.78790632603102</v>
      </c>
      <c r="S185" s="33">
        <v>512.30928084999755</v>
      </c>
      <c r="T185" s="33">
        <v>538.18947375654079</v>
      </c>
      <c r="U185" s="33">
        <v>485.52992578627374</v>
      </c>
      <c r="V185" s="33">
        <v>587.38608574346301</v>
      </c>
      <c r="W185" s="33">
        <v>581.07305942830612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9109.2557251110302</v>
      </c>
      <c r="C187" s="117">
        <f t="shared" si="83"/>
        <v>10079.315383145915</v>
      </c>
      <c r="D187" s="117">
        <f t="shared" si="83"/>
        <v>9239.180965105179</v>
      </c>
      <c r="E187" s="117">
        <f t="shared" si="83"/>
        <v>10362.434263439778</v>
      </c>
      <c r="F187" s="117">
        <f t="shared" si="83"/>
        <v>10559.559863907885</v>
      </c>
      <c r="G187" s="117">
        <f t="shared" si="83"/>
        <v>7688.1132187557014</v>
      </c>
      <c r="H187" s="117">
        <f t="shared" si="83"/>
        <v>10314.87724984705</v>
      </c>
      <c r="I187" s="117">
        <f t="shared" si="83"/>
        <v>13116.913413762064</v>
      </c>
      <c r="J187" s="117">
        <f t="shared" si="83"/>
        <v>11479.200028136254</v>
      </c>
      <c r="K187" s="117">
        <f t="shared" si="83"/>
        <v>12295.434242973235</v>
      </c>
      <c r="L187" s="117">
        <f t="shared" si="83"/>
        <v>8885.34211135234</v>
      </c>
      <c r="M187" s="117">
        <f t="shared" si="83"/>
        <v>5252.4241142515957</v>
      </c>
      <c r="N187" s="117">
        <f t="shared" si="83"/>
        <v>13036.642709264921</v>
      </c>
      <c r="O187" s="117">
        <f t="shared" si="83"/>
        <v>10099.257153943165</v>
      </c>
      <c r="P187" s="117">
        <f t="shared" si="83"/>
        <v>16482.924847798833</v>
      </c>
      <c r="Q187" s="117">
        <f t="shared" si="83"/>
        <v>13169.382925192987</v>
      </c>
      <c r="R187" s="117">
        <f t="shared" ref="R187:V187" si="84">R188+R190+R192+R201</f>
        <v>14675.605679924052</v>
      </c>
      <c r="S187" s="117">
        <f t="shared" si="84"/>
        <v>9562.1947740037795</v>
      </c>
      <c r="T187" s="117">
        <f t="shared" si="84"/>
        <v>9505.9856408092583</v>
      </c>
      <c r="U187" s="117">
        <f t="shared" si="84"/>
        <v>8910.9047988660168</v>
      </c>
      <c r="V187" s="117">
        <f t="shared" si="84"/>
        <v>11823.271353122185</v>
      </c>
      <c r="W187" s="117">
        <f t="shared" ref="W187" si="85">W188+W190+W192+W201</f>
        <v>11340.54823206221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7298.1422966250584</v>
      </c>
      <c r="C188" s="122">
        <f t="shared" si="86"/>
        <v>8281.9991586074284</v>
      </c>
      <c r="D188" s="122">
        <f t="shared" si="86"/>
        <v>7350.6050937550563</v>
      </c>
      <c r="E188" s="122">
        <f t="shared" si="86"/>
        <v>8321.1107563882288</v>
      </c>
      <c r="F188" s="122">
        <f t="shared" si="86"/>
        <v>8662.6263277128655</v>
      </c>
      <c r="G188" s="122">
        <f t="shared" si="86"/>
        <v>5723.6115575037638</v>
      </c>
      <c r="H188" s="122">
        <f t="shared" si="86"/>
        <v>8129.6702452076242</v>
      </c>
      <c r="I188" s="122">
        <f t="shared" si="86"/>
        <v>10969.093821298333</v>
      </c>
      <c r="J188" s="122">
        <f t="shared" si="86"/>
        <v>8641.0059175664355</v>
      </c>
      <c r="K188" s="122">
        <f t="shared" si="86"/>
        <v>9776.9179644963187</v>
      </c>
      <c r="L188" s="122">
        <f t="shared" si="86"/>
        <v>6426.0491550210227</v>
      </c>
      <c r="M188" s="122">
        <f t="shared" si="86"/>
        <v>3108.6931614294535</v>
      </c>
      <c r="N188" s="122">
        <f t="shared" si="86"/>
        <v>10822.385735596168</v>
      </c>
      <c r="O188" s="122">
        <f t="shared" si="86"/>
        <v>7678.8502101900231</v>
      </c>
      <c r="P188" s="122">
        <f t="shared" si="86"/>
        <v>14289.90863684191</v>
      </c>
      <c r="Q188" s="122">
        <f t="shared" si="86"/>
        <v>10658.438894458292</v>
      </c>
      <c r="R188" s="122">
        <f t="shared" si="86"/>
        <v>11913.400449276956</v>
      </c>
      <c r="S188" s="122">
        <f t="shared" si="86"/>
        <v>7405.2333678400191</v>
      </c>
      <c r="T188" s="122">
        <f t="shared" si="86"/>
        <v>7260.9774944298088</v>
      </c>
      <c r="U188" s="122">
        <f t="shared" si="86"/>
        <v>6783.9441134926128</v>
      </c>
      <c r="V188" s="122">
        <f t="shared" si="86"/>
        <v>9345.3606997375555</v>
      </c>
      <c r="W188" s="122">
        <f t="shared" si="86"/>
        <v>8766.1158626286506</v>
      </c>
      <c r="DA188" s="130" t="s">
        <v>2562</v>
      </c>
    </row>
    <row r="189" spans="1:105" ht="12" customHeight="1" x14ac:dyDescent="0.25">
      <c r="A189" s="97" t="s">
        <v>53</v>
      </c>
      <c r="B189" s="98">
        <v>7298.1422966250584</v>
      </c>
      <c r="C189" s="98">
        <v>8281.9991586074284</v>
      </c>
      <c r="D189" s="98">
        <v>7350.6050937550563</v>
      </c>
      <c r="E189" s="98">
        <v>8321.1107563882288</v>
      </c>
      <c r="F189" s="98">
        <v>8662.6263277128655</v>
      </c>
      <c r="G189" s="98">
        <v>5723.6115575037638</v>
      </c>
      <c r="H189" s="98">
        <v>8129.6702452076242</v>
      </c>
      <c r="I189" s="98">
        <v>10969.093821298333</v>
      </c>
      <c r="J189" s="98">
        <v>8641.0059175664355</v>
      </c>
      <c r="K189" s="98">
        <v>9776.9179644963187</v>
      </c>
      <c r="L189" s="98">
        <v>6426.0491550210227</v>
      </c>
      <c r="M189" s="98">
        <v>3108.6931614294535</v>
      </c>
      <c r="N189" s="98">
        <v>10822.385735596168</v>
      </c>
      <c r="O189" s="98">
        <v>7678.8502101900231</v>
      </c>
      <c r="P189" s="98">
        <v>14289.90863684191</v>
      </c>
      <c r="Q189" s="98">
        <v>10658.438894458292</v>
      </c>
      <c r="R189" s="98">
        <v>11913.400449276956</v>
      </c>
      <c r="S189" s="98">
        <v>7405.2333678400191</v>
      </c>
      <c r="T189" s="98">
        <v>7260.9774944298088</v>
      </c>
      <c r="U189" s="98">
        <v>6783.9441134926128</v>
      </c>
      <c r="V189" s="98">
        <v>9345.3606997375555</v>
      </c>
      <c r="W189" s="98">
        <v>8766.1158626286506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0.43656975790117425</v>
      </c>
      <c r="L190" s="122">
        <f t="shared" si="87"/>
        <v>1.991001257741583</v>
      </c>
      <c r="M190" s="122">
        <f t="shared" si="87"/>
        <v>1.5555898696304937</v>
      </c>
      <c r="N190" s="122">
        <f t="shared" si="87"/>
        <v>2.0864109357125904</v>
      </c>
      <c r="O190" s="122">
        <f t="shared" si="87"/>
        <v>2.6224080702821375</v>
      </c>
      <c r="P190" s="122">
        <f t="shared" si="87"/>
        <v>5.2501510526152755</v>
      </c>
      <c r="Q190" s="122">
        <f t="shared" si="87"/>
        <v>4.6834559745544455</v>
      </c>
      <c r="R190" s="122">
        <f t="shared" si="87"/>
        <v>5.0142617509132918</v>
      </c>
      <c r="S190" s="122">
        <f t="shared" si="87"/>
        <v>4.7431433998729595</v>
      </c>
      <c r="T190" s="122">
        <f t="shared" si="87"/>
        <v>6.3979870283534739</v>
      </c>
      <c r="U190" s="122">
        <f t="shared" si="87"/>
        <v>4.6308776211924982</v>
      </c>
      <c r="V190" s="122">
        <f t="shared" si="87"/>
        <v>4.7060544966723752</v>
      </c>
      <c r="W190" s="122">
        <f t="shared" si="87"/>
        <v>8.6779129745444212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0</v>
      </c>
      <c r="C191" s="98">
        <f>RES_hhdet_tesh!C165</f>
        <v>0</v>
      </c>
      <c r="D191" s="98">
        <f>RES_hhdet_tesh!D165</f>
        <v>0</v>
      </c>
      <c r="E191" s="98">
        <f>RES_hhdet_tesh!E165</f>
        <v>0</v>
      </c>
      <c r="F191" s="98">
        <f>RES_hhdet_tesh!F165</f>
        <v>0</v>
      </c>
      <c r="G191" s="98">
        <f>RES_hhdet_tesh!G165</f>
        <v>0</v>
      </c>
      <c r="H191" s="98">
        <f>RES_hhdet_tesh!H165</f>
        <v>0</v>
      </c>
      <c r="I191" s="98">
        <f>RES_hhdet_tesh!I165</f>
        <v>0</v>
      </c>
      <c r="J191" s="98">
        <f>RES_hhdet_tesh!J165</f>
        <v>0</v>
      </c>
      <c r="K191" s="98">
        <f>RES_hhdet_tesh!K165</f>
        <v>0.43656975790117425</v>
      </c>
      <c r="L191" s="98">
        <f>RES_hhdet_tesh!L165</f>
        <v>1.991001257741583</v>
      </c>
      <c r="M191" s="98">
        <f>RES_hhdet_tesh!M165</f>
        <v>1.5555898696304937</v>
      </c>
      <c r="N191" s="98">
        <f>RES_hhdet_tesh!N165</f>
        <v>2.0864109357125904</v>
      </c>
      <c r="O191" s="98">
        <f>RES_hhdet_tesh!O165</f>
        <v>2.6224080702821375</v>
      </c>
      <c r="P191" s="98">
        <f>RES_hhdet_tesh!P165</f>
        <v>5.2501510526152755</v>
      </c>
      <c r="Q191" s="98">
        <f>RES_hhdet_tesh!Q165</f>
        <v>4.6834559745544455</v>
      </c>
      <c r="R191" s="98">
        <f>RES_hhdet_tesh!R165</f>
        <v>5.0142617509132918</v>
      </c>
      <c r="S191" s="98">
        <f>RES_hhdet_tesh!S165</f>
        <v>4.7431433998729595</v>
      </c>
      <c r="T191" s="98">
        <f>RES_hhdet_tesh!T165</f>
        <v>6.3979870283534739</v>
      </c>
      <c r="U191" s="98">
        <f>RES_hhdet_tesh!U165</f>
        <v>4.6308776211924982</v>
      </c>
      <c r="V191" s="98">
        <f>RES_hhdet_tesh!V165</f>
        <v>4.7060544966723752</v>
      </c>
      <c r="W191" s="98">
        <f>RES_hhdet_tesh!W165</f>
        <v>8.6779129745444212</v>
      </c>
      <c r="DA191" s="63" t="s">
        <v>2565</v>
      </c>
    </row>
    <row r="192" spans="1:105" ht="12" customHeight="1" x14ac:dyDescent="0.25">
      <c r="A192" s="121" t="s">
        <v>55</v>
      </c>
      <c r="B192" s="122">
        <v>1366.3157068886326</v>
      </c>
      <c r="C192" s="122">
        <v>1347.5943733131724</v>
      </c>
      <c r="D192" s="122">
        <v>1395.7061645133961</v>
      </c>
      <c r="E192" s="122">
        <v>1516.4795089826093</v>
      </c>
      <c r="F192" s="122">
        <v>1354.4023713091854</v>
      </c>
      <c r="G192" s="122">
        <v>1404.3082420898629</v>
      </c>
      <c r="H192" s="122">
        <v>1591.0654968745228</v>
      </c>
      <c r="I192" s="122">
        <v>1607.6444260022338</v>
      </c>
      <c r="J192" s="122">
        <v>2208.6709365406477</v>
      </c>
      <c r="K192" s="122">
        <v>1945.7264150191861</v>
      </c>
      <c r="L192" s="122">
        <v>1854.4368732667047</v>
      </c>
      <c r="M192" s="122">
        <v>1588.575134639407</v>
      </c>
      <c r="N192" s="122">
        <v>1656.0277360120722</v>
      </c>
      <c r="O192" s="122">
        <v>1858.0083109761586</v>
      </c>
      <c r="P192" s="122">
        <v>1632.8365391151926</v>
      </c>
      <c r="Q192" s="122">
        <v>1996.0546218256065</v>
      </c>
      <c r="R192" s="122">
        <v>2219.2837865338311</v>
      </c>
      <c r="S192" s="122">
        <v>1659.9914272989745</v>
      </c>
      <c r="T192" s="122">
        <v>1780.3956809445381</v>
      </c>
      <c r="U192" s="122">
        <v>1698.1866321734565</v>
      </c>
      <c r="V192" s="122">
        <v>1992.6151142158703</v>
      </c>
      <c r="W192" s="122">
        <v>2074.5930810386062</v>
      </c>
      <c r="DA192" s="130" t="s">
        <v>2566</v>
      </c>
    </row>
    <row r="193" spans="1:105" ht="12" customHeight="1" x14ac:dyDescent="0.25">
      <c r="A193" s="97" t="s">
        <v>124</v>
      </c>
      <c r="B193" s="98">
        <v>1507.4465465877297</v>
      </c>
      <c r="C193" s="98">
        <v>1316.3645707114224</v>
      </c>
      <c r="D193" s="98">
        <v>1328.6761517785142</v>
      </c>
      <c r="E193" s="98">
        <v>1416.350703825585</v>
      </c>
      <c r="F193" s="98">
        <v>1420.0133027186628</v>
      </c>
      <c r="G193" s="98">
        <v>1547.6853771338344</v>
      </c>
      <c r="H193" s="98">
        <v>1650.4444882884577</v>
      </c>
      <c r="I193" s="98">
        <v>1570.971714015204</v>
      </c>
      <c r="J193" s="98">
        <v>1739.2499620576134</v>
      </c>
      <c r="K193" s="98">
        <v>1715.2090398894263</v>
      </c>
      <c r="L193" s="98">
        <v>1369.7871365969181</v>
      </c>
      <c r="M193" s="98">
        <v>1734.0371237434201</v>
      </c>
      <c r="N193" s="98">
        <v>1783.6748960057364</v>
      </c>
      <c r="O193" s="98">
        <v>1790.705805512267</v>
      </c>
      <c r="P193" s="98">
        <v>1981.3938357692218</v>
      </c>
      <c r="Q193" s="98">
        <v>1643.9860560314492</v>
      </c>
      <c r="R193" s="98">
        <v>1759.6566564285069</v>
      </c>
      <c r="S193" s="98">
        <v>1930.7834286763259</v>
      </c>
      <c r="T193" s="98">
        <v>1805.282061206437</v>
      </c>
      <c r="U193" s="98">
        <v>1745.8964335884923</v>
      </c>
      <c r="V193" s="98">
        <v>1946.5189043465082</v>
      </c>
      <c r="W193" s="98">
        <v>2104.4095628874502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1348.1052759597167</v>
      </c>
      <c r="C197" s="101">
        <v>1350.3499441309739</v>
      </c>
      <c r="D197" s="101">
        <v>1400.2763926544108</v>
      </c>
      <c r="E197" s="101">
        <v>1519.8737057675933</v>
      </c>
      <c r="F197" s="101">
        <v>1352.0591237588469</v>
      </c>
      <c r="G197" s="101">
        <v>1400.9995389734636</v>
      </c>
      <c r="H197" s="101">
        <v>1589.6381172732263</v>
      </c>
      <c r="I197" s="101">
        <v>1608.3754435169255</v>
      </c>
      <c r="J197" s="101">
        <v>2216.6497633023992</v>
      </c>
      <c r="K197" s="101">
        <v>1949.2911166964502</v>
      </c>
      <c r="L197" s="101">
        <v>1870.2045873021946</v>
      </c>
      <c r="M197" s="101">
        <v>1585.7346641430283</v>
      </c>
      <c r="N197" s="101">
        <v>1652.583082509188</v>
      </c>
      <c r="O197" s="101">
        <v>1859.9650785412907</v>
      </c>
      <c r="P197" s="101">
        <v>1623.1580250617599</v>
      </c>
      <c r="Q197" s="101">
        <v>2005.4590116568272</v>
      </c>
      <c r="R197" s="101">
        <v>2230.7789550866801</v>
      </c>
      <c r="S197" s="101">
        <v>1652.9796723398963</v>
      </c>
      <c r="T197" s="101">
        <v>1779.3653530993001</v>
      </c>
      <c r="U197" s="101">
        <v>1696.186053449243</v>
      </c>
      <c r="V197" s="101">
        <v>1994.4066840164635</v>
      </c>
      <c r="W197" s="101">
        <v>2073.4894425241641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2574</v>
      </c>
    </row>
    <row r="201" spans="1:105" ht="12" customHeight="1" x14ac:dyDescent="0.25">
      <c r="A201" s="121" t="s">
        <v>54</v>
      </c>
      <c r="B201" s="122">
        <v>444.79772159733835</v>
      </c>
      <c r="C201" s="122">
        <v>449.72185122531448</v>
      </c>
      <c r="D201" s="122">
        <v>492.86970683672695</v>
      </c>
      <c r="E201" s="122">
        <v>524.8439980689401</v>
      </c>
      <c r="F201" s="122">
        <v>542.53116488583544</v>
      </c>
      <c r="G201" s="122">
        <v>560.19341916207497</v>
      </c>
      <c r="H201" s="122">
        <v>594.14150776490271</v>
      </c>
      <c r="I201" s="122">
        <v>540.17516646149613</v>
      </c>
      <c r="J201" s="122">
        <v>629.5231740291706</v>
      </c>
      <c r="K201" s="122">
        <v>572.35329369982867</v>
      </c>
      <c r="L201" s="122">
        <v>602.86508180687156</v>
      </c>
      <c r="M201" s="122">
        <v>553.60022831310437</v>
      </c>
      <c r="N201" s="122">
        <v>556.14282672096783</v>
      </c>
      <c r="O201" s="122">
        <v>559.77622470669962</v>
      </c>
      <c r="P201" s="122">
        <v>554.92952078911503</v>
      </c>
      <c r="Q201" s="122">
        <v>510.20595293453584</v>
      </c>
      <c r="R201" s="122">
        <v>537.90718236235034</v>
      </c>
      <c r="S201" s="122">
        <v>492.22683546491317</v>
      </c>
      <c r="T201" s="122">
        <v>458.21447840655776</v>
      </c>
      <c r="U201" s="122">
        <v>424.14317557875518</v>
      </c>
      <c r="V201" s="122">
        <v>480.58948467208836</v>
      </c>
      <c r="W201" s="122">
        <v>491.16137542040735</v>
      </c>
      <c r="DA201" s="130" t="s">
        <v>2575</v>
      </c>
    </row>
    <row r="202" spans="1:105" ht="12" customHeight="1" x14ac:dyDescent="0.25">
      <c r="A202" s="97" t="s">
        <v>50</v>
      </c>
      <c r="B202" s="98">
        <v>451.68509072020572</v>
      </c>
      <c r="C202" s="98">
        <v>450.35802812282503</v>
      </c>
      <c r="D202" s="98">
        <v>487.39800947954382</v>
      </c>
      <c r="E202" s="98">
        <v>510.54992604510528</v>
      </c>
      <c r="F202" s="98">
        <v>550.53433105291685</v>
      </c>
      <c r="G202" s="98">
        <v>575.86282066862248</v>
      </c>
      <c r="H202" s="98">
        <v>600.40006938459737</v>
      </c>
      <c r="I202" s="98">
        <v>552.28921746877279</v>
      </c>
      <c r="J202" s="98">
        <v>572.88813903048947</v>
      </c>
      <c r="K202" s="98">
        <v>533.74072978897425</v>
      </c>
      <c r="L202" s="98">
        <v>537.25369370118733</v>
      </c>
      <c r="M202" s="98">
        <v>559.11879263006892</v>
      </c>
      <c r="N202" s="98">
        <v>563.31865563038775</v>
      </c>
      <c r="O202" s="98">
        <v>550.5441525392572</v>
      </c>
      <c r="P202" s="98">
        <v>597.21342190601354</v>
      </c>
      <c r="Q202" s="98">
        <v>478.42598581052374</v>
      </c>
      <c r="R202" s="98">
        <v>497.6870568841764</v>
      </c>
      <c r="S202" s="98">
        <v>567.70062475435884</v>
      </c>
      <c r="T202" s="98">
        <v>481.653361143675</v>
      </c>
      <c r="U202" s="98">
        <v>451.28368594953963</v>
      </c>
      <c r="V202" s="98">
        <v>473.71767144985165</v>
      </c>
      <c r="W202" s="98">
        <v>492.59425282523461</v>
      </c>
      <c r="DA202" s="63" t="s">
        <v>2576</v>
      </c>
    </row>
    <row r="203" spans="1:105" ht="12" customHeight="1" x14ac:dyDescent="0.25">
      <c r="A203" s="109" t="s">
        <v>120</v>
      </c>
      <c r="B203" s="33">
        <v>417.24824510586876</v>
      </c>
      <c r="C203" s="33">
        <v>447.41570997183885</v>
      </c>
      <c r="D203" s="33">
        <v>505.76727917865838</v>
      </c>
      <c r="E203" s="33">
        <v>554.1468457178014</v>
      </c>
      <c r="F203" s="33">
        <v>526.52483255167272</v>
      </c>
      <c r="G203" s="33">
        <v>529.55103399371546</v>
      </c>
      <c r="H203" s="33">
        <v>583.94237031058526</v>
      </c>
      <c r="I203" s="33">
        <v>526.98980482092281</v>
      </c>
      <c r="J203" s="33">
        <v>679.33828334738223</v>
      </c>
      <c r="K203" s="33">
        <v>608.31597577366369</v>
      </c>
      <c r="L203" s="33">
        <v>724.7592246382851</v>
      </c>
      <c r="M203" s="33">
        <v>544.2829774473347</v>
      </c>
      <c r="N203" s="33">
        <v>543.99469446843852</v>
      </c>
      <c r="O203" s="33">
        <v>574.35457835941077</v>
      </c>
      <c r="P203" s="33">
        <v>489.77779559879167</v>
      </c>
      <c r="Q203" s="33">
        <v>556.27834692491228</v>
      </c>
      <c r="R203" s="33">
        <v>593.24628616791767</v>
      </c>
      <c r="S203" s="33">
        <v>405.01267895266471</v>
      </c>
      <c r="T203" s="33">
        <v>429.90495011941681</v>
      </c>
      <c r="U203" s="33">
        <v>396.57997069213764</v>
      </c>
      <c r="V203" s="33">
        <v>488.05483262561228</v>
      </c>
      <c r="W203" s="33">
        <v>489.69601034172365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210.40297808697954</v>
      </c>
      <c r="C205" s="117">
        <f t="shared" si="88"/>
        <v>180.00990495553506</v>
      </c>
      <c r="D205" s="117">
        <f t="shared" si="88"/>
        <v>166.4580213111019</v>
      </c>
      <c r="E205" s="117">
        <f t="shared" si="88"/>
        <v>150.70005861414504</v>
      </c>
      <c r="F205" s="117">
        <f t="shared" si="88"/>
        <v>160.17112748140511</v>
      </c>
      <c r="G205" s="117">
        <f t="shared" si="88"/>
        <v>159.25020304370551</v>
      </c>
      <c r="H205" s="117">
        <f t="shared" si="88"/>
        <v>156.76940006193013</v>
      </c>
      <c r="I205" s="117">
        <f t="shared" si="88"/>
        <v>121.46097948650232</v>
      </c>
      <c r="J205" s="117">
        <f t="shared" si="88"/>
        <v>113.26652577169887</v>
      </c>
      <c r="K205" s="117">
        <f t="shared" si="88"/>
        <v>107.99629567949636</v>
      </c>
      <c r="L205" s="117">
        <f t="shared" si="88"/>
        <v>148.80467078258312</v>
      </c>
      <c r="M205" s="117">
        <f t="shared" si="88"/>
        <v>145.63040272171281</v>
      </c>
      <c r="N205" s="117">
        <f t="shared" si="88"/>
        <v>150.89819099377024</v>
      </c>
      <c r="O205" s="117">
        <f t="shared" si="88"/>
        <v>145.26766916161176</v>
      </c>
      <c r="P205" s="117">
        <f t="shared" si="88"/>
        <v>155.68314607506605</v>
      </c>
      <c r="Q205" s="117">
        <f t="shared" si="88"/>
        <v>121.98648997733311</v>
      </c>
      <c r="R205" s="117">
        <f t="shared" ref="R205:V205" si="89">R206+R208+R210+R219</f>
        <v>123.90553074274489</v>
      </c>
      <c r="S205" s="117">
        <f t="shared" si="89"/>
        <v>131.03755753767967</v>
      </c>
      <c r="T205" s="117">
        <f t="shared" si="89"/>
        <v>120.22953077765135</v>
      </c>
      <c r="U205" s="117">
        <f t="shared" si="89"/>
        <v>104.93420188234116</v>
      </c>
      <c r="V205" s="117">
        <f t="shared" si="89"/>
        <v>111.42355896988187</v>
      </c>
      <c r="W205" s="117">
        <f t="shared" ref="W205" si="90">W206+W208+W210+W219</f>
        <v>112.23750928293806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70.705839452525638</v>
      </c>
      <c r="C210" s="122">
        <v>43.804338893304561</v>
      </c>
      <c r="D210" s="122">
        <v>34.806788265716577</v>
      </c>
      <c r="E210" s="122">
        <v>19.058660680832009</v>
      </c>
      <c r="F210" s="122">
        <v>19.761500439555817</v>
      </c>
      <c r="G210" s="122">
        <v>13.822097701366243</v>
      </c>
      <c r="H210" s="122">
        <v>14.970008558837016</v>
      </c>
      <c r="I210" s="122">
        <v>11.840751261577728</v>
      </c>
      <c r="J210" s="122">
        <v>11.210289340358313</v>
      </c>
      <c r="K210" s="122">
        <v>10.073261379891948</v>
      </c>
      <c r="L210" s="122">
        <v>16.183553017087387</v>
      </c>
      <c r="M210" s="122">
        <v>12.401711777376804</v>
      </c>
      <c r="N210" s="122">
        <v>16.60626870062999</v>
      </c>
      <c r="O210" s="122">
        <v>17.462357730628217</v>
      </c>
      <c r="P210" s="122">
        <v>18.375336183584555</v>
      </c>
      <c r="Q210" s="122">
        <v>14.648039713021404</v>
      </c>
      <c r="R210" s="122">
        <v>14.652362652689204</v>
      </c>
      <c r="S210" s="122">
        <v>15.79289719877057</v>
      </c>
      <c r="T210" s="122">
        <v>20.765835336753206</v>
      </c>
      <c r="U210" s="122">
        <v>19.409457046516422</v>
      </c>
      <c r="V210" s="122">
        <v>19.214916829585601</v>
      </c>
      <c r="W210" s="122">
        <v>19.447115077528547</v>
      </c>
      <c r="DA210" s="130" t="s">
        <v>2734</v>
      </c>
    </row>
    <row r="211" spans="1:105" ht="12" customHeight="1" x14ac:dyDescent="0.25">
      <c r="A211" s="97" t="s">
        <v>124</v>
      </c>
      <c r="B211" s="98">
        <v>618.67609520959934</v>
      </c>
      <c r="C211" s="98">
        <v>540.25351301742296</v>
      </c>
      <c r="D211" s="98">
        <v>545.30634949622629</v>
      </c>
      <c r="E211" s="98">
        <v>581.28915076537623</v>
      </c>
      <c r="F211" s="98">
        <v>573.08351274711879</v>
      </c>
      <c r="G211" s="98">
        <v>612.77966476057009</v>
      </c>
      <c r="H211" s="98">
        <v>637.72236460645695</v>
      </c>
      <c r="I211" s="98">
        <v>605.85177288406032</v>
      </c>
      <c r="J211" s="98">
        <v>670.74897886477243</v>
      </c>
      <c r="K211" s="98">
        <v>661.47749727957125</v>
      </c>
      <c r="L211" s="98">
        <v>513.61486680545761</v>
      </c>
      <c r="M211" s="98">
        <v>647.49989911356784</v>
      </c>
      <c r="N211" s="98">
        <v>631.97818809756018</v>
      </c>
      <c r="O211" s="98">
        <v>618.07555651828818</v>
      </c>
      <c r="P211" s="98">
        <v>680.13575414646073</v>
      </c>
      <c r="Q211" s="98">
        <v>563.02113206810441</v>
      </c>
      <c r="R211" s="98">
        <v>600.51792559380908</v>
      </c>
      <c r="S211" s="98">
        <v>625.71013831185371</v>
      </c>
      <c r="T211" s="98">
        <v>522.34062731679217</v>
      </c>
      <c r="U211" s="98">
        <v>482.2861886918401</v>
      </c>
      <c r="V211" s="98">
        <v>513.60527689572655</v>
      </c>
      <c r="W211" s="98">
        <v>544.84066208943614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139.69713863445389</v>
      </c>
      <c r="C219" s="122">
        <v>136.2055660622305</v>
      </c>
      <c r="D219" s="122">
        <v>131.65123304538531</v>
      </c>
      <c r="E219" s="122">
        <v>131.64139793331302</v>
      </c>
      <c r="F219" s="122">
        <v>140.40962704184929</v>
      </c>
      <c r="G219" s="122">
        <v>145.42810534233928</v>
      </c>
      <c r="H219" s="122">
        <v>141.79939150309312</v>
      </c>
      <c r="I219" s="122">
        <v>109.6202282249246</v>
      </c>
      <c r="J219" s="122">
        <v>102.05623643134055</v>
      </c>
      <c r="K219" s="122">
        <v>97.92303429960441</v>
      </c>
      <c r="L219" s="122">
        <v>132.62111776549574</v>
      </c>
      <c r="M219" s="122">
        <v>133.22869094433602</v>
      </c>
      <c r="N219" s="122">
        <v>134.29192229314026</v>
      </c>
      <c r="O219" s="122">
        <v>127.80531143098355</v>
      </c>
      <c r="P219" s="122">
        <v>137.3078098914815</v>
      </c>
      <c r="Q219" s="122">
        <v>107.3384502643117</v>
      </c>
      <c r="R219" s="122">
        <v>109.25316809005568</v>
      </c>
      <c r="S219" s="122">
        <v>115.24466033890911</v>
      </c>
      <c r="T219" s="122">
        <v>99.46369544089815</v>
      </c>
      <c r="U219" s="122">
        <v>85.524744835824734</v>
      </c>
      <c r="V219" s="122">
        <v>92.208642140296263</v>
      </c>
      <c r="W219" s="122">
        <v>92.790394205409513</v>
      </c>
      <c r="DA219" s="130" t="s">
        <v>2743</v>
      </c>
    </row>
    <row r="220" spans="1:105" ht="12" customHeight="1" x14ac:dyDescent="0.25">
      <c r="A220" s="97" t="s">
        <v>50</v>
      </c>
      <c r="B220" s="98">
        <v>174.62142329306738</v>
      </c>
      <c r="C220" s="98">
        <v>173.77951532077685</v>
      </c>
      <c r="D220" s="98">
        <v>187.50327130706393</v>
      </c>
      <c r="E220" s="98">
        <v>195.85671399834374</v>
      </c>
      <c r="F220" s="98">
        <v>210.61444056277395</v>
      </c>
      <c r="G220" s="98">
        <v>219.79475011967187</v>
      </c>
      <c r="H220" s="98">
        <v>228.81265447090024</v>
      </c>
      <c r="I220" s="98">
        <v>210.33381290657408</v>
      </c>
      <c r="J220" s="98">
        <v>218.08445761220986</v>
      </c>
      <c r="K220" s="98">
        <v>203.06145007391652</v>
      </c>
      <c r="L220" s="98">
        <v>204.00646431784165</v>
      </c>
      <c r="M220" s="98">
        <v>212.13942442501013</v>
      </c>
      <c r="N220" s="98">
        <v>213.61735588743213</v>
      </c>
      <c r="O220" s="98">
        <v>208.74091545194037</v>
      </c>
      <c r="P220" s="98">
        <v>226.4214878342973</v>
      </c>
      <c r="Q220" s="98">
        <v>181.37871874384311</v>
      </c>
      <c r="R220" s="98">
        <v>188.65770895340097</v>
      </c>
      <c r="S220" s="98">
        <v>214.97561640142661</v>
      </c>
      <c r="T220" s="98">
        <v>181.81469297053619</v>
      </c>
      <c r="U220" s="98">
        <v>169.73792808950265</v>
      </c>
      <c r="V220" s="98">
        <v>177.08620849205309</v>
      </c>
      <c r="W220" s="98">
        <v>183.52359180649842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213.90381610624053</v>
      </c>
      <c r="C223" s="118">
        <f t="shared" si="93"/>
        <v>234.58254120625759</v>
      </c>
      <c r="D223" s="118">
        <f t="shared" si="93"/>
        <v>212.48911955441366</v>
      </c>
      <c r="E223" s="118">
        <f t="shared" si="93"/>
        <v>234.83938189356041</v>
      </c>
      <c r="F223" s="118">
        <f t="shared" si="93"/>
        <v>235.7864126156762</v>
      </c>
      <c r="G223" s="118">
        <f t="shared" si="93"/>
        <v>170.75024302395676</v>
      </c>
      <c r="H223" s="118">
        <f t="shared" si="93"/>
        <v>225.51443238770906</v>
      </c>
      <c r="I223" s="118">
        <f t="shared" si="93"/>
        <v>282.62928039427686</v>
      </c>
      <c r="J223" s="118">
        <f t="shared" si="93"/>
        <v>247.49562781556733</v>
      </c>
      <c r="K223" s="118">
        <f t="shared" si="93"/>
        <v>262.11924698024626</v>
      </c>
      <c r="L223" s="118">
        <f t="shared" si="93"/>
        <v>188.83795994104324</v>
      </c>
      <c r="M223" s="118">
        <f t="shared" si="93"/>
        <v>111.92761333822489</v>
      </c>
      <c r="N223" s="118">
        <f t="shared" si="93"/>
        <v>265.16821962241704</v>
      </c>
      <c r="O223" s="118">
        <f t="shared" si="93"/>
        <v>204.51298091246323</v>
      </c>
      <c r="P223" s="118">
        <f t="shared" si="93"/>
        <v>327.46478195829678</v>
      </c>
      <c r="Q223" s="118">
        <f t="shared" si="93"/>
        <v>261.03850039290569</v>
      </c>
      <c r="R223" s="118">
        <f t="shared" ref="R223:V223" si="94">R224+R226+R228+R237</f>
        <v>288.73490894928426</v>
      </c>
      <c r="S223" s="118">
        <f t="shared" si="94"/>
        <v>185.60478204050236</v>
      </c>
      <c r="T223" s="118">
        <f t="shared" si="94"/>
        <v>181.00767357486771</v>
      </c>
      <c r="U223" s="118">
        <f t="shared" si="94"/>
        <v>165.83836669342631</v>
      </c>
      <c r="V223" s="118">
        <f t="shared" si="94"/>
        <v>214.43878309029913</v>
      </c>
      <c r="W223" s="118">
        <f t="shared" ref="W223" si="95">W224+W226+W228+W237</f>
        <v>201.67911894844408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168.37012629785056</v>
      </c>
      <c r="C224" s="123">
        <f t="shared" si="96"/>
        <v>189.89440038328232</v>
      </c>
      <c r="D224" s="123">
        <f t="shared" si="96"/>
        <v>166.26999559689008</v>
      </c>
      <c r="E224" s="123">
        <f t="shared" si="96"/>
        <v>185.55729668557453</v>
      </c>
      <c r="F224" s="123">
        <f t="shared" si="96"/>
        <v>190.24377939646178</v>
      </c>
      <c r="G224" s="123">
        <f t="shared" si="96"/>
        <v>123.95400072871317</v>
      </c>
      <c r="H224" s="123">
        <f t="shared" si="96"/>
        <v>173.97508364144221</v>
      </c>
      <c r="I224" s="123">
        <f t="shared" si="96"/>
        <v>232.50817217650524</v>
      </c>
      <c r="J224" s="123">
        <f t="shared" si="96"/>
        <v>181.92956932256666</v>
      </c>
      <c r="K224" s="123">
        <f t="shared" si="96"/>
        <v>204.24326649476637</v>
      </c>
      <c r="L224" s="123">
        <f t="shared" si="96"/>
        <v>132.40990559360546</v>
      </c>
      <c r="M224" s="123">
        <f t="shared" si="96"/>
        <v>63.073164447220293</v>
      </c>
      <c r="N224" s="123">
        <f t="shared" si="96"/>
        <v>215.4360631999167</v>
      </c>
      <c r="O224" s="123">
        <f t="shared" si="96"/>
        <v>150.96276068708835</v>
      </c>
      <c r="P224" s="123">
        <f t="shared" si="96"/>
        <v>279.19830447804509</v>
      </c>
      <c r="Q224" s="123">
        <f t="shared" si="96"/>
        <v>206.73932794127637</v>
      </c>
      <c r="R224" s="123">
        <f t="shared" si="96"/>
        <v>229.6938890385961</v>
      </c>
      <c r="S224" s="123">
        <f t="shared" si="96"/>
        <v>140.41599840517566</v>
      </c>
      <c r="T224" s="123">
        <f t="shared" si="96"/>
        <v>135.56519709246265</v>
      </c>
      <c r="U224" s="123">
        <f t="shared" si="96"/>
        <v>124.3113196256805</v>
      </c>
      <c r="V224" s="123">
        <f t="shared" si="96"/>
        <v>167.78629602103734</v>
      </c>
      <c r="W224" s="123">
        <f t="shared" si="96"/>
        <v>154.33312796389797</v>
      </c>
      <c r="DA224" s="130" t="s">
        <v>2898</v>
      </c>
    </row>
    <row r="225" spans="1:105" ht="12" customHeight="1" x14ac:dyDescent="0.25">
      <c r="A225" s="97" t="s">
        <v>53</v>
      </c>
      <c r="B225" s="99">
        <v>168.37012629785056</v>
      </c>
      <c r="C225" s="99">
        <v>189.89440038328232</v>
      </c>
      <c r="D225" s="99">
        <v>166.26999559689008</v>
      </c>
      <c r="E225" s="99">
        <v>185.55729668557453</v>
      </c>
      <c r="F225" s="99">
        <v>190.24377939646178</v>
      </c>
      <c r="G225" s="99">
        <v>123.95400072871317</v>
      </c>
      <c r="H225" s="99">
        <v>173.97508364144221</v>
      </c>
      <c r="I225" s="99">
        <v>232.50817217650524</v>
      </c>
      <c r="J225" s="99">
        <v>181.92956932256666</v>
      </c>
      <c r="K225" s="99">
        <v>204.24326649476637</v>
      </c>
      <c r="L225" s="99">
        <v>132.40990559360546</v>
      </c>
      <c r="M225" s="99">
        <v>63.073164447220293</v>
      </c>
      <c r="N225" s="99">
        <v>215.4360631999167</v>
      </c>
      <c r="O225" s="99">
        <v>150.96276068708835</v>
      </c>
      <c r="P225" s="99">
        <v>279.19830447804509</v>
      </c>
      <c r="Q225" s="99">
        <v>206.73932794127637</v>
      </c>
      <c r="R225" s="99">
        <v>229.6938890385961</v>
      </c>
      <c r="S225" s="99">
        <v>140.41599840517566</v>
      </c>
      <c r="T225" s="99">
        <v>135.56519709246265</v>
      </c>
      <c r="U225" s="99">
        <v>124.3113196256805</v>
      </c>
      <c r="V225" s="99">
        <v>167.78629602103734</v>
      </c>
      <c r="W225" s="99">
        <v>154.33312796389797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1.8914920222491212E-3</v>
      </c>
      <c r="L226" s="123">
        <f t="shared" si="97"/>
        <v>8.4219916148718203E-3</v>
      </c>
      <c r="M226" s="123">
        <f t="shared" si="97"/>
        <v>6.3710843607141772E-3</v>
      </c>
      <c r="N226" s="123">
        <f t="shared" si="97"/>
        <v>8.2088637597940734E-3</v>
      </c>
      <c r="O226" s="123">
        <f t="shared" si="97"/>
        <v>9.9408267556405899E-3</v>
      </c>
      <c r="P226" s="123">
        <f t="shared" si="97"/>
        <v>1.9278874220424801E-2</v>
      </c>
      <c r="Q226" s="123">
        <f t="shared" si="97"/>
        <v>1.6844701021025209E-2</v>
      </c>
      <c r="R226" s="123">
        <f t="shared" si="97"/>
        <v>1.7732533563518157E-2</v>
      </c>
      <c r="S226" s="123">
        <f t="shared" si="97"/>
        <v>1.641423183726894E-2</v>
      </c>
      <c r="T226" s="123">
        <f t="shared" si="97"/>
        <v>2.1527692122016662E-2</v>
      </c>
      <c r="U226" s="123">
        <f t="shared" si="97"/>
        <v>1.4957960408224096E-2</v>
      </c>
      <c r="V226" s="123">
        <f t="shared" si="97"/>
        <v>1.451517053239745E-2</v>
      </c>
      <c r="W226" s="123">
        <f t="shared" si="97"/>
        <v>2.5751715199342877E-2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</v>
      </c>
      <c r="C227" s="99">
        <f>RES_hhdet_fecs!C165</f>
        <v>0</v>
      </c>
      <c r="D227" s="99">
        <f>RES_hhdet_fecs!D165</f>
        <v>0</v>
      </c>
      <c r="E227" s="99">
        <f>RES_hhdet_fecs!E165</f>
        <v>0</v>
      </c>
      <c r="F227" s="99">
        <f>RES_hhdet_fecs!F165</f>
        <v>0</v>
      </c>
      <c r="G227" s="99">
        <f>RES_hhdet_fecs!G165</f>
        <v>0</v>
      </c>
      <c r="H227" s="99">
        <f>RES_hhdet_fecs!H165</f>
        <v>0</v>
      </c>
      <c r="I227" s="99">
        <f>RES_hhdet_fecs!I165</f>
        <v>0</v>
      </c>
      <c r="J227" s="99">
        <f>RES_hhdet_fecs!J165</f>
        <v>0</v>
      </c>
      <c r="K227" s="99">
        <f>RES_hhdet_fecs!K165</f>
        <v>1.8914920222491212E-3</v>
      </c>
      <c r="L227" s="99">
        <f>RES_hhdet_fecs!L165</f>
        <v>8.4219916148718203E-3</v>
      </c>
      <c r="M227" s="99">
        <f>RES_hhdet_fecs!M165</f>
        <v>6.3710843607141772E-3</v>
      </c>
      <c r="N227" s="99">
        <f>RES_hhdet_fecs!N165</f>
        <v>8.2088637597940734E-3</v>
      </c>
      <c r="O227" s="99">
        <f>RES_hhdet_fecs!O165</f>
        <v>9.9408267556405899E-3</v>
      </c>
      <c r="P227" s="99">
        <f>RES_hhdet_fecs!P165</f>
        <v>1.9278874220424801E-2</v>
      </c>
      <c r="Q227" s="99">
        <f>RES_hhdet_fecs!Q165</f>
        <v>1.6844701021025209E-2</v>
      </c>
      <c r="R227" s="99">
        <f>RES_hhdet_fecs!R165</f>
        <v>1.7732533563518157E-2</v>
      </c>
      <c r="S227" s="99">
        <f>RES_hhdet_fecs!S165</f>
        <v>1.641423183726894E-2</v>
      </c>
      <c r="T227" s="99">
        <f>RES_hhdet_fecs!T165</f>
        <v>2.1527692122016662E-2</v>
      </c>
      <c r="U227" s="99">
        <f>RES_hhdet_fecs!U165</f>
        <v>1.4957960408224096E-2</v>
      </c>
      <c r="V227" s="99">
        <f>RES_hhdet_fecs!V165</f>
        <v>1.451517053239745E-2</v>
      </c>
      <c r="W227" s="99">
        <f>RES_hhdet_fecs!W165</f>
        <v>2.5751715199342877E-2</v>
      </c>
      <c r="DA227" s="63" t="s">
        <v>2901</v>
      </c>
    </row>
    <row r="228" spans="1:105" ht="12" customHeight="1" x14ac:dyDescent="0.25">
      <c r="A228" s="121" t="s">
        <v>55</v>
      </c>
      <c r="B228" s="123">
        <v>34.356029396094691</v>
      </c>
      <c r="C228" s="123">
        <v>33.47040909917839</v>
      </c>
      <c r="D228" s="123">
        <v>34.221840624596659</v>
      </c>
      <c r="E228" s="123">
        <v>36.673895283553186</v>
      </c>
      <c r="F228" s="123">
        <v>32.498307715816303</v>
      </c>
      <c r="G228" s="123">
        <v>33.371033901814997</v>
      </c>
      <c r="H228" s="123">
        <v>37.531942018077395</v>
      </c>
      <c r="I228" s="123">
        <v>37.707087598750739</v>
      </c>
      <c r="J228" s="123">
        <v>51.526594004416268</v>
      </c>
      <c r="K228" s="123">
        <v>45.100895287121354</v>
      </c>
      <c r="L228" s="123">
        <v>42.606043644340104</v>
      </c>
      <c r="M228" s="123">
        <v>36.072075422789396</v>
      </c>
      <c r="N228" s="123">
        <v>36.960663402099627</v>
      </c>
      <c r="O228" s="123">
        <v>40.876998297713456</v>
      </c>
      <c r="P228" s="123">
        <v>35.605200601134548</v>
      </c>
      <c r="Q228" s="123">
        <v>43.020887019109722</v>
      </c>
      <c r="R228" s="123">
        <v>47.289135391449783</v>
      </c>
      <c r="S228" s="123">
        <v>34.356462326125097</v>
      </c>
      <c r="T228" s="123">
        <v>35.602402768539783</v>
      </c>
      <c r="U228" s="123">
        <v>32.685405017087014</v>
      </c>
      <c r="V228" s="123">
        <v>36.889756704026297</v>
      </c>
      <c r="W228" s="123">
        <v>37.522175857945854</v>
      </c>
      <c r="DA228" s="130" t="s">
        <v>2902</v>
      </c>
    </row>
    <row r="229" spans="1:105" ht="12" customHeight="1" x14ac:dyDescent="0.25">
      <c r="A229" s="97" t="s">
        <v>124</v>
      </c>
      <c r="B229" s="99">
        <v>41.831141677729875</v>
      </c>
      <c r="C229" s="99">
        <v>36.560597765022116</v>
      </c>
      <c r="D229" s="99">
        <v>36.899592860932032</v>
      </c>
      <c r="E229" s="99">
        <v>39.304612592264547</v>
      </c>
      <c r="F229" s="99">
        <v>38.693034278768401</v>
      </c>
      <c r="G229" s="99">
        <v>41.305887558650923</v>
      </c>
      <c r="H229" s="99">
        <v>42.907732579952665</v>
      </c>
      <c r="I229" s="99">
        <v>40.676167397081173</v>
      </c>
      <c r="J229" s="99">
        <v>44.901899571705535</v>
      </c>
      <c r="K229" s="99">
        <v>44.081456012434046</v>
      </c>
      <c r="L229" s="99">
        <v>34.104759379797962</v>
      </c>
      <c r="M229" s="99">
        <v>42.832772863611034</v>
      </c>
      <c r="N229" s="99">
        <v>41.633671310950916</v>
      </c>
      <c r="O229" s="99">
        <v>40.532970473742232</v>
      </c>
      <c r="P229" s="99">
        <v>44.384118787488184</v>
      </c>
      <c r="Q229" s="99">
        <v>36.52313749169106</v>
      </c>
      <c r="R229" s="99">
        <v>38.739466564762438</v>
      </c>
      <c r="S229" s="99">
        <v>39.989827021954248</v>
      </c>
      <c r="T229" s="99">
        <v>33.122561261378692</v>
      </c>
      <c r="U229" s="99">
        <v>30.353910993635115</v>
      </c>
      <c r="V229" s="99">
        <v>32.061149002597283</v>
      </c>
      <c r="W229" s="99">
        <v>33.776789444633586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33.391498779109511</v>
      </c>
      <c r="C233" s="102">
        <v>33.197745393368649</v>
      </c>
      <c r="D233" s="102">
        <v>34.039266608482876</v>
      </c>
      <c r="E233" s="102">
        <v>36.584718425630768</v>
      </c>
      <c r="F233" s="102">
        <v>32.277067481425156</v>
      </c>
      <c r="G233" s="102">
        <v>33.187921894349557</v>
      </c>
      <c r="H233" s="102">
        <v>37.402716283416936</v>
      </c>
      <c r="I233" s="102">
        <v>37.647903283833863</v>
      </c>
      <c r="J233" s="102">
        <v>51.639195042932592</v>
      </c>
      <c r="K233" s="102">
        <v>45.116659811987653</v>
      </c>
      <c r="L233" s="102">
        <v>42.882626522809801</v>
      </c>
      <c r="M233" s="102">
        <v>35.940057692701401</v>
      </c>
      <c r="N233" s="102">
        <v>36.834558809854663</v>
      </c>
      <c r="O233" s="102">
        <v>40.887000636895486</v>
      </c>
      <c r="P233" s="102">
        <v>35.361433266879331</v>
      </c>
      <c r="Q233" s="102">
        <v>43.194453691964014</v>
      </c>
      <c r="R233" s="102">
        <v>47.502960637603756</v>
      </c>
      <c r="S233" s="102">
        <v>34.210594750120769</v>
      </c>
      <c r="T233" s="102">
        <v>35.705071365970021</v>
      </c>
      <c r="U233" s="102">
        <v>32.78316977821801</v>
      </c>
      <c r="V233" s="102">
        <v>37.077424795639658</v>
      </c>
      <c r="W233" s="102">
        <v>37.660809004477159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2910</v>
      </c>
    </row>
    <row r="237" spans="1:105" ht="12" customHeight="1" x14ac:dyDescent="0.25">
      <c r="A237" s="121" t="s">
        <v>54</v>
      </c>
      <c r="B237" s="123">
        <v>11.177660412295273</v>
      </c>
      <c r="C237" s="123">
        <v>11.217731723796872</v>
      </c>
      <c r="D237" s="123">
        <v>11.997283332926926</v>
      </c>
      <c r="E237" s="123">
        <v>12.608189924432693</v>
      </c>
      <c r="F237" s="123">
        <v>13.044325503398124</v>
      </c>
      <c r="G237" s="123">
        <v>13.425208393428598</v>
      </c>
      <c r="H237" s="123">
        <v>14.007406728189462</v>
      </c>
      <c r="I237" s="123">
        <v>12.414020619020926</v>
      </c>
      <c r="J237" s="123">
        <v>14.039464488584386</v>
      </c>
      <c r="K237" s="123">
        <v>12.773193706336269</v>
      </c>
      <c r="L237" s="123">
        <v>13.813588711482781</v>
      </c>
      <c r="M237" s="123">
        <v>12.776002383854493</v>
      </c>
      <c r="N237" s="123">
        <v>12.763284156640887</v>
      </c>
      <c r="O237" s="123">
        <v>12.663281100905786</v>
      </c>
      <c r="P237" s="123">
        <v>12.64199800489671</v>
      </c>
      <c r="Q237" s="123">
        <v>11.261440731498579</v>
      </c>
      <c r="R237" s="123">
        <v>11.734151985674801</v>
      </c>
      <c r="S237" s="123">
        <v>10.815907077364329</v>
      </c>
      <c r="T237" s="123">
        <v>9.8185460217432485</v>
      </c>
      <c r="U237" s="123">
        <v>8.8266840902505734</v>
      </c>
      <c r="V237" s="123">
        <v>9.7482151947030644</v>
      </c>
      <c r="W237" s="123">
        <v>9.7980634114009195</v>
      </c>
      <c r="DA237" s="130" t="s">
        <v>2911</v>
      </c>
    </row>
    <row r="238" spans="1:105" ht="12" customHeight="1" x14ac:dyDescent="0.25">
      <c r="A238" s="97" t="s">
        <v>50</v>
      </c>
      <c r="B238" s="99">
        <v>11.806846190274143</v>
      </c>
      <c r="C238" s="99">
        <v>11.760188145668799</v>
      </c>
      <c r="D238" s="99">
        <v>12.687903556808699</v>
      </c>
      <c r="E238" s="99">
        <v>13.243103294054089</v>
      </c>
      <c r="F238" s="99">
        <v>14.220112055282666</v>
      </c>
      <c r="G238" s="99">
        <v>14.815793924839667</v>
      </c>
      <c r="H238" s="99">
        <v>15.395151140739989</v>
      </c>
      <c r="I238" s="99">
        <v>14.121562015617657</v>
      </c>
      <c r="J238" s="99">
        <v>14.599211810097346</v>
      </c>
      <c r="K238" s="99">
        <v>13.532197869266607</v>
      </c>
      <c r="L238" s="99">
        <v>13.54632006810399</v>
      </c>
      <c r="M238" s="99">
        <v>14.033237370775117</v>
      </c>
      <c r="N238" s="99">
        <v>14.072755909668885</v>
      </c>
      <c r="O238" s="99">
        <v>13.689085862474284</v>
      </c>
      <c r="P238" s="99">
        <v>14.775753444529533</v>
      </c>
      <c r="Q238" s="99">
        <v>11.76602352102625</v>
      </c>
      <c r="R238" s="99">
        <v>12.170326141318943</v>
      </c>
      <c r="S238" s="99">
        <v>13.739329423405282</v>
      </c>
      <c r="T238" s="99">
        <v>11.52919759864473</v>
      </c>
      <c r="U238" s="99">
        <v>10.682889293279841</v>
      </c>
      <c r="V238" s="99">
        <v>11.054378862858531</v>
      </c>
      <c r="W238" s="99">
        <v>11.377340477487037</v>
      </c>
      <c r="DA238" s="63" t="s">
        <v>2912</v>
      </c>
    </row>
    <row r="239" spans="1:105" ht="12" customHeight="1" x14ac:dyDescent="0.25">
      <c r="A239" s="109" t="s">
        <v>120</v>
      </c>
      <c r="B239" s="110">
        <v>8.6609173003797917</v>
      </c>
      <c r="C239" s="110">
        <v>9.2513271945111342</v>
      </c>
      <c r="D239" s="110">
        <v>10.369392805205599</v>
      </c>
      <c r="E239" s="110">
        <v>11.306617516708831</v>
      </c>
      <c r="F239" s="110">
        <v>10.692752399629045</v>
      </c>
      <c r="G239" s="110">
        <v>10.705841132002506</v>
      </c>
      <c r="H239" s="110">
        <v>11.745897315144159</v>
      </c>
      <c r="I239" s="110">
        <v>10.555472160140134</v>
      </c>
      <c r="J239" s="110">
        <v>13.547121294792882</v>
      </c>
      <c r="K239" s="110">
        <v>12.066278064391346</v>
      </c>
      <c r="L239" s="110">
        <v>14.31012571719125</v>
      </c>
      <c r="M239" s="110">
        <v>10.653353611899076</v>
      </c>
      <c r="N239" s="110">
        <v>10.546448131488015</v>
      </c>
      <c r="O239" s="110">
        <v>11.043434080480745</v>
      </c>
      <c r="P239" s="110">
        <v>9.3542727866869608</v>
      </c>
      <c r="Q239" s="110">
        <v>10.529931570738084</v>
      </c>
      <c r="R239" s="110">
        <v>11.134017436378198</v>
      </c>
      <c r="S239" s="110">
        <v>7.4377301441614465</v>
      </c>
      <c r="T239" s="110">
        <v>7.752417710556915</v>
      </c>
      <c r="U239" s="110">
        <v>6.9415697860709482</v>
      </c>
      <c r="V239" s="110">
        <v>8.3292350868796596</v>
      </c>
      <c r="W239" s="110">
        <v>8.1829793473963797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139.91076660000903</v>
      </c>
      <c r="C241" s="118">
        <f t="shared" si="98"/>
        <v>154.94536265285717</v>
      </c>
      <c r="D241" s="118">
        <f t="shared" si="98"/>
        <v>142.01896827674253</v>
      </c>
      <c r="E241" s="118">
        <f t="shared" si="98"/>
        <v>159.16403891991911</v>
      </c>
      <c r="F241" s="118">
        <f t="shared" si="98"/>
        <v>161.95432504364788</v>
      </c>
      <c r="G241" s="118">
        <f t="shared" si="98"/>
        <v>117.72243704780496</v>
      </c>
      <c r="H241" s="118">
        <f t="shared" si="98"/>
        <v>157.65212957919192</v>
      </c>
      <c r="I241" s="118">
        <f t="shared" si="98"/>
        <v>200.04935459888048</v>
      </c>
      <c r="J241" s="118">
        <f t="shared" si="98"/>
        <v>174.56138445378483</v>
      </c>
      <c r="K241" s="118">
        <f t="shared" si="98"/>
        <v>186.13009019548983</v>
      </c>
      <c r="L241" s="118">
        <f t="shared" si="98"/>
        <v>134.02425993073999</v>
      </c>
      <c r="M241" s="118">
        <f t="shared" si="98"/>
        <v>78.927460885938004</v>
      </c>
      <c r="N241" s="118">
        <f t="shared" si="98"/>
        <v>195.092351278667</v>
      </c>
      <c r="O241" s="118">
        <f t="shared" si="98"/>
        <v>150.44860126290624</v>
      </c>
      <c r="P241" s="118">
        <f t="shared" si="98"/>
        <v>244.34200559668909</v>
      </c>
      <c r="Q241" s="118">
        <f t="shared" si="98"/>
        <v>194.06207391798048</v>
      </c>
      <c r="R241" s="118">
        <f t="shared" ref="R241:V241" si="99">R242+R244+R246+R255</f>
        <v>215.05797627103809</v>
      </c>
      <c r="S241" s="118">
        <f t="shared" si="99"/>
        <v>138.8243917755122</v>
      </c>
      <c r="T241" s="118">
        <f t="shared" si="99"/>
        <v>136.93016127522094</v>
      </c>
      <c r="U241" s="118">
        <f t="shared" si="99"/>
        <v>127.39825957832167</v>
      </c>
      <c r="V241" s="118">
        <f t="shared" si="99"/>
        <v>167.65600852032173</v>
      </c>
      <c r="W241" s="118">
        <f t="shared" ref="W241" si="100">W242+W244+W246+W255</f>
        <v>159.70362154187487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112.09353588152962</v>
      </c>
      <c r="C242" s="123">
        <f t="shared" si="101"/>
        <v>127.31592517353701</v>
      </c>
      <c r="D242" s="123">
        <f t="shared" si="101"/>
        <v>112.98894951485316</v>
      </c>
      <c r="E242" s="123">
        <f t="shared" si="101"/>
        <v>127.80989124915287</v>
      </c>
      <c r="F242" s="123">
        <f t="shared" si="101"/>
        <v>132.86063226984416</v>
      </c>
      <c r="G242" s="123">
        <f t="shared" si="101"/>
        <v>87.641464438966452</v>
      </c>
      <c r="H242" s="123">
        <f t="shared" si="101"/>
        <v>124.25352196533196</v>
      </c>
      <c r="I242" s="123">
        <f t="shared" si="101"/>
        <v>167.29241630755985</v>
      </c>
      <c r="J242" s="123">
        <f t="shared" si="101"/>
        <v>131.40166147001477</v>
      </c>
      <c r="K242" s="123">
        <f t="shared" si="101"/>
        <v>148.00442071459142</v>
      </c>
      <c r="L242" s="123">
        <f t="shared" si="101"/>
        <v>96.92890509864327</v>
      </c>
      <c r="M242" s="123">
        <f t="shared" si="101"/>
        <v>46.713908200855002</v>
      </c>
      <c r="N242" s="123">
        <f t="shared" si="101"/>
        <v>161.95616668251955</v>
      </c>
      <c r="O242" s="123">
        <f t="shared" si="101"/>
        <v>114.39180682505909</v>
      </c>
      <c r="P242" s="123">
        <f t="shared" si="101"/>
        <v>211.83284934928776</v>
      </c>
      <c r="Q242" s="123">
        <f t="shared" si="101"/>
        <v>157.06117502512612</v>
      </c>
      <c r="R242" s="123">
        <f t="shared" si="101"/>
        <v>174.58031014235027</v>
      </c>
      <c r="S242" s="123">
        <f t="shared" si="101"/>
        <v>107.5095250141693</v>
      </c>
      <c r="T242" s="123">
        <f t="shared" si="101"/>
        <v>104.59166012830013</v>
      </c>
      <c r="U242" s="123">
        <f t="shared" si="101"/>
        <v>96.989328541086365</v>
      </c>
      <c r="V242" s="123">
        <f t="shared" si="101"/>
        <v>132.51881195189952</v>
      </c>
      <c r="W242" s="123">
        <f t="shared" si="101"/>
        <v>123.44909800387087</v>
      </c>
      <c r="DA242" s="130" t="s">
        <v>3066</v>
      </c>
    </row>
    <row r="243" spans="1:105" ht="12" customHeight="1" x14ac:dyDescent="0.25">
      <c r="A243" s="97" t="s">
        <v>53</v>
      </c>
      <c r="B243" s="99">
        <v>112.09353588152962</v>
      </c>
      <c r="C243" s="99">
        <v>127.31592517353701</v>
      </c>
      <c r="D243" s="99">
        <v>112.98894951485316</v>
      </c>
      <c r="E243" s="99">
        <v>127.80989124915287</v>
      </c>
      <c r="F243" s="99">
        <v>132.86063226984416</v>
      </c>
      <c r="G243" s="99">
        <v>87.641464438966452</v>
      </c>
      <c r="H243" s="99">
        <v>124.25352196533196</v>
      </c>
      <c r="I243" s="99">
        <v>167.29241630755985</v>
      </c>
      <c r="J243" s="99">
        <v>131.40166147001477</v>
      </c>
      <c r="K243" s="99">
        <v>148.00442071459142</v>
      </c>
      <c r="L243" s="99">
        <v>96.92890509864327</v>
      </c>
      <c r="M243" s="99">
        <v>46.713908200855002</v>
      </c>
      <c r="N243" s="99">
        <v>161.95616668251955</v>
      </c>
      <c r="O243" s="99">
        <v>114.39180682505909</v>
      </c>
      <c r="P243" s="99">
        <v>211.83284934928776</v>
      </c>
      <c r="Q243" s="99">
        <v>157.06117502512612</v>
      </c>
      <c r="R243" s="99">
        <v>174.58031014235027</v>
      </c>
      <c r="S243" s="99">
        <v>107.5095250141693</v>
      </c>
      <c r="T243" s="99">
        <v>104.59166012830013</v>
      </c>
      <c r="U243" s="99">
        <v>96.989328541086365</v>
      </c>
      <c r="V243" s="99">
        <v>132.51881195189952</v>
      </c>
      <c r="W243" s="99">
        <v>123.44909800387087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6.6088571423337569E-3</v>
      </c>
      <c r="L244" s="123">
        <f t="shared" si="102"/>
        <v>3.0031760932317665E-2</v>
      </c>
      <c r="M244" s="123">
        <f t="shared" si="102"/>
        <v>2.3375636833416039E-2</v>
      </c>
      <c r="N244" s="123">
        <f t="shared" si="102"/>
        <v>3.1222978512129858E-2</v>
      </c>
      <c r="O244" s="123">
        <f t="shared" si="102"/>
        <v>3.9066004568510372E-2</v>
      </c>
      <c r="P244" s="123">
        <f t="shared" si="102"/>
        <v>7.7827961343456417E-2</v>
      </c>
      <c r="Q244" s="123">
        <f t="shared" si="102"/>
        <v>6.9014712738506928E-2</v>
      </c>
      <c r="R244" s="123">
        <f t="shared" si="102"/>
        <v>7.3479555676523561E-2</v>
      </c>
      <c r="S244" s="123">
        <f t="shared" si="102"/>
        <v>6.8861178124244957E-2</v>
      </c>
      <c r="T244" s="123">
        <f t="shared" si="102"/>
        <v>9.2160605825892139E-2</v>
      </c>
      <c r="U244" s="123">
        <f t="shared" si="102"/>
        <v>6.6207165554635988E-2</v>
      </c>
      <c r="V244" s="123">
        <f t="shared" si="102"/>
        <v>6.6732657081650285E-2</v>
      </c>
      <c r="W244" s="123">
        <f t="shared" si="102"/>
        <v>0.12220697810197062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</v>
      </c>
      <c r="C245" s="99">
        <f>RES_hhdet_tess!C165</f>
        <v>0</v>
      </c>
      <c r="D245" s="99">
        <f>RES_hhdet_tess!D165</f>
        <v>0</v>
      </c>
      <c r="E245" s="99">
        <f>RES_hhdet_tess!E165</f>
        <v>0</v>
      </c>
      <c r="F245" s="99">
        <f>RES_hhdet_tess!F165</f>
        <v>0</v>
      </c>
      <c r="G245" s="99">
        <f>RES_hhdet_tess!G165</f>
        <v>0</v>
      </c>
      <c r="H245" s="99">
        <f>RES_hhdet_tess!H165</f>
        <v>0</v>
      </c>
      <c r="I245" s="99">
        <f>RES_hhdet_tess!I165</f>
        <v>0</v>
      </c>
      <c r="J245" s="99">
        <f>RES_hhdet_tess!J165</f>
        <v>0</v>
      </c>
      <c r="K245" s="99">
        <f>RES_hhdet_tess!K165</f>
        <v>6.6088571423337569E-3</v>
      </c>
      <c r="L245" s="99">
        <f>RES_hhdet_tess!L165</f>
        <v>3.0031760932317665E-2</v>
      </c>
      <c r="M245" s="99">
        <f>RES_hhdet_tess!M165</f>
        <v>2.3375636833416039E-2</v>
      </c>
      <c r="N245" s="99">
        <f>RES_hhdet_tess!N165</f>
        <v>3.1222978512129858E-2</v>
      </c>
      <c r="O245" s="99">
        <f>RES_hhdet_tess!O165</f>
        <v>3.9066004568510372E-2</v>
      </c>
      <c r="P245" s="99">
        <f>RES_hhdet_tess!P165</f>
        <v>7.7827961343456417E-2</v>
      </c>
      <c r="Q245" s="99">
        <f>RES_hhdet_tess!Q165</f>
        <v>6.9014712738506928E-2</v>
      </c>
      <c r="R245" s="99">
        <f>RES_hhdet_tess!R165</f>
        <v>7.3479555676523561E-2</v>
      </c>
      <c r="S245" s="99">
        <f>RES_hhdet_tess!S165</f>
        <v>6.8861178124244957E-2</v>
      </c>
      <c r="T245" s="99">
        <f>RES_hhdet_tess!T165</f>
        <v>9.2160605825892139E-2</v>
      </c>
      <c r="U245" s="99">
        <f>RES_hhdet_tess!U165</f>
        <v>6.6207165554635988E-2</v>
      </c>
      <c r="V245" s="99">
        <f>RES_hhdet_tess!V165</f>
        <v>6.6732657081650285E-2</v>
      </c>
      <c r="W245" s="99">
        <f>RES_hhdet_tess!W165</f>
        <v>0.12220697810197062</v>
      </c>
      <c r="DA245" s="63" t="s">
        <v>3069</v>
      </c>
    </row>
    <row r="246" spans="1:105" ht="12" customHeight="1" x14ac:dyDescent="0.25">
      <c r="A246" s="121" t="s">
        <v>55</v>
      </c>
      <c r="B246" s="123">
        <v>20.985499116185125</v>
      </c>
      <c r="C246" s="123">
        <v>20.716039824600504</v>
      </c>
      <c r="D246" s="123">
        <v>21.453930846285299</v>
      </c>
      <c r="E246" s="123">
        <v>23.29269334335407</v>
      </c>
      <c r="F246" s="123">
        <v>20.772771281180809</v>
      </c>
      <c r="G246" s="123">
        <v>21.503141788004765</v>
      </c>
      <c r="H246" s="123">
        <v>24.317774977493119</v>
      </c>
      <c r="I246" s="123">
        <v>24.518590593790773</v>
      </c>
      <c r="J246" s="123">
        <v>33.586718198164377</v>
      </c>
      <c r="K246" s="123">
        <v>29.454692365195591</v>
      </c>
      <c r="L246" s="123">
        <v>27.971858192190428</v>
      </c>
      <c r="M246" s="123">
        <v>23.871301912467686</v>
      </c>
      <c r="N246" s="123">
        <v>24.782327168610408</v>
      </c>
      <c r="O246" s="123">
        <v>27.678743818507101</v>
      </c>
      <c r="P246" s="123">
        <v>24.205082439130472</v>
      </c>
      <c r="Q246" s="123">
        <v>29.413564915333417</v>
      </c>
      <c r="R246" s="123">
        <v>32.521634221611372</v>
      </c>
      <c r="S246" s="123">
        <v>24.099833322141592</v>
      </c>
      <c r="T246" s="123">
        <v>25.645932672026234</v>
      </c>
      <c r="U246" s="123">
        <v>24.27879393410214</v>
      </c>
      <c r="V246" s="123">
        <v>28.255622880420358</v>
      </c>
      <c r="W246" s="123">
        <v>29.215521285899353</v>
      </c>
      <c r="DA246" s="130" t="s">
        <v>3070</v>
      </c>
    </row>
    <row r="247" spans="1:105" ht="12" customHeight="1" x14ac:dyDescent="0.25">
      <c r="A247" s="97" t="s">
        <v>124</v>
      </c>
      <c r="B247" s="99">
        <v>23.153154144111461</v>
      </c>
      <c r="C247" s="99">
        <v>20.235956316369712</v>
      </c>
      <c r="D247" s="99">
        <v>20.42358699999216</v>
      </c>
      <c r="E247" s="99">
        <v>21.754743414229267</v>
      </c>
      <c r="F247" s="99">
        <v>21.779060771354175</v>
      </c>
      <c r="G247" s="99">
        <v>23.698570662950537</v>
      </c>
      <c r="H247" s="99">
        <v>25.225320866981065</v>
      </c>
      <c r="I247" s="99">
        <v>23.959285814306696</v>
      </c>
      <c r="J247" s="99">
        <v>26.448348364329593</v>
      </c>
      <c r="K247" s="99">
        <v>25.965086469490817</v>
      </c>
      <c r="L247" s="99">
        <v>20.661523770760919</v>
      </c>
      <c r="M247" s="99">
        <v>26.057139385920387</v>
      </c>
      <c r="N247" s="99">
        <v>26.692557059279267</v>
      </c>
      <c r="O247" s="99">
        <v>26.676138611590655</v>
      </c>
      <c r="P247" s="99">
        <v>29.372077357582643</v>
      </c>
      <c r="Q247" s="99">
        <v>24.225534737500169</v>
      </c>
      <c r="R247" s="99">
        <v>25.786206560527763</v>
      </c>
      <c r="S247" s="99">
        <v>28.031204286377257</v>
      </c>
      <c r="T247" s="99">
        <v>26.004411654804098</v>
      </c>
      <c r="U247" s="99">
        <v>24.960895898189602</v>
      </c>
      <c r="V247" s="99">
        <v>27.601970746100402</v>
      </c>
      <c r="W247" s="99">
        <v>29.635412814550087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20.705801693226888</v>
      </c>
      <c r="C251" s="102">
        <v>20.758400134150282</v>
      </c>
      <c r="D251" s="102">
        <v>21.524181563078017</v>
      </c>
      <c r="E251" s="102">
        <v>23.344827239256606</v>
      </c>
      <c r="F251" s="102">
        <v>20.736832370817474</v>
      </c>
      <c r="G251" s="102">
        <v>21.452478044736786</v>
      </c>
      <c r="H251" s="102">
        <v>24.295958970534276</v>
      </c>
      <c r="I251" s="102">
        <v>24.529739526272184</v>
      </c>
      <c r="J251" s="102">
        <v>33.708050263328708</v>
      </c>
      <c r="K251" s="102">
        <v>29.508655342964218</v>
      </c>
      <c r="L251" s="102">
        <v>28.209694414805433</v>
      </c>
      <c r="M251" s="102">
        <v>23.828618549676726</v>
      </c>
      <c r="N251" s="102">
        <v>24.730778194982374</v>
      </c>
      <c r="O251" s="102">
        <v>27.707893778616377</v>
      </c>
      <c r="P251" s="102">
        <v>24.06160865903086</v>
      </c>
      <c r="Q251" s="102">
        <v>29.552146609323692</v>
      </c>
      <c r="R251" s="102">
        <v>32.690085714502871</v>
      </c>
      <c r="S251" s="102">
        <v>23.998036335102665</v>
      </c>
      <c r="T251" s="102">
        <v>25.631091185478105</v>
      </c>
      <c r="U251" s="102">
        <v>24.250191872541944</v>
      </c>
      <c r="V251" s="102">
        <v>28.281027646392651</v>
      </c>
      <c r="W251" s="102">
        <v>29.199979262354919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3078</v>
      </c>
    </row>
    <row r="255" spans="1:105" ht="12" customHeight="1" x14ac:dyDescent="0.25">
      <c r="A255" s="121" t="s">
        <v>54</v>
      </c>
      <c r="B255" s="123">
        <v>6.8317316022942673</v>
      </c>
      <c r="C255" s="123">
        <v>6.9133976547196463</v>
      </c>
      <c r="D255" s="123">
        <v>7.5760879156040728</v>
      </c>
      <c r="E255" s="123">
        <v>8.0614543274121697</v>
      </c>
      <c r="F255" s="123">
        <v>8.3209214926229222</v>
      </c>
      <c r="G255" s="123">
        <v>8.5778308208337464</v>
      </c>
      <c r="H255" s="123">
        <v>9.0808326363668375</v>
      </c>
      <c r="I255" s="123">
        <v>8.2383476975298517</v>
      </c>
      <c r="J255" s="123">
        <v>9.5730047856056562</v>
      </c>
      <c r="K255" s="123">
        <v>8.6643682585604704</v>
      </c>
      <c r="L255" s="123">
        <v>9.0934648789739754</v>
      </c>
      <c r="M255" s="123">
        <v>8.3188751357819051</v>
      </c>
      <c r="N255" s="123">
        <v>8.3226344490249282</v>
      </c>
      <c r="O255" s="123">
        <v>8.3389846147715208</v>
      </c>
      <c r="P255" s="123">
        <v>8.2262458469274211</v>
      </c>
      <c r="Q255" s="123">
        <v>7.5183192647824555</v>
      </c>
      <c r="R255" s="123">
        <v>7.8825523513999167</v>
      </c>
      <c r="S255" s="123">
        <v>7.1461722610770435</v>
      </c>
      <c r="T255" s="123">
        <v>6.6004078690686683</v>
      </c>
      <c r="U255" s="123">
        <v>6.06392993757854</v>
      </c>
      <c r="V255" s="123">
        <v>6.8148410309202179</v>
      </c>
      <c r="W255" s="123">
        <v>6.9167952740026912</v>
      </c>
      <c r="DA255" s="130" t="s">
        <v>3079</v>
      </c>
    </row>
    <row r="256" spans="1:105" ht="12" customHeight="1" x14ac:dyDescent="0.25">
      <c r="A256" s="97" t="s">
        <v>50</v>
      </c>
      <c r="B256" s="99">
        <v>6.9375159959831221</v>
      </c>
      <c r="C256" s="99">
        <v>6.9231773526801819</v>
      </c>
      <c r="D256" s="99">
        <v>7.4919803722704543</v>
      </c>
      <c r="E256" s="99">
        <v>7.8419014522781216</v>
      </c>
      <c r="F256" s="99">
        <v>8.4436678373102616</v>
      </c>
      <c r="G256" s="99">
        <v>8.8177648696626818</v>
      </c>
      <c r="H256" s="99">
        <v>9.1764882165107604</v>
      </c>
      <c r="I256" s="99">
        <v>8.4231021446424652</v>
      </c>
      <c r="J256" s="99">
        <v>8.7117696739492327</v>
      </c>
      <c r="K256" s="99">
        <v>8.0798455925542854</v>
      </c>
      <c r="L256" s="99">
        <v>8.1037992449791005</v>
      </c>
      <c r="M256" s="99">
        <v>8.4018018492001758</v>
      </c>
      <c r="N256" s="99">
        <v>8.4300201744400489</v>
      </c>
      <c r="O256" s="99">
        <v>8.2014544654567647</v>
      </c>
      <c r="P256" s="99">
        <v>8.8530601592389147</v>
      </c>
      <c r="Q256" s="99">
        <v>7.0500143818457595</v>
      </c>
      <c r="R256" s="99">
        <v>7.2931621088877536</v>
      </c>
      <c r="S256" s="99">
        <v>8.2419042703836674</v>
      </c>
      <c r="T256" s="99">
        <v>6.9380361923775205</v>
      </c>
      <c r="U256" s="99">
        <v>6.4519549320488379</v>
      </c>
      <c r="V256" s="99">
        <v>6.7173975449569916</v>
      </c>
      <c r="W256" s="99">
        <v>6.9369738144130633</v>
      </c>
      <c r="DA256" s="63" t="s">
        <v>3080</v>
      </c>
    </row>
    <row r="257" spans="1:105" ht="12" customHeight="1" x14ac:dyDescent="0.25">
      <c r="A257" s="109" t="s">
        <v>120</v>
      </c>
      <c r="B257" s="110">
        <v>6.4085940275388431</v>
      </c>
      <c r="C257" s="110">
        <v>6.8779462496127088</v>
      </c>
      <c r="D257" s="110">
        <v>7.774341410604741</v>
      </c>
      <c r="E257" s="110">
        <v>8.5115377214369659</v>
      </c>
      <c r="F257" s="110">
        <v>8.0754288032482453</v>
      </c>
      <c r="G257" s="110">
        <v>8.1086264586793835</v>
      </c>
      <c r="H257" s="110">
        <v>8.924949468724888</v>
      </c>
      <c r="I257" s="110">
        <v>8.0372544217610216</v>
      </c>
      <c r="J257" s="110">
        <v>10.330530957114968</v>
      </c>
      <c r="K257" s="110">
        <v>9.2087766239583875</v>
      </c>
      <c r="L257" s="110">
        <v>10.932085393315171</v>
      </c>
      <c r="M257" s="110">
        <v>8.1788660776258535</v>
      </c>
      <c r="N257" s="110">
        <v>8.1408385881085401</v>
      </c>
      <c r="O257" s="110">
        <v>8.5561583021362413</v>
      </c>
      <c r="P257" s="110">
        <v>7.2604401208148106</v>
      </c>
      <c r="Q257" s="110">
        <v>8.1972352306197642</v>
      </c>
      <c r="R257" s="110">
        <v>8.6934978028274319</v>
      </c>
      <c r="S257" s="110">
        <v>5.8799930503227209</v>
      </c>
      <c r="T257" s="110">
        <v>6.1926197216363699</v>
      </c>
      <c r="U257" s="110">
        <v>5.6698617245052025</v>
      </c>
      <c r="V257" s="110">
        <v>6.9207009408150082</v>
      </c>
      <c r="W257" s="110">
        <v>6.8961592249195318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3.231618789439068</v>
      </c>
      <c r="C259" s="118">
        <f t="shared" si="103"/>
        <v>2.7672216756984027</v>
      </c>
      <c r="D259" s="118">
        <f t="shared" si="103"/>
        <v>2.5586896216532322</v>
      </c>
      <c r="E259" s="118">
        <f t="shared" si="103"/>
        <v>2.3147099788243946</v>
      </c>
      <c r="F259" s="118">
        <f t="shared" si="103"/>
        <v>2.4565803098852839</v>
      </c>
      <c r="G259" s="118">
        <f t="shared" si="103"/>
        <v>2.4384815193573566</v>
      </c>
      <c r="H259" s="118">
        <f t="shared" si="103"/>
        <v>2.3960566058100268</v>
      </c>
      <c r="I259" s="118">
        <f t="shared" si="103"/>
        <v>1.8524320309783677</v>
      </c>
      <c r="J259" s="118">
        <f t="shared" si="103"/>
        <v>1.7224163271408903</v>
      </c>
      <c r="K259" s="118">
        <f t="shared" si="103"/>
        <v>1.6348637923944205</v>
      </c>
      <c r="L259" s="118">
        <f t="shared" si="103"/>
        <v>2.2445321323522727</v>
      </c>
      <c r="M259" s="118">
        <f t="shared" si="103"/>
        <v>2.1883682019191202</v>
      </c>
      <c r="N259" s="118">
        <f t="shared" si="103"/>
        <v>2.2581797738270573</v>
      </c>
      <c r="O259" s="118">
        <f t="shared" si="103"/>
        <v>2.1640519991664831</v>
      </c>
      <c r="P259" s="118">
        <f t="shared" si="103"/>
        <v>2.3078387179969395</v>
      </c>
      <c r="Q259" s="118">
        <f t="shared" si="103"/>
        <v>1.7975748271158494</v>
      </c>
      <c r="R259" s="118">
        <f t="shared" ref="R259:V259" si="104">R260+R262+R264+R273</f>
        <v>1.8157255837676278</v>
      </c>
      <c r="S259" s="118">
        <f t="shared" si="104"/>
        <v>1.9024094002323104</v>
      </c>
      <c r="T259" s="118">
        <f t="shared" si="104"/>
        <v>1.7318613410009753</v>
      </c>
      <c r="U259" s="118">
        <f t="shared" si="104"/>
        <v>1.5002331403823042</v>
      </c>
      <c r="V259" s="118">
        <f t="shared" si="104"/>
        <v>1.5800051097605921</v>
      </c>
      <c r="W259" s="118">
        <f t="shared" ref="W259" si="105">W260+W262+W264+W273</f>
        <v>1.5805881989591879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1.085984244972928</v>
      </c>
      <c r="C264" s="123">
        <v>0.67338692337587247</v>
      </c>
      <c r="D264" s="123">
        <v>0.53502839452910567</v>
      </c>
      <c r="E264" s="123">
        <v>0.29273559988389564</v>
      </c>
      <c r="F264" s="123">
        <v>0.30308654023327686</v>
      </c>
      <c r="G264" s="123">
        <v>0.21164764100352959</v>
      </c>
      <c r="H264" s="123">
        <v>0.22880095147563489</v>
      </c>
      <c r="I264" s="123">
        <v>0.1805862837639276</v>
      </c>
      <c r="J264" s="123">
        <v>0.17047212546031137</v>
      </c>
      <c r="K264" s="123">
        <v>0.15249051087996729</v>
      </c>
      <c r="L264" s="123">
        <v>0.24410863295784943</v>
      </c>
      <c r="M264" s="123">
        <v>0.18635883164340705</v>
      </c>
      <c r="N264" s="123">
        <v>0.24851152854475328</v>
      </c>
      <c r="O264" s="123">
        <v>0.26013668681559921</v>
      </c>
      <c r="P264" s="123">
        <v>0.27239501108385189</v>
      </c>
      <c r="Q264" s="123">
        <v>0.21585134107566523</v>
      </c>
      <c r="R264" s="123">
        <v>0.21471737033568125</v>
      </c>
      <c r="S264" s="123">
        <v>0.22928202152428231</v>
      </c>
      <c r="T264" s="123">
        <v>0.29912407709404343</v>
      </c>
      <c r="U264" s="123">
        <v>0.27749494612500614</v>
      </c>
      <c r="V264" s="123">
        <v>0.27247080469379331</v>
      </c>
      <c r="W264" s="123">
        <v>0.27386460009421804</v>
      </c>
      <c r="DA264" s="130" t="s">
        <v>3238</v>
      </c>
    </row>
    <row r="265" spans="1:105" ht="12" customHeight="1" x14ac:dyDescent="0.25">
      <c r="A265" s="97" t="s">
        <v>124</v>
      </c>
      <c r="B265" s="99">
        <v>9.5023621435131211</v>
      </c>
      <c r="C265" s="99">
        <v>8.3051053883024277</v>
      </c>
      <c r="D265" s="99">
        <v>8.3821115142893206</v>
      </c>
      <c r="E265" s="99">
        <v>8.9284357964588175</v>
      </c>
      <c r="F265" s="99">
        <v>8.7895096667650314</v>
      </c>
      <c r="G265" s="99">
        <v>9.3830454178231459</v>
      </c>
      <c r="H265" s="99">
        <v>9.746920532862049</v>
      </c>
      <c r="I265" s="99">
        <v>9.2399981859209621</v>
      </c>
      <c r="J265" s="99">
        <v>10.19991550670863</v>
      </c>
      <c r="K265" s="99">
        <v>10.013543547784518</v>
      </c>
      <c r="L265" s="99">
        <v>7.7472371407149057</v>
      </c>
      <c r="M265" s="99">
        <v>9.7298926836978836</v>
      </c>
      <c r="N265" s="99">
        <v>9.4575047749956109</v>
      </c>
      <c r="O265" s="99">
        <v>9.2074695728152882</v>
      </c>
      <c r="P265" s="99">
        <v>10.082296423765815</v>
      </c>
      <c r="Q265" s="99">
        <v>8.2965959126125419</v>
      </c>
      <c r="R265" s="99">
        <v>8.8000572248514359</v>
      </c>
      <c r="S265" s="99">
        <v>9.084089106307129</v>
      </c>
      <c r="T265" s="99">
        <v>7.5241210161347842</v>
      </c>
      <c r="U265" s="99">
        <v>6.8951944213141534</v>
      </c>
      <c r="V265" s="99">
        <v>7.2830106074299996</v>
      </c>
      <c r="W265" s="99">
        <v>7.6727354902429674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2.14563454446614</v>
      </c>
      <c r="C273" s="123">
        <v>2.0938347523225302</v>
      </c>
      <c r="D273" s="123">
        <v>2.0236612271241263</v>
      </c>
      <c r="E273" s="123">
        <v>2.0219743789404991</v>
      </c>
      <c r="F273" s="123">
        <v>2.1534937696520071</v>
      </c>
      <c r="G273" s="123">
        <v>2.2268338783538271</v>
      </c>
      <c r="H273" s="123">
        <v>2.1672556543343919</v>
      </c>
      <c r="I273" s="123">
        <v>1.6718457472144401</v>
      </c>
      <c r="J273" s="123">
        <v>1.5519442016805789</v>
      </c>
      <c r="K273" s="123">
        <v>1.4823732815144532</v>
      </c>
      <c r="L273" s="123">
        <v>2.0004234993944232</v>
      </c>
      <c r="M273" s="123">
        <v>2.0020093702757129</v>
      </c>
      <c r="N273" s="123">
        <v>2.0096682452823038</v>
      </c>
      <c r="O273" s="123">
        <v>1.9039153123508838</v>
      </c>
      <c r="P273" s="123">
        <v>2.0354437069130875</v>
      </c>
      <c r="Q273" s="123">
        <v>1.5817234860401841</v>
      </c>
      <c r="R273" s="123">
        <v>1.6010082134319465</v>
      </c>
      <c r="S273" s="123">
        <v>1.6731273787080281</v>
      </c>
      <c r="T273" s="123">
        <v>1.432737263906932</v>
      </c>
      <c r="U273" s="123">
        <v>1.2227381942572981</v>
      </c>
      <c r="V273" s="123">
        <v>1.3075343050667987</v>
      </c>
      <c r="W273" s="123">
        <v>1.3067235988649699</v>
      </c>
      <c r="DA273" s="130" t="s">
        <v>3247</v>
      </c>
    </row>
    <row r="274" spans="1:105" ht="12" customHeight="1" x14ac:dyDescent="0.25">
      <c r="A274" s="97" t="s">
        <v>50</v>
      </c>
      <c r="B274" s="99">
        <v>2.6820431805826752</v>
      </c>
      <c r="C274" s="99">
        <v>2.671444339170125</v>
      </c>
      <c r="D274" s="99">
        <v>2.8821841719646644</v>
      </c>
      <c r="E274" s="99">
        <v>3.0083033442773273</v>
      </c>
      <c r="F274" s="99">
        <v>3.2302406544780111</v>
      </c>
      <c r="G274" s="99">
        <v>3.3655557479665799</v>
      </c>
      <c r="H274" s="99">
        <v>3.4971625331304961</v>
      </c>
      <c r="I274" s="99">
        <v>3.207854027467707</v>
      </c>
      <c r="J274" s="99">
        <v>3.3163569547817131</v>
      </c>
      <c r="K274" s="99">
        <v>3.0739740679826033</v>
      </c>
      <c r="L274" s="99">
        <v>3.0771820666705025</v>
      </c>
      <c r="M274" s="99">
        <v>3.1877902011452757</v>
      </c>
      <c r="N274" s="99">
        <v>3.1967672324403842</v>
      </c>
      <c r="O274" s="99">
        <v>3.1096127445196586</v>
      </c>
      <c r="P274" s="99">
        <v>3.3564601524593294</v>
      </c>
      <c r="Q274" s="99">
        <v>2.6727699030363232</v>
      </c>
      <c r="R274" s="99">
        <v>2.7646112862620118</v>
      </c>
      <c r="S274" s="99">
        <v>3.1210260718207445</v>
      </c>
      <c r="T274" s="99">
        <v>2.6189725265081374</v>
      </c>
      <c r="U274" s="99">
        <v>2.4267251318614496</v>
      </c>
      <c r="V274" s="99">
        <v>2.5111127024869444</v>
      </c>
      <c r="W274" s="99">
        <v>2.5844766628659559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1.2215324273563784E-3</v>
      </c>
      <c r="D279" s="117">
        <f t="shared" si="108"/>
        <v>3.3946822701773484E-3</v>
      </c>
      <c r="E279" s="117">
        <f t="shared" si="108"/>
        <v>6.3304844156122798E-3</v>
      </c>
      <c r="F279" s="117">
        <f t="shared" si="108"/>
        <v>1.1582503742083873E-2</v>
      </c>
      <c r="G279" s="117">
        <f t="shared" si="108"/>
        <v>1.4005223901482552E-2</v>
      </c>
      <c r="H279" s="117">
        <f t="shared" si="108"/>
        <v>3.6896007757599138E-2</v>
      </c>
      <c r="I279" s="117">
        <f t="shared" si="108"/>
        <v>4.4353177507770687E-2</v>
      </c>
      <c r="J279" s="117">
        <f t="shared" si="108"/>
        <v>2.1399027965450117E-2</v>
      </c>
      <c r="K279" s="117">
        <f t="shared" si="108"/>
        <v>2.1057069572834677E-2</v>
      </c>
      <c r="L279" s="117">
        <f t="shared" si="108"/>
        <v>6.4585760803804015E-2</v>
      </c>
      <c r="M279" s="117">
        <f t="shared" si="108"/>
        <v>5.7523818512188282E-2</v>
      </c>
      <c r="N279" s="117">
        <f t="shared" si="108"/>
        <v>0.3363114119221321</v>
      </c>
      <c r="O279" s="117">
        <f t="shared" si="108"/>
        <v>0.18159652050497321</v>
      </c>
      <c r="P279" s="117">
        <f t="shared" si="108"/>
        <v>6.054673144374479E-2</v>
      </c>
      <c r="Q279" s="117">
        <f t="shared" si="108"/>
        <v>3.323026737408985E-2</v>
      </c>
      <c r="R279" s="117">
        <f t="shared" ref="R279:V279" si="109">R280+R282+R284+R293</f>
        <v>0</v>
      </c>
      <c r="S279" s="117">
        <f t="shared" si="109"/>
        <v>7.0206263278256631E-2</v>
      </c>
      <c r="T279" s="117">
        <f t="shared" si="109"/>
        <v>5.0286043019279657E-2</v>
      </c>
      <c r="U279" s="117">
        <f t="shared" si="109"/>
        <v>5.8598767609948928E-2</v>
      </c>
      <c r="V279" s="117">
        <f t="shared" si="109"/>
        <v>9.472868727857478E-2</v>
      </c>
      <c r="W279" s="117">
        <f t="shared" ref="W279" si="110">W280+W282+W284+W293</f>
        <v>5.9007494636327387E-2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9.7608004927181215E-4</v>
      </c>
      <c r="D280" s="122">
        <f t="shared" si="111"/>
        <v>2.6379773153262054E-3</v>
      </c>
      <c r="E280" s="122">
        <f t="shared" si="111"/>
        <v>4.9785124608344635E-3</v>
      </c>
      <c r="F280" s="122">
        <f t="shared" si="111"/>
        <v>9.3256457989839246E-3</v>
      </c>
      <c r="G280" s="122">
        <f t="shared" si="111"/>
        <v>1.012492829555618E-2</v>
      </c>
      <c r="H280" s="122">
        <f t="shared" si="111"/>
        <v>2.8330122263976153E-2</v>
      </c>
      <c r="I280" s="122">
        <f t="shared" si="111"/>
        <v>3.6397521383225058E-2</v>
      </c>
      <c r="J280" s="122">
        <f t="shared" si="111"/>
        <v>1.5600290273861506E-2</v>
      </c>
      <c r="K280" s="122">
        <f t="shared" si="111"/>
        <v>1.6243049609080674E-2</v>
      </c>
      <c r="L280" s="122">
        <f t="shared" si="111"/>
        <v>4.4686983302519537E-2</v>
      </c>
      <c r="M280" s="122">
        <f t="shared" si="111"/>
        <v>3.1614260507888133E-2</v>
      </c>
      <c r="N280" s="122">
        <f t="shared" si="111"/>
        <v>0.26915782992468934</v>
      </c>
      <c r="O280" s="122">
        <f t="shared" si="111"/>
        <v>0.13076190460107542</v>
      </c>
      <c r="P280" s="122">
        <f t="shared" si="111"/>
        <v>5.0770972533585743E-2</v>
      </c>
      <c r="Q280" s="122">
        <f t="shared" si="111"/>
        <v>2.5469665084426919E-2</v>
      </c>
      <c r="R280" s="122">
        <f t="shared" si="111"/>
        <v>0</v>
      </c>
      <c r="S280" s="122">
        <f t="shared" si="111"/>
        <v>4.9819438780137823E-2</v>
      </c>
      <c r="T280" s="122">
        <f t="shared" si="111"/>
        <v>3.4223508090735176E-2</v>
      </c>
      <c r="U280" s="122">
        <f t="shared" si="111"/>
        <v>3.9097192920595318E-2</v>
      </c>
      <c r="V280" s="122">
        <f t="shared" si="111"/>
        <v>6.4832827215511174E-2</v>
      </c>
      <c r="W280" s="122">
        <f t="shared" si="111"/>
        <v>3.7072625815952429E-2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9.7608004927181215E-4</v>
      </c>
      <c r="D281" s="98">
        <v>2.6379773153262054E-3</v>
      </c>
      <c r="E281" s="98">
        <v>4.9785124608344635E-3</v>
      </c>
      <c r="F281" s="98">
        <v>9.3256457989839246E-3</v>
      </c>
      <c r="G281" s="98">
        <v>1.012492829555618E-2</v>
      </c>
      <c r="H281" s="98">
        <v>2.8330122263976153E-2</v>
      </c>
      <c r="I281" s="98">
        <v>3.6397521383225058E-2</v>
      </c>
      <c r="J281" s="98">
        <v>1.5600290273861506E-2</v>
      </c>
      <c r="K281" s="98">
        <v>1.6243049609080674E-2</v>
      </c>
      <c r="L281" s="98">
        <v>4.4686983302519537E-2</v>
      </c>
      <c r="M281" s="98">
        <v>3.1614260507888133E-2</v>
      </c>
      <c r="N281" s="98">
        <v>0.26915782992468934</v>
      </c>
      <c r="O281" s="98">
        <v>0.13076190460107542</v>
      </c>
      <c r="P281" s="98">
        <v>5.0770972533585743E-2</v>
      </c>
      <c r="Q281" s="98">
        <v>2.5469665084426919E-2</v>
      </c>
      <c r="R281" s="98">
        <v>0</v>
      </c>
      <c r="S281" s="98">
        <v>4.9819438780137823E-2</v>
      </c>
      <c r="T281" s="98">
        <v>3.4223508090735176E-2</v>
      </c>
      <c r="U281" s="98">
        <v>3.9097192920595318E-2</v>
      </c>
      <c r="V281" s="98">
        <v>6.4832827215511174E-2</v>
      </c>
      <c r="W281" s="98">
        <v>3.7072625815952429E-2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1.8967942655534041E-5</v>
      </c>
      <c r="M282" s="122">
        <f t="shared" si="112"/>
        <v>1.3191592667047293E-5</v>
      </c>
      <c r="N282" s="122">
        <f t="shared" si="112"/>
        <v>3.4816426928559088E-5</v>
      </c>
      <c r="O282" s="122">
        <f t="shared" si="112"/>
        <v>2.1732450918066125E-5</v>
      </c>
      <c r="P282" s="122">
        <f t="shared" si="112"/>
        <v>9.3696139757208009E-6</v>
      </c>
      <c r="Q282" s="122">
        <f t="shared" si="112"/>
        <v>3.3042679187060119E-6</v>
      </c>
      <c r="R282" s="122">
        <f t="shared" si="112"/>
        <v>0</v>
      </c>
      <c r="S282" s="122">
        <f t="shared" si="112"/>
        <v>1.5928458521819909E-5</v>
      </c>
      <c r="T282" s="122">
        <f t="shared" si="112"/>
        <v>1.6833801803711461E-5</v>
      </c>
      <c r="U282" s="122">
        <f t="shared" si="112"/>
        <v>1.799712009665875E-5</v>
      </c>
      <c r="V282" s="122">
        <f t="shared" si="112"/>
        <v>2.5796148103993501E-5</v>
      </c>
      <c r="W282" s="122">
        <f t="shared" si="112"/>
        <v>3.2308468136768489E-5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1.8967942655534041E-5</v>
      </c>
      <c r="M283" s="98">
        <v>1.3191592667047293E-5</v>
      </c>
      <c r="N283" s="98">
        <v>3.4816426928559088E-5</v>
      </c>
      <c r="O283" s="98">
        <v>2.1732450918066125E-5</v>
      </c>
      <c r="P283" s="98">
        <v>9.3696139757208009E-6</v>
      </c>
      <c r="Q283" s="98">
        <v>3.3042679187060119E-6</v>
      </c>
      <c r="R283" s="98">
        <v>0</v>
      </c>
      <c r="S283" s="98">
        <v>1.5928458521819909E-5</v>
      </c>
      <c r="T283" s="98">
        <v>1.6833801803711461E-5</v>
      </c>
      <c r="U283" s="98">
        <v>1.799712009665875E-5</v>
      </c>
      <c r="V283" s="98">
        <v>2.5796148103993501E-5</v>
      </c>
      <c r="W283" s="98">
        <v>3.2308468136768489E-5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1.8027093162162108E-4</v>
      </c>
      <c r="D284" s="122">
        <v>5.5820257241707754E-4</v>
      </c>
      <c r="E284" s="122">
        <v>1.0048433794539611E-3</v>
      </c>
      <c r="F284" s="122">
        <v>1.6010943099648504E-3</v>
      </c>
      <c r="G284" s="122">
        <v>2.7504658678995436E-3</v>
      </c>
      <c r="H284" s="122">
        <v>6.2385938876902396E-3</v>
      </c>
      <c r="I284" s="122">
        <v>6.0328399635505387E-3</v>
      </c>
      <c r="J284" s="122">
        <v>4.5529475204448763E-3</v>
      </c>
      <c r="K284" s="122">
        <v>3.7230884225243201E-3</v>
      </c>
      <c r="L284" s="122">
        <v>1.4920184805725921E-2</v>
      </c>
      <c r="M284" s="122">
        <v>1.8977194561524351E-2</v>
      </c>
      <c r="N284" s="122">
        <v>4.9340842661822031E-2</v>
      </c>
      <c r="O284" s="122">
        <v>3.8322277496811899E-2</v>
      </c>
      <c r="P284" s="122">
        <v>7.1527407965347985E-3</v>
      </c>
      <c r="Q284" s="122">
        <v>6.0558217231665521E-3</v>
      </c>
      <c r="R284" s="122">
        <v>0</v>
      </c>
      <c r="S284" s="122">
        <v>1.5330719097014636E-2</v>
      </c>
      <c r="T284" s="122">
        <v>1.2067764764004665E-2</v>
      </c>
      <c r="U284" s="122">
        <v>1.5104366979980858E-2</v>
      </c>
      <c r="V284" s="122">
        <v>2.2922889255350708E-2</v>
      </c>
      <c r="W284" s="122">
        <v>1.7013090122006663E-2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2.3731871332868378E-4</v>
      </c>
      <c r="I285" s="98">
        <v>0</v>
      </c>
      <c r="J285" s="98">
        <v>0</v>
      </c>
      <c r="K285" s="98">
        <v>0</v>
      </c>
      <c r="L285" s="98">
        <v>7.4783982167743901E-4</v>
      </c>
      <c r="M285" s="98">
        <v>0</v>
      </c>
      <c r="N285" s="98">
        <v>1.8046170808052871E-3</v>
      </c>
      <c r="O285" s="98">
        <v>1.2754734596727038E-3</v>
      </c>
      <c r="P285" s="98">
        <v>2.1887102667101697E-4</v>
      </c>
      <c r="Q285" s="98">
        <v>0</v>
      </c>
      <c r="R285" s="98">
        <v>0</v>
      </c>
      <c r="S285" s="98">
        <v>5.514582262875937E-4</v>
      </c>
      <c r="T285" s="98">
        <v>1.1607947283219361E-3</v>
      </c>
      <c r="U285" s="98">
        <v>4.6549219838332601E-4</v>
      </c>
      <c r="V285" s="98">
        <v>5.0607645758707907E-4</v>
      </c>
      <c r="W285" s="98">
        <v>3.5532268031321894E-4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1.8027093162162108E-4</v>
      </c>
      <c r="D289" s="101">
        <v>5.5820257241707754E-4</v>
      </c>
      <c r="E289" s="101">
        <v>1.0048433794539611E-3</v>
      </c>
      <c r="F289" s="101">
        <v>1.6010943099648504E-3</v>
      </c>
      <c r="G289" s="101">
        <v>2.7504658678995436E-3</v>
      </c>
      <c r="H289" s="101">
        <v>6.0012751743615559E-3</v>
      </c>
      <c r="I289" s="101">
        <v>6.0328399635505387E-3</v>
      </c>
      <c r="J289" s="101">
        <v>4.5529475204448763E-3</v>
      </c>
      <c r="K289" s="101">
        <v>3.7230884225243201E-3</v>
      </c>
      <c r="L289" s="101">
        <v>1.4172344984048482E-2</v>
      </c>
      <c r="M289" s="101">
        <v>1.8977194561524351E-2</v>
      </c>
      <c r="N289" s="101">
        <v>4.7536225581016743E-2</v>
      </c>
      <c r="O289" s="101">
        <v>3.7046804037139197E-2</v>
      </c>
      <c r="P289" s="101">
        <v>6.9338697698637817E-3</v>
      </c>
      <c r="Q289" s="101">
        <v>6.0558217231665521E-3</v>
      </c>
      <c r="R289" s="101">
        <v>0</v>
      </c>
      <c r="S289" s="101">
        <v>1.4779260870727041E-2</v>
      </c>
      <c r="T289" s="101">
        <v>1.090697003568273E-2</v>
      </c>
      <c r="U289" s="101">
        <v>1.4638874781597531E-2</v>
      </c>
      <c r="V289" s="101">
        <v>2.2416812797763627E-2</v>
      </c>
      <c r="W289" s="101">
        <v>1.6657767441693443E-2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6.5181446462945076E-5</v>
      </c>
      <c r="D293" s="122">
        <v>1.9850238243406538E-4</v>
      </c>
      <c r="E293" s="122">
        <v>3.4712857532385533E-4</v>
      </c>
      <c r="F293" s="122">
        <v>6.5576363313509781E-4</v>
      </c>
      <c r="G293" s="122">
        <v>1.1298297380268304E-3</v>
      </c>
      <c r="H293" s="122">
        <v>2.3272916059327449E-3</v>
      </c>
      <c r="I293" s="122">
        <v>1.9228161609950933E-3</v>
      </c>
      <c r="J293" s="122">
        <v>1.245790171143733E-3</v>
      </c>
      <c r="K293" s="122">
        <v>1.0909315412296837E-3</v>
      </c>
      <c r="L293" s="122">
        <v>4.95962475290303E-3</v>
      </c>
      <c r="M293" s="122">
        <v>6.9191718501087473E-3</v>
      </c>
      <c r="N293" s="122">
        <v>1.7777922908692154E-2</v>
      </c>
      <c r="O293" s="122">
        <v>1.24906059561678E-2</v>
      </c>
      <c r="P293" s="122">
        <v>2.6136484996485245E-3</v>
      </c>
      <c r="Q293" s="122">
        <v>1.7014762985776664E-3</v>
      </c>
      <c r="R293" s="122">
        <v>0</v>
      </c>
      <c r="S293" s="122">
        <v>5.0401769425823546E-3</v>
      </c>
      <c r="T293" s="122">
        <v>3.9779363627360995E-3</v>
      </c>
      <c r="U293" s="122">
        <v>4.3792105892760877E-3</v>
      </c>
      <c r="V293" s="122">
        <v>6.9471746596088905E-3</v>
      </c>
      <c r="W293" s="122">
        <v>4.8894702302315247E-3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6.5181446462945076E-5</v>
      </c>
      <c r="D294" s="98">
        <v>1.4094865405076207E-4</v>
      </c>
      <c r="E294" s="98">
        <v>2.2125549362152165E-4</v>
      </c>
      <c r="F294" s="98">
        <v>4.7671503234592846E-4</v>
      </c>
      <c r="G294" s="98">
        <v>8.3030306591622572E-4</v>
      </c>
      <c r="H294" s="98">
        <v>1.4703031892894338E-3</v>
      </c>
      <c r="I294" s="98">
        <v>7.9485846669607877E-4</v>
      </c>
      <c r="J294" s="98">
        <v>3.2951109728470281E-4</v>
      </c>
      <c r="K294" s="98">
        <v>6.1346875392497024E-4</v>
      </c>
      <c r="L294" s="98">
        <v>4.4732929334678128E-3</v>
      </c>
      <c r="M294" s="98">
        <v>4.4928575645869426E-3</v>
      </c>
      <c r="N294" s="98">
        <v>1.2286502008689255E-2</v>
      </c>
      <c r="O294" s="98">
        <v>7.7419215070462155E-3</v>
      </c>
      <c r="P294" s="98">
        <v>1.5425263749762705E-3</v>
      </c>
      <c r="Q294" s="98">
        <v>6.1785676151707137E-4</v>
      </c>
      <c r="R294" s="98">
        <v>0</v>
      </c>
      <c r="S294" s="98">
        <v>2.8305886648936291E-3</v>
      </c>
      <c r="T294" s="98">
        <v>3.003424090658186E-3</v>
      </c>
      <c r="U294" s="98">
        <v>2.2900933394038657E-3</v>
      </c>
      <c r="V294" s="98">
        <v>4.8505043097009015E-3</v>
      </c>
      <c r="W294" s="98">
        <v>2.6135453347866408E-3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5.7553728383303301E-5</v>
      </c>
      <c r="E295" s="33">
        <v>1.2587308170233365E-4</v>
      </c>
      <c r="F295" s="33">
        <v>1.7904860078916937E-4</v>
      </c>
      <c r="G295" s="33">
        <v>2.9952667211060452E-4</v>
      </c>
      <c r="H295" s="33">
        <v>8.5698841664331126E-4</v>
      </c>
      <c r="I295" s="33">
        <v>1.1279576942990145E-3</v>
      </c>
      <c r="J295" s="33">
        <v>9.1627907385903021E-4</v>
      </c>
      <c r="K295" s="33">
        <v>4.7746278730471361E-4</v>
      </c>
      <c r="L295" s="33">
        <v>4.8633181943521755E-4</v>
      </c>
      <c r="M295" s="33">
        <v>2.4263142855218043E-3</v>
      </c>
      <c r="N295" s="33">
        <v>5.4914209000028981E-3</v>
      </c>
      <c r="O295" s="33">
        <v>4.7486844491215841E-3</v>
      </c>
      <c r="P295" s="33">
        <v>1.0711221246722537E-3</v>
      </c>
      <c r="Q295" s="33">
        <v>1.0836195370605951E-3</v>
      </c>
      <c r="R295" s="33">
        <v>0</v>
      </c>
      <c r="S295" s="33">
        <v>2.2095882776887259E-3</v>
      </c>
      <c r="T295" s="33">
        <v>9.7451227207791377E-4</v>
      </c>
      <c r="U295" s="33">
        <v>2.0891172498722224E-3</v>
      </c>
      <c r="V295" s="33">
        <v>2.096670349907989E-3</v>
      </c>
      <c r="W295" s="33">
        <v>2.275924895444884E-3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8.4024179404860685E-4</v>
      </c>
      <c r="D297" s="117">
        <f t="shared" si="113"/>
        <v>2.3515292658930023E-3</v>
      </c>
      <c r="E297" s="117">
        <f t="shared" si="113"/>
        <v>4.4172833931259902E-3</v>
      </c>
      <c r="F297" s="117">
        <f t="shared" si="113"/>
        <v>8.1318179614296333E-3</v>
      </c>
      <c r="G297" s="117">
        <f t="shared" si="113"/>
        <v>9.8035324194023048E-3</v>
      </c>
      <c r="H297" s="117">
        <f t="shared" si="113"/>
        <v>2.6121172716450262E-2</v>
      </c>
      <c r="I297" s="117">
        <f t="shared" si="113"/>
        <v>3.184190588046229E-2</v>
      </c>
      <c r="J297" s="117">
        <f t="shared" si="113"/>
        <v>1.5349618414832865E-2</v>
      </c>
      <c r="K297" s="117">
        <f t="shared" si="113"/>
        <v>1.5207457847934749E-2</v>
      </c>
      <c r="L297" s="117">
        <f t="shared" si="113"/>
        <v>4.6287156055261236E-2</v>
      </c>
      <c r="M297" s="117">
        <f t="shared" si="113"/>
        <v>4.1104680959629214E-2</v>
      </c>
      <c r="N297" s="117">
        <f t="shared" si="113"/>
        <v>0.25038129876761916</v>
      </c>
      <c r="O297" s="117">
        <f t="shared" si="113"/>
        <v>0.13629923583449835</v>
      </c>
      <c r="P297" s="117">
        <f t="shared" si="113"/>
        <v>4.7000910293982436E-2</v>
      </c>
      <c r="Q297" s="117">
        <f t="shared" si="113"/>
        <v>2.6183882176782577E-2</v>
      </c>
      <c r="R297" s="117">
        <f t="shared" ref="R297:V297" si="114">R298+R300+R302+R311</f>
        <v>0</v>
      </c>
      <c r="S297" s="117">
        <f t="shared" si="114"/>
        <v>5.7203957211871291E-2</v>
      </c>
      <c r="T297" s="117">
        <f t="shared" si="114"/>
        <v>4.162768903202043E-2</v>
      </c>
      <c r="U297" s="117">
        <f t="shared" si="114"/>
        <v>4.9512034573640562E-2</v>
      </c>
      <c r="V297" s="117">
        <f t="shared" si="114"/>
        <v>8.099972404960297E-2</v>
      </c>
      <c r="W297" s="117">
        <f t="shared" ref="W297" si="115">W298+W300+W302+W311</f>
        <v>5.0732017727596022E-2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6.8563418007492564E-4</v>
      </c>
      <c r="D298" s="122">
        <f t="shared" si="116"/>
        <v>1.8644361359754218E-3</v>
      </c>
      <c r="E298" s="122">
        <f t="shared" si="116"/>
        <v>3.540764415060143E-3</v>
      </c>
      <c r="F298" s="122">
        <f t="shared" si="116"/>
        <v>6.6740505766690779E-3</v>
      </c>
      <c r="G298" s="122">
        <f t="shared" si="116"/>
        <v>7.2922323553833643E-3</v>
      </c>
      <c r="H298" s="122">
        <f t="shared" si="116"/>
        <v>2.053583594901677E-2</v>
      </c>
      <c r="I298" s="122">
        <f t="shared" si="116"/>
        <v>2.6557090056229925E-2</v>
      </c>
      <c r="J298" s="122">
        <f t="shared" si="116"/>
        <v>1.1460044386607743E-2</v>
      </c>
      <c r="K298" s="122">
        <f t="shared" si="116"/>
        <v>1.2017327289456732E-2</v>
      </c>
      <c r="L298" s="122">
        <f t="shared" si="116"/>
        <v>3.3308721376256116E-2</v>
      </c>
      <c r="M298" s="122">
        <f t="shared" si="116"/>
        <v>2.3797224660297704E-2</v>
      </c>
      <c r="N298" s="122">
        <f t="shared" si="116"/>
        <v>0.20519879278788808</v>
      </c>
      <c r="O298" s="122">
        <f t="shared" si="116"/>
        <v>0.10132527813271865</v>
      </c>
      <c r="P298" s="122">
        <f t="shared" si="116"/>
        <v>4.0101579170698988E-2</v>
      </c>
      <c r="Q298" s="122">
        <f t="shared" si="116"/>
        <v>2.0522503152661853E-2</v>
      </c>
      <c r="R298" s="122">
        <f t="shared" si="116"/>
        <v>0</v>
      </c>
      <c r="S298" s="122">
        <f t="shared" si="116"/>
        <v>4.1986512703703655E-2</v>
      </c>
      <c r="T298" s="122">
        <f t="shared" si="116"/>
        <v>2.9532196234830551E-2</v>
      </c>
      <c r="U298" s="122">
        <f t="shared" si="116"/>
        <v>3.4434247296929822E-2</v>
      </c>
      <c r="V298" s="122">
        <f t="shared" si="116"/>
        <v>5.7936929355661651E-2</v>
      </c>
      <c r="W298" s="122">
        <f t="shared" si="116"/>
        <v>3.3369689743828118E-2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6.8563418007492564E-4</v>
      </c>
      <c r="D299" s="98">
        <v>1.8644361359754218E-3</v>
      </c>
      <c r="E299" s="98">
        <v>3.540764415060143E-3</v>
      </c>
      <c r="F299" s="98">
        <v>6.6740505766690779E-3</v>
      </c>
      <c r="G299" s="98">
        <v>7.2922323553833643E-3</v>
      </c>
      <c r="H299" s="98">
        <v>2.053583594901677E-2</v>
      </c>
      <c r="I299" s="98">
        <v>2.6557090056229925E-2</v>
      </c>
      <c r="J299" s="98">
        <v>1.1460044386607743E-2</v>
      </c>
      <c r="K299" s="98">
        <v>1.2017327289456732E-2</v>
      </c>
      <c r="L299" s="98">
        <v>3.3308721376256116E-2</v>
      </c>
      <c r="M299" s="98">
        <v>2.3797224660297704E-2</v>
      </c>
      <c r="N299" s="98">
        <v>0.20519879278788808</v>
      </c>
      <c r="O299" s="98">
        <v>0.10132527813271865</v>
      </c>
      <c r="P299" s="98">
        <v>4.0101579170698988E-2</v>
      </c>
      <c r="Q299" s="98">
        <v>2.0522503152661853E-2</v>
      </c>
      <c r="R299" s="98">
        <v>0</v>
      </c>
      <c r="S299" s="98">
        <v>4.1986512703703655E-2</v>
      </c>
      <c r="T299" s="98">
        <v>2.9532196234830551E-2</v>
      </c>
      <c r="U299" s="98">
        <v>3.4434247296929822E-2</v>
      </c>
      <c r="V299" s="98">
        <v>5.7936929355661651E-2</v>
      </c>
      <c r="W299" s="98">
        <v>3.3369689743828118E-2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6.8354802287231553E-5</v>
      </c>
      <c r="M300" s="122">
        <f t="shared" si="117"/>
        <v>4.9267163110783351E-5</v>
      </c>
      <c r="N300" s="122">
        <f t="shared" si="117"/>
        <v>1.3554675291351518E-4</v>
      </c>
      <c r="O300" s="122">
        <f t="shared" si="117"/>
        <v>8.8720441138119853E-5</v>
      </c>
      <c r="P300" s="122">
        <f t="shared" si="117"/>
        <v>4.0173059518105034E-5</v>
      </c>
      <c r="Q300" s="122">
        <f t="shared" si="117"/>
        <v>1.475002332244365E-5</v>
      </c>
      <c r="R300" s="122">
        <f t="shared" si="117"/>
        <v>0</v>
      </c>
      <c r="S300" s="122">
        <f t="shared" si="117"/>
        <v>7.4268273074385181E-5</v>
      </c>
      <c r="T300" s="122">
        <f t="shared" si="117"/>
        <v>7.9728063453227176E-5</v>
      </c>
      <c r="U300" s="122">
        <f t="shared" si="117"/>
        <v>8.6443193079185641E-5</v>
      </c>
      <c r="V300" s="122">
        <f t="shared" si="117"/>
        <v>1.2566492487976833E-4</v>
      </c>
      <c r="W300" s="122">
        <f t="shared" si="117"/>
        <v>1.5954956589069714E-4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6.8354802287231553E-5</v>
      </c>
      <c r="M301" s="98">
        <v>4.9267163110783351E-5</v>
      </c>
      <c r="N301" s="98">
        <v>1.3554675291351518E-4</v>
      </c>
      <c r="O301" s="98">
        <v>8.8720441138119853E-5</v>
      </c>
      <c r="P301" s="98">
        <v>4.0173059518105034E-5</v>
      </c>
      <c r="Q301" s="98">
        <v>1.475002332244365E-5</v>
      </c>
      <c r="R301" s="98">
        <v>0</v>
      </c>
      <c r="S301" s="98">
        <v>7.4268273074385181E-5</v>
      </c>
      <c r="T301" s="98">
        <v>7.9728063453227176E-5</v>
      </c>
      <c r="U301" s="98">
        <v>8.6443193079185641E-5</v>
      </c>
      <c r="V301" s="98">
        <v>1.2566492487976833E-4</v>
      </c>
      <c r="W301" s="98">
        <v>1.5954956589069714E-4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1.1588379384274184E-4</v>
      </c>
      <c r="D302" s="122">
        <v>3.5978760127289066E-4</v>
      </c>
      <c r="E302" s="122">
        <v>6.4952469865304217E-4</v>
      </c>
      <c r="F302" s="122">
        <v>1.0379238349778794E-3</v>
      </c>
      <c r="G302" s="122">
        <v>1.7884812010219658E-3</v>
      </c>
      <c r="H302" s="122">
        <v>4.0549797602472681E-3</v>
      </c>
      <c r="I302" s="122">
        <v>3.9489862054632157E-3</v>
      </c>
      <c r="J302" s="122">
        <v>2.9915850380023757E-3</v>
      </c>
      <c r="K302" s="122">
        <v>2.4568427107800432E-3</v>
      </c>
      <c r="L302" s="122">
        <v>9.8568322771909293E-3</v>
      </c>
      <c r="M302" s="122">
        <v>1.2693961149533089E-2</v>
      </c>
      <c r="N302" s="122">
        <v>3.3428046685764538E-2</v>
      </c>
      <c r="O302" s="122">
        <v>2.654216586547364E-2</v>
      </c>
      <c r="P302" s="122">
        <v>5.0925718637409136E-3</v>
      </c>
      <c r="Q302" s="122">
        <v>4.4154300225572552E-3</v>
      </c>
      <c r="R302" s="122">
        <v>0</v>
      </c>
      <c r="S302" s="122">
        <v>1.1623814139483525E-2</v>
      </c>
      <c r="T302" s="122">
        <v>9.3802826363205884E-3</v>
      </c>
      <c r="U302" s="122">
        <v>1.1821234782670713E-2</v>
      </c>
      <c r="V302" s="122">
        <v>1.8159163490579989E-2</v>
      </c>
      <c r="W302" s="122">
        <v>1.3614275056448157E-2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1.4007743108262639E-4</v>
      </c>
      <c r="I303" s="98">
        <v>0</v>
      </c>
      <c r="J303" s="98">
        <v>0</v>
      </c>
      <c r="K303" s="98">
        <v>0</v>
      </c>
      <c r="L303" s="98">
        <v>4.5915007385908711E-4</v>
      </c>
      <c r="M303" s="98">
        <v>0</v>
      </c>
      <c r="N303" s="98">
        <v>1.1847886096443461E-3</v>
      </c>
      <c r="O303" s="98">
        <v>8.8732918070959937E-4</v>
      </c>
      <c r="P303" s="98">
        <v>1.6270736696998622E-4</v>
      </c>
      <c r="Q303" s="98">
        <v>0</v>
      </c>
      <c r="R303" s="98">
        <v>0</v>
      </c>
      <c r="S303" s="98">
        <v>4.6549332243571624E-4</v>
      </c>
      <c r="T303" s="98">
        <v>1.0094573812788579E-3</v>
      </c>
      <c r="U303" s="98">
        <v>4.1470076148077584E-4</v>
      </c>
      <c r="V303" s="98">
        <v>4.5865733024634E-4</v>
      </c>
      <c r="W303" s="98">
        <v>3.2460537876919439E-4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1.1588379384274184E-4</v>
      </c>
      <c r="D307" s="101">
        <v>3.5978760127289066E-4</v>
      </c>
      <c r="E307" s="101">
        <v>6.4952469865304217E-4</v>
      </c>
      <c r="F307" s="101">
        <v>1.0379238349778794E-3</v>
      </c>
      <c r="G307" s="101">
        <v>1.7884812010219658E-3</v>
      </c>
      <c r="H307" s="101">
        <v>3.9149023291646413E-3</v>
      </c>
      <c r="I307" s="101">
        <v>3.9489862054632157E-3</v>
      </c>
      <c r="J307" s="101">
        <v>2.9915850380023757E-3</v>
      </c>
      <c r="K307" s="101">
        <v>2.4568427107800432E-3</v>
      </c>
      <c r="L307" s="101">
        <v>9.3976822033318419E-3</v>
      </c>
      <c r="M307" s="101">
        <v>1.2693961149533089E-2</v>
      </c>
      <c r="N307" s="101">
        <v>3.224325807612019E-2</v>
      </c>
      <c r="O307" s="101">
        <v>2.5654836684764041E-2</v>
      </c>
      <c r="P307" s="101">
        <v>4.9298644967709273E-3</v>
      </c>
      <c r="Q307" s="101">
        <v>4.4154300225572552E-3</v>
      </c>
      <c r="R307" s="101">
        <v>0</v>
      </c>
      <c r="S307" s="101">
        <v>1.1158320817047809E-2</v>
      </c>
      <c r="T307" s="101">
        <v>8.3708252550417309E-3</v>
      </c>
      <c r="U307" s="101">
        <v>1.1406534021189936E-2</v>
      </c>
      <c r="V307" s="101">
        <v>1.770050616033365E-2</v>
      </c>
      <c r="W307" s="101">
        <v>1.3289669677678962E-2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3.8723820130939393E-5</v>
      </c>
      <c r="D311" s="122">
        <v>1.2730552864469012E-4</v>
      </c>
      <c r="E311" s="122">
        <v>2.2699427941280469E-4</v>
      </c>
      <c r="F311" s="122">
        <v>4.198435497826758E-4</v>
      </c>
      <c r="G311" s="122">
        <v>7.2281886299697354E-4</v>
      </c>
      <c r="H311" s="122">
        <v>1.5303570071862227E-3</v>
      </c>
      <c r="I311" s="122">
        <v>1.3358296187691542E-3</v>
      </c>
      <c r="J311" s="122">
        <v>8.9798899022274685E-4</v>
      </c>
      <c r="K311" s="122">
        <v>7.332878476979741E-4</v>
      </c>
      <c r="L311" s="122">
        <v>3.053247599526963E-3</v>
      </c>
      <c r="M311" s="122">
        <v>4.564227986687641E-3</v>
      </c>
      <c r="N311" s="122">
        <v>1.1618912541053045E-2</v>
      </c>
      <c r="O311" s="122">
        <v>8.3430713951679388E-3</v>
      </c>
      <c r="P311" s="122">
        <v>1.766586200024426E-3</v>
      </c>
      <c r="Q311" s="122">
        <v>1.2311989782410244E-3</v>
      </c>
      <c r="R311" s="122">
        <v>0</v>
      </c>
      <c r="S311" s="122">
        <v>3.519362095609724E-3</v>
      </c>
      <c r="T311" s="122">
        <v>2.6354820974160659E-3</v>
      </c>
      <c r="U311" s="122">
        <v>3.170109300960843E-3</v>
      </c>
      <c r="V311" s="122">
        <v>4.7779662784815675E-3</v>
      </c>
      <c r="W311" s="122">
        <v>3.5885033614290549E-3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3.8723820130939393E-5</v>
      </c>
      <c r="D312" s="98">
        <v>8.381737050379087E-5</v>
      </c>
      <c r="E312" s="98">
        <v>1.3169817524809248E-4</v>
      </c>
      <c r="F312" s="98">
        <v>2.8402459039703369E-4</v>
      </c>
      <c r="G312" s="98">
        <v>4.951528982533298E-4</v>
      </c>
      <c r="H312" s="98">
        <v>8.7762692859313495E-4</v>
      </c>
      <c r="I312" s="98">
        <v>4.7488324803849778E-4</v>
      </c>
      <c r="J312" s="98">
        <v>1.9703805297695249E-4</v>
      </c>
      <c r="K312" s="98">
        <v>3.6714753553841734E-4</v>
      </c>
      <c r="L312" s="98">
        <v>2.6793391431357587E-3</v>
      </c>
      <c r="M312" s="98">
        <v>2.6922315036357583E-3</v>
      </c>
      <c r="N312" s="98">
        <v>7.3623762386774714E-3</v>
      </c>
      <c r="O312" s="98">
        <v>4.6391510704081899E-3</v>
      </c>
      <c r="P312" s="98">
        <v>9.2431999951059598E-4</v>
      </c>
      <c r="Q312" s="98">
        <v>3.7023507070461811E-4</v>
      </c>
      <c r="R312" s="98">
        <v>0</v>
      </c>
      <c r="S312" s="98">
        <v>1.7084713556666025E-3</v>
      </c>
      <c r="T312" s="98">
        <v>1.8222483138711652E-3</v>
      </c>
      <c r="U312" s="98">
        <v>1.396922845587566E-3</v>
      </c>
      <c r="V312" s="98">
        <v>2.9734643177849749E-3</v>
      </c>
      <c r="W312" s="98">
        <v>1.6095083067376556E-3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4.3488158140899255E-5</v>
      </c>
      <c r="E313" s="33">
        <v>9.5296104164712192E-5</v>
      </c>
      <c r="F313" s="33">
        <v>1.3581895938564214E-4</v>
      </c>
      <c r="G313" s="33">
        <v>2.2766596474364375E-4</v>
      </c>
      <c r="H313" s="33">
        <v>6.5273007859308779E-4</v>
      </c>
      <c r="I313" s="33">
        <v>8.6094637073065648E-4</v>
      </c>
      <c r="J313" s="33">
        <v>7.0095093724579442E-4</v>
      </c>
      <c r="K313" s="33">
        <v>3.6614031215955671E-4</v>
      </c>
      <c r="L313" s="33">
        <v>3.7390845639120445E-4</v>
      </c>
      <c r="M313" s="33">
        <v>1.8719964830518825E-3</v>
      </c>
      <c r="N313" s="33">
        <v>4.2565363023755734E-3</v>
      </c>
      <c r="O313" s="33">
        <v>3.7039203247597489E-3</v>
      </c>
      <c r="P313" s="33">
        <v>8.4226620051382998E-4</v>
      </c>
      <c r="Q313" s="33">
        <v>8.6096390753640634E-4</v>
      </c>
      <c r="R313" s="33">
        <v>0</v>
      </c>
      <c r="S313" s="33">
        <v>1.8108907399431216E-3</v>
      </c>
      <c r="T313" s="33">
        <v>8.1323378354490052E-4</v>
      </c>
      <c r="U313" s="33">
        <v>1.7731864553732772E-3</v>
      </c>
      <c r="V313" s="33">
        <v>1.8045019606965926E-3</v>
      </c>
      <c r="W313" s="33">
        <v>1.9789950546913993E-3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0.68785877086132308</v>
      </c>
      <c r="D315" s="154">
        <f t="shared" si="118"/>
        <v>0.69270967906229153</v>
      </c>
      <c r="E315" s="154">
        <f t="shared" si="118"/>
        <v>0.69777968052998574</v>
      </c>
      <c r="F315" s="154">
        <f t="shared" si="118"/>
        <v>0.7020777322854197</v>
      </c>
      <c r="G315" s="154">
        <f t="shared" si="118"/>
        <v>0.69999112390945295</v>
      </c>
      <c r="H315" s="154">
        <f t="shared" si="118"/>
        <v>0.70796745512582782</v>
      </c>
      <c r="I315" s="154">
        <f t="shared" si="118"/>
        <v>0.71791712949728526</v>
      </c>
      <c r="J315" s="154">
        <f t="shared" si="118"/>
        <v>0.71730447007292342</v>
      </c>
      <c r="K315" s="154">
        <f t="shared" si="118"/>
        <v>0.7222020041931001</v>
      </c>
      <c r="L315" s="154">
        <f t="shared" si="118"/>
        <v>0.71667741432775667</v>
      </c>
      <c r="M315" s="154">
        <f t="shared" si="118"/>
        <v>0.71456801761030275</v>
      </c>
      <c r="N315" s="154">
        <f t="shared" si="118"/>
        <v>0.74449242544761229</v>
      </c>
      <c r="O315" s="154">
        <f t="shared" si="118"/>
        <v>0.75056083374001459</v>
      </c>
      <c r="P315" s="154">
        <f t="shared" si="118"/>
        <v>0.7762749395919406</v>
      </c>
      <c r="Q315" s="154">
        <f t="shared" si="118"/>
        <v>0.78795279863437251</v>
      </c>
      <c r="R315" s="154" t="str">
        <f t="shared" ref="R315:V315" si="119">IF(R297=0,"",R297/R279)</f>
        <v/>
      </c>
      <c r="S315" s="154">
        <f t="shared" si="119"/>
        <v>0.8147984886355254</v>
      </c>
      <c r="T315" s="154">
        <f t="shared" si="119"/>
        <v>0.82781794972534195</v>
      </c>
      <c r="U315" s="154">
        <f t="shared" si="119"/>
        <v>0.84493303516564711</v>
      </c>
      <c r="V315" s="154">
        <f t="shared" si="119"/>
        <v>0.85507069058607177</v>
      </c>
      <c r="W315" s="154">
        <f t="shared" ref="W315" si="120">IF(W297=0,"",W297/W279)</f>
        <v>0.85975549445482391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0.70243642474449852</v>
      </c>
      <c r="D316" s="155">
        <f t="shared" si="121"/>
        <v>0.706767311888302</v>
      </c>
      <c r="E316" s="155">
        <f t="shared" si="121"/>
        <v>0.71120931059529069</v>
      </c>
      <c r="F316" s="155">
        <f t="shared" si="121"/>
        <v>0.7156663163634468</v>
      </c>
      <c r="G316" s="155">
        <f t="shared" si="121"/>
        <v>0.72022558012424809</v>
      </c>
      <c r="H316" s="155">
        <f t="shared" si="121"/>
        <v>0.72487636155137969</v>
      </c>
      <c r="I316" s="155">
        <f t="shared" si="121"/>
        <v>0.7296400701743827</v>
      </c>
      <c r="J316" s="155">
        <f t="shared" si="121"/>
        <v>0.73460456090417758</v>
      </c>
      <c r="K316" s="155">
        <f t="shared" si="121"/>
        <v>0.73984427670149133</v>
      </c>
      <c r="L316" s="155">
        <f t="shared" si="121"/>
        <v>0.7453786072504498</v>
      </c>
      <c r="M316" s="155">
        <f t="shared" si="121"/>
        <v>0.75273703316134866</v>
      </c>
      <c r="N316" s="155">
        <f t="shared" si="121"/>
        <v>0.76237348490030155</v>
      </c>
      <c r="O316" s="155">
        <f t="shared" si="121"/>
        <v>0.77488377400007158</v>
      </c>
      <c r="P316" s="155">
        <f t="shared" si="121"/>
        <v>0.78985249187754292</v>
      </c>
      <c r="Q316" s="155">
        <f t="shared" si="121"/>
        <v>0.80576258402432066</v>
      </c>
      <c r="R316" s="155" t="str">
        <f t="shared" ref="R316:V316" si="122">IF(R298=0,"",R298/R280)</f>
        <v/>
      </c>
      <c r="S316" s="155">
        <f t="shared" si="122"/>
        <v>0.84277369901731958</v>
      </c>
      <c r="T316" s="155">
        <f t="shared" si="122"/>
        <v>0.86292136260646424</v>
      </c>
      <c r="U316" s="155">
        <f t="shared" si="122"/>
        <v>0.88073451633380095</v>
      </c>
      <c r="V316" s="155">
        <f t="shared" si="122"/>
        <v>0.89363570653911439</v>
      </c>
      <c r="W316" s="155">
        <f t="shared" ref="W316" si="123">IF(W298=0,"",W298/W280)</f>
        <v>0.90011670361555751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0.70243642474449852</v>
      </c>
      <c r="D317" s="156">
        <f t="shared" si="124"/>
        <v>0.706767311888302</v>
      </c>
      <c r="E317" s="156">
        <f t="shared" si="124"/>
        <v>0.71120931059529069</v>
      </c>
      <c r="F317" s="156">
        <f t="shared" si="124"/>
        <v>0.7156663163634468</v>
      </c>
      <c r="G317" s="156">
        <f t="shared" si="124"/>
        <v>0.72022558012424809</v>
      </c>
      <c r="H317" s="156">
        <f t="shared" si="124"/>
        <v>0.72487636155137969</v>
      </c>
      <c r="I317" s="156">
        <f t="shared" si="124"/>
        <v>0.7296400701743827</v>
      </c>
      <c r="J317" s="156">
        <f t="shared" si="124"/>
        <v>0.73460456090417758</v>
      </c>
      <c r="K317" s="156">
        <f t="shared" si="124"/>
        <v>0.73984427670149133</v>
      </c>
      <c r="L317" s="156">
        <f t="shared" si="124"/>
        <v>0.7453786072504498</v>
      </c>
      <c r="M317" s="156">
        <f t="shared" si="124"/>
        <v>0.75273703316134866</v>
      </c>
      <c r="N317" s="156">
        <f t="shared" si="124"/>
        <v>0.76237348490030155</v>
      </c>
      <c r="O317" s="156">
        <f t="shared" si="124"/>
        <v>0.77488377400007158</v>
      </c>
      <c r="P317" s="156">
        <f t="shared" si="124"/>
        <v>0.78985249187754292</v>
      </c>
      <c r="Q317" s="156">
        <f t="shared" si="124"/>
        <v>0.80576258402432066</v>
      </c>
      <c r="R317" s="156" t="str">
        <f t="shared" ref="R317:V317" si="125">IF(R299=0,"",R299/R281)</f>
        <v/>
      </c>
      <c r="S317" s="156">
        <f t="shared" si="125"/>
        <v>0.84277369901731958</v>
      </c>
      <c r="T317" s="156">
        <f t="shared" si="125"/>
        <v>0.86292136260646424</v>
      </c>
      <c r="U317" s="156">
        <f t="shared" si="125"/>
        <v>0.88073451633380095</v>
      </c>
      <c r="V317" s="156">
        <f t="shared" si="125"/>
        <v>0.89363570653911439</v>
      </c>
      <c r="W317" s="156">
        <f t="shared" ref="W317" si="126">IF(W299=0,"",W299/W281)</f>
        <v>0.90011670361555751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>
        <f t="shared" si="127"/>
        <v>3.6037014413520763</v>
      </c>
      <c r="M318" s="155">
        <f t="shared" si="127"/>
        <v>3.7347395689265883</v>
      </c>
      <c r="N318" s="155">
        <f t="shared" si="127"/>
        <v>3.8931839040131195</v>
      </c>
      <c r="O318" s="155">
        <f t="shared" si="127"/>
        <v>4.0823946398225521</v>
      </c>
      <c r="P318" s="155">
        <f t="shared" si="127"/>
        <v>4.2875896085158125</v>
      </c>
      <c r="Q318" s="155">
        <f t="shared" si="127"/>
        <v>4.4639307965741235</v>
      </c>
      <c r="R318" s="155" t="str">
        <f t="shared" ref="R318:V318" si="128">IF(R300=0,"",R300/R282)</f>
        <v/>
      </c>
      <c r="S318" s="155">
        <f t="shared" si="128"/>
        <v>4.6626152161960519</v>
      </c>
      <c r="T318" s="155">
        <f t="shared" si="128"/>
        <v>4.736188793410232</v>
      </c>
      <c r="U318" s="155">
        <f t="shared" si="128"/>
        <v>4.8031680966130921</v>
      </c>
      <c r="V318" s="155">
        <f t="shared" si="128"/>
        <v>4.8714608232658643</v>
      </c>
      <c r="W318" s="155">
        <f t="shared" ref="W318" si="129">IF(W300=0,"",W300/W282)</f>
        <v>4.93832035661024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>
        <f t="shared" si="130"/>
        <v>3.6037014413520763</v>
      </c>
      <c r="M319" s="156">
        <f t="shared" si="130"/>
        <v>3.7347395689265883</v>
      </c>
      <c r="N319" s="156">
        <f t="shared" si="130"/>
        <v>3.8931839040131195</v>
      </c>
      <c r="O319" s="156">
        <f t="shared" si="130"/>
        <v>4.0823946398225521</v>
      </c>
      <c r="P319" s="156">
        <f t="shared" si="130"/>
        <v>4.2875896085158125</v>
      </c>
      <c r="Q319" s="156">
        <f t="shared" si="130"/>
        <v>4.4639307965741235</v>
      </c>
      <c r="R319" s="156" t="str">
        <f t="shared" ref="R319:V319" si="131">IF(R301=0,"",R301/R283)</f>
        <v/>
      </c>
      <c r="S319" s="156">
        <f t="shared" si="131"/>
        <v>4.6626152161960519</v>
      </c>
      <c r="T319" s="156">
        <f t="shared" si="131"/>
        <v>4.736188793410232</v>
      </c>
      <c r="U319" s="156">
        <f t="shared" si="131"/>
        <v>4.8031680966130921</v>
      </c>
      <c r="V319" s="156">
        <f t="shared" si="131"/>
        <v>4.8714608232658643</v>
      </c>
      <c r="W319" s="156">
        <f t="shared" ref="W319" si="132">IF(W301=0,"",W301/W283)</f>
        <v>4.93832035661024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0.64283128067466611</v>
      </c>
      <c r="D320" s="155">
        <f t="shared" si="133"/>
        <v>0.64454665573283088</v>
      </c>
      <c r="E320" s="155">
        <f t="shared" si="133"/>
        <v>0.64639396739221033</v>
      </c>
      <c r="F320" s="155">
        <f t="shared" si="133"/>
        <v>0.64825902416745551</v>
      </c>
      <c r="G320" s="155">
        <f t="shared" si="133"/>
        <v>0.65024664435766311</v>
      </c>
      <c r="H320" s="155">
        <f t="shared" si="133"/>
        <v>0.64998296623352947</v>
      </c>
      <c r="I320" s="155">
        <f t="shared" si="133"/>
        <v>0.6545816281092095</v>
      </c>
      <c r="J320" s="155">
        <f t="shared" si="133"/>
        <v>0.65706556567339103</v>
      </c>
      <c r="K320" s="155">
        <f t="shared" si="133"/>
        <v>0.65989373121422135</v>
      </c>
      <c r="L320" s="155">
        <f t="shared" si="133"/>
        <v>0.66063741203850046</v>
      </c>
      <c r="M320" s="155">
        <f t="shared" si="133"/>
        <v>0.66890609717780336</v>
      </c>
      <c r="N320" s="155">
        <f t="shared" si="133"/>
        <v>0.67749241566216345</v>
      </c>
      <c r="O320" s="155">
        <f t="shared" si="133"/>
        <v>0.69260408303451515</v>
      </c>
      <c r="P320" s="155">
        <f t="shared" si="133"/>
        <v>0.71197489306589301</v>
      </c>
      <c r="Q320" s="155">
        <f t="shared" si="133"/>
        <v>0.72912153369145982</v>
      </c>
      <c r="R320" s="155" t="str">
        <f t="shared" ref="R320:V320" si="134">IF(R302=0,"",R302/R284)</f>
        <v/>
      </c>
      <c r="S320" s="155">
        <f t="shared" si="134"/>
        <v>0.75820410418628315</v>
      </c>
      <c r="T320" s="155">
        <f t="shared" si="134"/>
        <v>0.77730075285356814</v>
      </c>
      <c r="U320" s="155">
        <f t="shared" si="134"/>
        <v>0.78263688894333883</v>
      </c>
      <c r="V320" s="155">
        <f t="shared" si="134"/>
        <v>0.79218475857449944</v>
      </c>
      <c r="W320" s="155">
        <f t="shared" ref="W320" si="135">IF(W302=0,"",W302/W284)</f>
        <v>0.8002235313406062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>
        <f t="shared" si="136"/>
        <v>0.59025025510154649</v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>
        <f t="shared" si="136"/>
        <v>0.61396847366217067</v>
      </c>
      <c r="M321" s="156" t="str">
        <f t="shared" si="136"/>
        <v/>
      </c>
      <c r="N321" s="156">
        <f t="shared" si="136"/>
        <v>0.65653186055162982</v>
      </c>
      <c r="O321" s="156">
        <f t="shared" si="136"/>
        <v>0.6956861187353085</v>
      </c>
      <c r="P321" s="156">
        <f t="shared" si="136"/>
        <v>0.74339381253303194</v>
      </c>
      <c r="Q321" s="156" t="str">
        <f t="shared" si="136"/>
        <v/>
      </c>
      <c r="R321" s="156" t="str">
        <f t="shared" ref="R321:V321" si="137">IF(R303=0,"",R303/R285)</f>
        <v/>
      </c>
      <c r="S321" s="156">
        <f t="shared" si="137"/>
        <v>0.84411347994463415</v>
      </c>
      <c r="T321" s="156">
        <f t="shared" si="137"/>
        <v>0.86962609034083582</v>
      </c>
      <c r="U321" s="156">
        <f t="shared" si="137"/>
        <v>0.89088659900434208</v>
      </c>
      <c r="V321" s="156">
        <f t="shared" si="137"/>
        <v>0.90630046778538442</v>
      </c>
      <c r="W321" s="156">
        <f t="shared" ref="W321" si="138">IF(W303=0,"",W303/W285)</f>
        <v>0.91355096860986451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0.64283128067466611</v>
      </c>
      <c r="D325" s="157">
        <f t="shared" si="148"/>
        <v>0.64454665573283088</v>
      </c>
      <c r="E325" s="157">
        <f t="shared" si="148"/>
        <v>0.64639396739221033</v>
      </c>
      <c r="F325" s="157">
        <f t="shared" si="148"/>
        <v>0.64825902416745551</v>
      </c>
      <c r="G325" s="157">
        <f t="shared" si="148"/>
        <v>0.65024664435766311</v>
      </c>
      <c r="H325" s="157">
        <f t="shared" si="148"/>
        <v>0.65234507924078433</v>
      </c>
      <c r="I325" s="157">
        <f t="shared" si="148"/>
        <v>0.6545816281092095</v>
      </c>
      <c r="J325" s="157">
        <f t="shared" si="148"/>
        <v>0.65706556567339103</v>
      </c>
      <c r="K325" s="157">
        <f t="shared" si="148"/>
        <v>0.65989373121422135</v>
      </c>
      <c r="L325" s="157">
        <f t="shared" si="148"/>
        <v>0.66310001724550838</v>
      </c>
      <c r="M325" s="157">
        <f t="shared" si="148"/>
        <v>0.66890609717780336</v>
      </c>
      <c r="N325" s="157">
        <f t="shared" si="148"/>
        <v>0.67828814092880585</v>
      </c>
      <c r="O325" s="157">
        <f t="shared" si="148"/>
        <v>0.69249797253887868</v>
      </c>
      <c r="P325" s="157">
        <f t="shared" si="148"/>
        <v>0.71098313934266122</v>
      </c>
      <c r="Q325" s="157">
        <f t="shared" si="148"/>
        <v>0.72912153369145982</v>
      </c>
      <c r="R325" s="157" t="str">
        <f t="shared" ref="R325:V325" si="149">IF(R307=0,"",R307/R289)</f>
        <v/>
      </c>
      <c r="S325" s="157">
        <f t="shared" si="149"/>
        <v>0.75499856959348022</v>
      </c>
      <c r="T325" s="157">
        <f t="shared" si="149"/>
        <v>0.7674748557716885</v>
      </c>
      <c r="U325" s="157">
        <f t="shared" si="149"/>
        <v>0.77919472578104454</v>
      </c>
      <c r="V325" s="157">
        <f t="shared" si="149"/>
        <v>0.78960851036323543</v>
      </c>
      <c r="W325" s="157">
        <f t="shared" ref="W325" si="150">IF(W307=0,"",W307/W289)</f>
        <v>0.79780617205734761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0.59409267870349347</v>
      </c>
      <c r="D329" s="155">
        <f t="shared" si="160"/>
        <v>0.64132997842973483</v>
      </c>
      <c r="E329" s="155">
        <f t="shared" si="160"/>
        <v>0.65391988890868247</v>
      </c>
      <c r="F329" s="155">
        <f t="shared" si="160"/>
        <v>0.6402360981432792</v>
      </c>
      <c r="G329" s="155">
        <f t="shared" si="160"/>
        <v>0.63975910588026019</v>
      </c>
      <c r="H329" s="155">
        <f t="shared" si="160"/>
        <v>0.6575699423677841</v>
      </c>
      <c r="I329" s="155">
        <f t="shared" si="160"/>
        <v>0.69472560396925176</v>
      </c>
      <c r="J329" s="155">
        <f t="shared" si="160"/>
        <v>0.72081881124356806</v>
      </c>
      <c r="K329" s="155">
        <f t="shared" si="160"/>
        <v>0.67216669422851383</v>
      </c>
      <c r="L329" s="155">
        <f t="shared" si="160"/>
        <v>0.61562068737958409</v>
      </c>
      <c r="M329" s="155">
        <f t="shared" si="160"/>
        <v>0.65964946175110628</v>
      </c>
      <c r="N329" s="155">
        <f t="shared" si="160"/>
        <v>0.65355849503499719</v>
      </c>
      <c r="O329" s="155">
        <f t="shared" si="160"/>
        <v>0.66794769000363596</v>
      </c>
      <c r="P329" s="155">
        <f t="shared" si="160"/>
        <v>0.67590810327478656</v>
      </c>
      <c r="Q329" s="155">
        <f t="shared" si="160"/>
        <v>0.72360630545969629</v>
      </c>
      <c r="R329" s="155" t="str">
        <f t="shared" ref="R329:V329" si="161">IF(R311=0,"",R311/R293)</f>
        <v/>
      </c>
      <c r="S329" s="155">
        <f t="shared" si="161"/>
        <v>0.69826161575322887</v>
      </c>
      <c r="T329" s="155">
        <f t="shared" si="161"/>
        <v>0.66252495190831351</v>
      </c>
      <c r="U329" s="155">
        <f t="shared" si="161"/>
        <v>0.7238997157898458</v>
      </c>
      <c r="V329" s="155">
        <f t="shared" si="161"/>
        <v>0.68775675185782015</v>
      </c>
      <c r="W329" s="155">
        <f t="shared" ref="W329" si="162">IF(W311=0,"",W311/W293)</f>
        <v>0.73392477967068692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0.59409267870349347</v>
      </c>
      <c r="D330" s="156">
        <f t="shared" si="163"/>
        <v>0.59466598718710995</v>
      </c>
      <c r="E330" s="156">
        <f t="shared" si="163"/>
        <v>0.59523121027392256</v>
      </c>
      <c r="F330" s="156">
        <f t="shared" si="163"/>
        <v>0.59579533080662561</v>
      </c>
      <c r="G330" s="156">
        <f t="shared" si="163"/>
        <v>0.59635200516444764</v>
      </c>
      <c r="H330" s="156">
        <f t="shared" si="163"/>
        <v>0.59690200972581264</v>
      </c>
      <c r="I330" s="156">
        <f t="shared" si="163"/>
        <v>0.59744378142237697</v>
      </c>
      <c r="J330" s="156">
        <f t="shared" si="163"/>
        <v>0.59797091691485127</v>
      </c>
      <c r="K330" s="156">
        <f t="shared" si="163"/>
        <v>0.59847797168056094</v>
      </c>
      <c r="L330" s="156">
        <f t="shared" si="163"/>
        <v>0.59896348908647601</v>
      </c>
      <c r="M330" s="156">
        <f t="shared" si="163"/>
        <v>0.59922476173207428</v>
      </c>
      <c r="N330" s="156">
        <f t="shared" si="163"/>
        <v>0.59922476173207428</v>
      </c>
      <c r="O330" s="156">
        <f t="shared" si="163"/>
        <v>0.59922476173207428</v>
      </c>
      <c r="P330" s="156">
        <f t="shared" si="163"/>
        <v>0.59922476173207428</v>
      </c>
      <c r="Q330" s="156">
        <f t="shared" si="163"/>
        <v>0.59922476173207428</v>
      </c>
      <c r="R330" s="156" t="str">
        <f t="shared" ref="R330:V330" si="164">IF(R312=0,"",R312/R294)</f>
        <v/>
      </c>
      <c r="S330" s="156">
        <f t="shared" si="164"/>
        <v>0.60357457685601423</v>
      </c>
      <c r="T330" s="156">
        <f t="shared" si="164"/>
        <v>0.60672361240594175</v>
      </c>
      <c r="U330" s="156">
        <f t="shared" si="164"/>
        <v>0.60998511351122442</v>
      </c>
      <c r="V330" s="156">
        <f t="shared" si="164"/>
        <v>0.61302168350579789</v>
      </c>
      <c r="W330" s="156">
        <f t="shared" ref="W330" si="165">IF(W312=0,"",W312/W294)</f>
        <v>0.61583332238966093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>
        <f t="shared" si="166"/>
        <v>0.755609746970197</v>
      </c>
      <c r="E331" s="159">
        <f t="shared" si="166"/>
        <v>0.7570808855706711</v>
      </c>
      <c r="F331" s="159">
        <f t="shared" si="166"/>
        <v>0.75855917771493586</v>
      </c>
      <c r="G331" s="159">
        <f t="shared" si="166"/>
        <v>0.7600857818083554</v>
      </c>
      <c r="H331" s="159">
        <f t="shared" si="166"/>
        <v>0.76165566058608913</v>
      </c>
      <c r="I331" s="159">
        <f t="shared" si="166"/>
        <v>0.76327895548042157</v>
      </c>
      <c r="J331" s="159">
        <f t="shared" si="166"/>
        <v>0.76499721235981855</v>
      </c>
      <c r="K331" s="159">
        <f t="shared" si="166"/>
        <v>0.76684575614033845</v>
      </c>
      <c r="L331" s="159">
        <f t="shared" si="166"/>
        <v>0.76883403768527514</v>
      </c>
      <c r="M331" s="159">
        <f t="shared" si="166"/>
        <v>0.77153915888901015</v>
      </c>
      <c r="N331" s="159">
        <f t="shared" si="166"/>
        <v>0.7751247591262449</v>
      </c>
      <c r="O331" s="159">
        <f t="shared" si="166"/>
        <v>0.77998872412861697</v>
      </c>
      <c r="P331" s="159">
        <f t="shared" si="166"/>
        <v>0.78634002707352346</v>
      </c>
      <c r="Q331" s="159">
        <f t="shared" si="166"/>
        <v>0.79452601036692272</v>
      </c>
      <c r="R331" s="159" t="str">
        <f t="shared" ref="R331:V331" si="167">IF(R313=0,"",R313/R295)</f>
        <v/>
      </c>
      <c r="S331" s="159">
        <f t="shared" si="167"/>
        <v>0.81956025845563862</v>
      </c>
      <c r="T331" s="159">
        <f t="shared" si="167"/>
        <v>0.83450337860894708</v>
      </c>
      <c r="U331" s="159">
        <f t="shared" si="167"/>
        <v>0.84877306694094423</v>
      </c>
      <c r="V331" s="159">
        <f t="shared" si="167"/>
        <v>0.86065125153116318</v>
      </c>
      <c r="W331" s="159">
        <f t="shared" ref="W331" si="168">IF(W313=0,"",W313/W295)</f>
        <v>0.86953442912471735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1.722009601122179E-4</v>
      </c>
      <c r="D333" s="117">
        <f t="shared" si="169"/>
        <v>3.7236813343601011E-4</v>
      </c>
      <c r="E333" s="117">
        <f t="shared" si="169"/>
        <v>5.8452842793828438E-4</v>
      </c>
      <c r="F333" s="117">
        <f t="shared" si="169"/>
        <v>1.2594195238757641E-3</v>
      </c>
      <c r="G333" s="117">
        <f t="shared" si="169"/>
        <v>2.1935534249945521E-3</v>
      </c>
      <c r="H333" s="117">
        <f t="shared" si="169"/>
        <v>4.5113164419672488E-3</v>
      </c>
      <c r="I333" s="117">
        <f t="shared" si="169"/>
        <v>2.0999133732971433E-3</v>
      </c>
      <c r="J333" s="117">
        <f t="shared" si="169"/>
        <v>8.7052574619241572E-4</v>
      </c>
      <c r="K333" s="117">
        <f t="shared" si="169"/>
        <v>1.6207051877067645E-3</v>
      </c>
      <c r="L333" s="117">
        <f t="shared" si="169"/>
        <v>1.3793558168741792E-2</v>
      </c>
      <c r="M333" s="117">
        <f t="shared" si="169"/>
        <v>1.186954920844136E-2</v>
      </c>
      <c r="N333" s="117">
        <f t="shared" si="169"/>
        <v>3.7226916061858219E-2</v>
      </c>
      <c r="O333" s="117">
        <f t="shared" si="169"/>
        <v>2.3822792454641688E-2</v>
      </c>
      <c r="P333" s="117">
        <f t="shared" si="169"/>
        <v>4.6533843626078413E-3</v>
      </c>
      <c r="Q333" s="117">
        <f t="shared" si="169"/>
        <v>1.6322977368345148E-3</v>
      </c>
      <c r="R333" s="117">
        <f t="shared" ref="R333:V333" si="170">R334+R336+R338+R347</f>
        <v>0</v>
      </c>
      <c r="S333" s="117">
        <f t="shared" si="170"/>
        <v>8.9349309260424517E-3</v>
      </c>
      <c r="T333" s="117">
        <f t="shared" si="170"/>
        <v>1.1001328102674072E-2</v>
      </c>
      <c r="U333" s="117">
        <f t="shared" si="170"/>
        <v>7.2799009691822793E-3</v>
      </c>
      <c r="V333" s="117">
        <f t="shared" si="170"/>
        <v>1.4151394316939712E-2</v>
      </c>
      <c r="W333" s="117">
        <f t="shared" ref="W333" si="171">W334+W336+W338+W347</f>
        <v>7.84336571814628E-3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6.2696537903662061E-4</v>
      </c>
      <c r="I338" s="122">
        <v>0</v>
      </c>
      <c r="J338" s="122">
        <v>0</v>
      </c>
      <c r="K338" s="122">
        <v>0</v>
      </c>
      <c r="L338" s="122">
        <v>1.9756961879668334E-3</v>
      </c>
      <c r="M338" s="122">
        <v>0</v>
      </c>
      <c r="N338" s="122">
        <v>4.7675651709607287E-3</v>
      </c>
      <c r="O338" s="122">
        <v>3.3696360892842944E-3</v>
      </c>
      <c r="P338" s="122">
        <v>5.7822897432818104E-4</v>
      </c>
      <c r="Q338" s="122">
        <v>0</v>
      </c>
      <c r="R338" s="122">
        <v>0</v>
      </c>
      <c r="S338" s="122">
        <v>1.4568813854489865E-3</v>
      </c>
      <c r="T338" s="122">
        <v>3.0666696975476565E-3</v>
      </c>
      <c r="U338" s="122">
        <v>1.2297702465367164E-3</v>
      </c>
      <c r="V338" s="122">
        <v>1.3369886158667429E-3</v>
      </c>
      <c r="W338" s="122">
        <v>9.3871661369722816E-4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6.2696537903662061E-4</v>
      </c>
      <c r="I339" s="98">
        <v>0</v>
      </c>
      <c r="J339" s="98">
        <v>0</v>
      </c>
      <c r="K339" s="98">
        <v>0</v>
      </c>
      <c r="L339" s="98">
        <v>1.9756961879668334E-3</v>
      </c>
      <c r="M339" s="98">
        <v>0</v>
      </c>
      <c r="N339" s="98">
        <v>4.7675651709607287E-3</v>
      </c>
      <c r="O339" s="98">
        <v>3.3696360892842944E-3</v>
      </c>
      <c r="P339" s="98">
        <v>5.7822897432818104E-4</v>
      </c>
      <c r="Q339" s="98">
        <v>0</v>
      </c>
      <c r="R339" s="98">
        <v>0</v>
      </c>
      <c r="S339" s="98">
        <v>1.4568813854489865E-3</v>
      </c>
      <c r="T339" s="98">
        <v>3.0666696975476565E-3</v>
      </c>
      <c r="U339" s="98">
        <v>1.2297702465367164E-3</v>
      </c>
      <c r="V339" s="98">
        <v>1.3369886158667429E-3</v>
      </c>
      <c r="W339" s="98">
        <v>9.3871661369722816E-4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1.722009601122179E-4</v>
      </c>
      <c r="D347" s="122">
        <v>3.7236813343601011E-4</v>
      </c>
      <c r="E347" s="122">
        <v>5.8452842793828438E-4</v>
      </c>
      <c r="F347" s="122">
        <v>1.2594195238757641E-3</v>
      </c>
      <c r="G347" s="122">
        <v>2.1935534249945521E-3</v>
      </c>
      <c r="H347" s="122">
        <v>3.8843510629306285E-3</v>
      </c>
      <c r="I347" s="122">
        <v>2.0999133732971433E-3</v>
      </c>
      <c r="J347" s="122">
        <v>8.7052574619241572E-4</v>
      </c>
      <c r="K347" s="122">
        <v>1.6207051877067645E-3</v>
      </c>
      <c r="L347" s="122">
        <v>1.1817861980774958E-2</v>
      </c>
      <c r="M347" s="122">
        <v>1.186954920844136E-2</v>
      </c>
      <c r="N347" s="122">
        <v>3.2459350890897493E-2</v>
      </c>
      <c r="O347" s="122">
        <v>2.0453156365357394E-2</v>
      </c>
      <c r="P347" s="122">
        <v>4.0751553882796606E-3</v>
      </c>
      <c r="Q347" s="122">
        <v>1.6322977368345148E-3</v>
      </c>
      <c r="R347" s="122">
        <v>0</v>
      </c>
      <c r="S347" s="122">
        <v>7.4780495405934646E-3</v>
      </c>
      <c r="T347" s="122">
        <v>7.9346584051264157E-3</v>
      </c>
      <c r="U347" s="122">
        <v>6.0501307226455631E-3</v>
      </c>
      <c r="V347" s="122">
        <v>1.281440570107297E-2</v>
      </c>
      <c r="W347" s="122">
        <v>6.9046491044490515E-3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1.722009601122179E-4</v>
      </c>
      <c r="D348" s="98">
        <v>3.7236813343601011E-4</v>
      </c>
      <c r="E348" s="98">
        <v>5.8452842793828438E-4</v>
      </c>
      <c r="F348" s="98">
        <v>1.2594195238757641E-3</v>
      </c>
      <c r="G348" s="98">
        <v>2.1935534249945521E-3</v>
      </c>
      <c r="H348" s="98">
        <v>3.8843510629306285E-3</v>
      </c>
      <c r="I348" s="98">
        <v>2.0999133732971433E-3</v>
      </c>
      <c r="J348" s="98">
        <v>8.7052574619241572E-4</v>
      </c>
      <c r="K348" s="98">
        <v>1.6207051877067645E-3</v>
      </c>
      <c r="L348" s="98">
        <v>1.1817861980774958E-2</v>
      </c>
      <c r="M348" s="98">
        <v>1.186954920844136E-2</v>
      </c>
      <c r="N348" s="98">
        <v>3.2459350890897493E-2</v>
      </c>
      <c r="O348" s="98">
        <v>2.0453156365357394E-2</v>
      </c>
      <c r="P348" s="98">
        <v>4.0751553882796606E-3</v>
      </c>
      <c r="Q348" s="98">
        <v>1.6322977368345148E-3</v>
      </c>
      <c r="R348" s="98">
        <v>0</v>
      </c>
      <c r="S348" s="98">
        <v>7.4780495405934646E-3</v>
      </c>
      <c r="T348" s="98">
        <v>7.9346584051264157E-3</v>
      </c>
      <c r="U348" s="98">
        <v>6.0501307226455631E-3</v>
      </c>
      <c r="V348" s="98">
        <v>1.281440570107297E-2</v>
      </c>
      <c r="W348" s="98">
        <v>6.9046491044490515E-3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14206.422130154679</v>
      </c>
      <c r="D351" s="117">
        <f t="shared" si="174"/>
        <v>13160.051600720853</v>
      </c>
      <c r="E351" s="117">
        <f t="shared" si="174"/>
        <v>14724.706750714164</v>
      </c>
      <c r="F351" s="117">
        <f t="shared" si="174"/>
        <v>14967.168724492827</v>
      </c>
      <c r="G351" s="117">
        <f t="shared" si="174"/>
        <v>10858.716931616142</v>
      </c>
      <c r="H351" s="117">
        <f t="shared" si="174"/>
        <v>14303.35234069593</v>
      </c>
      <c r="I351" s="117">
        <f t="shared" si="174"/>
        <v>17787.15360053011</v>
      </c>
      <c r="J351" s="117">
        <f t="shared" si="174"/>
        <v>15554.418452386552</v>
      </c>
      <c r="K351" s="117">
        <f t="shared" si="174"/>
        <v>16326.247942137821</v>
      </c>
      <c r="L351" s="117">
        <f t="shared" si="174"/>
        <v>11736.443721066262</v>
      </c>
      <c r="M351" s="117">
        <f t="shared" si="174"/>
        <v>6968.7709301744753</v>
      </c>
      <c r="N351" s="117">
        <f t="shared" si="174"/>
        <v>16095.891854544841</v>
      </c>
      <c r="O351" s="117">
        <f t="shared" si="174"/>
        <v>12207.90481776207</v>
      </c>
      <c r="P351" s="117">
        <f t="shared" si="174"/>
        <v>18530.486491861891</v>
      </c>
      <c r="Q351" s="117">
        <f t="shared" si="174"/>
        <v>14313.629983728328</v>
      </c>
      <c r="R351" s="117">
        <f t="shared" ref="R351:V351" si="175">R352+R354+R356+R365</f>
        <v>0</v>
      </c>
      <c r="S351" s="117">
        <f t="shared" si="175"/>
        <v>9385.044160070398</v>
      </c>
      <c r="T351" s="117">
        <f t="shared" si="175"/>
        <v>8861.0103077912481</v>
      </c>
      <c r="U351" s="117">
        <f t="shared" si="175"/>
        <v>7744.3598557239311</v>
      </c>
      <c r="V351" s="117">
        <f t="shared" si="175"/>
        <v>9497.3675262915913</v>
      </c>
      <c r="W351" s="117">
        <f t="shared" ref="W351" si="176">W352+W354+W356+W365</f>
        <v>8073.6136778880882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11351.810973031175</v>
      </c>
      <c r="D352" s="122">
        <f t="shared" si="177"/>
        <v>10226.558725747922</v>
      </c>
      <c r="E352" s="122">
        <f t="shared" si="177"/>
        <v>11580.019983900962</v>
      </c>
      <c r="F352" s="122">
        <f t="shared" si="177"/>
        <v>12050.806738020337</v>
      </c>
      <c r="G352" s="122">
        <f t="shared" si="177"/>
        <v>7850.1944051545588</v>
      </c>
      <c r="H352" s="122">
        <f t="shared" si="177"/>
        <v>10982.644064334754</v>
      </c>
      <c r="I352" s="122">
        <f t="shared" si="177"/>
        <v>14596.661161617498</v>
      </c>
      <c r="J352" s="122">
        <f t="shared" si="177"/>
        <v>11339.460992813081</v>
      </c>
      <c r="K352" s="122">
        <f t="shared" si="177"/>
        <v>12593.777796907216</v>
      </c>
      <c r="L352" s="122">
        <f t="shared" si="177"/>
        <v>8120.4627470047217</v>
      </c>
      <c r="M352" s="122">
        <f t="shared" si="177"/>
        <v>3829.9359344451973</v>
      </c>
      <c r="N352" s="122">
        <f t="shared" si="177"/>
        <v>12881.915893103445</v>
      </c>
      <c r="O352" s="122">
        <f t="shared" si="177"/>
        <v>8790.5257254942608</v>
      </c>
      <c r="P352" s="122">
        <f t="shared" si="177"/>
        <v>15538.589751726375</v>
      </c>
      <c r="Q352" s="122">
        <f t="shared" si="177"/>
        <v>10970.822404884631</v>
      </c>
      <c r="R352" s="122">
        <f t="shared" si="177"/>
        <v>0</v>
      </c>
      <c r="S352" s="122">
        <f t="shared" si="177"/>
        <v>6659.7709541724471</v>
      </c>
      <c r="T352" s="122">
        <f t="shared" si="177"/>
        <v>6030.596955988638</v>
      </c>
      <c r="U352" s="122">
        <f t="shared" si="177"/>
        <v>5167.0494734832218</v>
      </c>
      <c r="V352" s="122">
        <f t="shared" si="177"/>
        <v>6500.0498320378883</v>
      </c>
      <c r="W352" s="122">
        <f t="shared" si="177"/>
        <v>5072.4075087003148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11351.810973031175</v>
      </c>
      <c r="D353" s="98">
        <v>10226.558725747922</v>
      </c>
      <c r="E353" s="98">
        <v>11580.019983900962</v>
      </c>
      <c r="F353" s="98">
        <v>12050.806738020337</v>
      </c>
      <c r="G353" s="98">
        <v>7850.1944051545588</v>
      </c>
      <c r="H353" s="98">
        <v>10982.644064334754</v>
      </c>
      <c r="I353" s="98">
        <v>14596.661161617498</v>
      </c>
      <c r="J353" s="98">
        <v>11339.460992813081</v>
      </c>
      <c r="K353" s="98">
        <v>12593.777796907216</v>
      </c>
      <c r="L353" s="98">
        <v>8120.4627470047217</v>
      </c>
      <c r="M353" s="98">
        <v>3829.9359344451973</v>
      </c>
      <c r="N353" s="98">
        <v>12881.915893103445</v>
      </c>
      <c r="O353" s="98">
        <v>8790.5257254942608</v>
      </c>
      <c r="P353" s="98">
        <v>15538.589751726375</v>
      </c>
      <c r="Q353" s="98">
        <v>10970.822404884631</v>
      </c>
      <c r="R353" s="98">
        <v>0</v>
      </c>
      <c r="S353" s="98">
        <v>6659.7709541724471</v>
      </c>
      <c r="T353" s="98">
        <v>6030.596955988638</v>
      </c>
      <c r="U353" s="98">
        <v>5167.0494734832218</v>
      </c>
      <c r="V353" s="98">
        <v>6500.0498320378883</v>
      </c>
      <c r="W353" s="98">
        <v>5072.4075087003148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3.4468308294353265</v>
      </c>
      <c r="M354" s="122">
        <f t="shared" si="178"/>
        <v>1.5981064866433334</v>
      </c>
      <c r="N354" s="122">
        <f t="shared" si="178"/>
        <v>1.6663170583503792</v>
      </c>
      <c r="O354" s="122">
        <f t="shared" si="178"/>
        <v>1.4609734345497631</v>
      </c>
      <c r="P354" s="122">
        <f t="shared" si="178"/>
        <v>2.8675950141482347</v>
      </c>
      <c r="Q354" s="122">
        <f t="shared" si="178"/>
        <v>1.4232828109092934</v>
      </c>
      <c r="R354" s="122">
        <f t="shared" si="178"/>
        <v>0</v>
      </c>
      <c r="S354" s="122">
        <f t="shared" si="178"/>
        <v>2.1292870414800635</v>
      </c>
      <c r="T354" s="122">
        <f t="shared" si="178"/>
        <v>2.9663199238964286</v>
      </c>
      <c r="U354" s="122">
        <f t="shared" si="178"/>
        <v>2.3784830309561507</v>
      </c>
      <c r="V354" s="122">
        <f t="shared" si="178"/>
        <v>2.5862862280124514</v>
      </c>
      <c r="W354" s="122">
        <f t="shared" si="178"/>
        <v>4.4205586403602073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0</v>
      </c>
      <c r="I355" s="98">
        <f>RES_hhdet_in_fech!I165</f>
        <v>0</v>
      </c>
      <c r="J355" s="98">
        <f>RES_hhdet_in_fech!J165</f>
        <v>0</v>
      </c>
      <c r="K355" s="98">
        <f>RES_hhdet_in_fech!K165</f>
        <v>0</v>
      </c>
      <c r="L355" s="98">
        <f>RES_hhdet_in_fech!L165</f>
        <v>3.4468308294353265</v>
      </c>
      <c r="M355" s="98">
        <f>RES_hhdet_in_fech!M165</f>
        <v>1.5981064866433334</v>
      </c>
      <c r="N355" s="98">
        <f>RES_hhdet_in_fech!N165</f>
        <v>1.6663170583503792</v>
      </c>
      <c r="O355" s="98">
        <f>RES_hhdet_in_fech!O165</f>
        <v>1.4609734345497631</v>
      </c>
      <c r="P355" s="98">
        <f>RES_hhdet_in_fech!P165</f>
        <v>2.8675950141482347</v>
      </c>
      <c r="Q355" s="98">
        <f>RES_hhdet_in_fech!Q165</f>
        <v>1.4232828109092934</v>
      </c>
      <c r="R355" s="98">
        <f>RES_hhdet_in_fech!R165</f>
        <v>0</v>
      </c>
      <c r="S355" s="98">
        <f>RES_hhdet_in_fech!S165</f>
        <v>2.1292870414800635</v>
      </c>
      <c r="T355" s="98">
        <f>RES_hhdet_in_fech!T165</f>
        <v>2.9663199238964286</v>
      </c>
      <c r="U355" s="98">
        <f>RES_hhdet_in_fech!U165</f>
        <v>2.3784830309561507</v>
      </c>
      <c r="V355" s="98">
        <f>RES_hhdet_in_fech!V165</f>
        <v>2.5862862280124514</v>
      </c>
      <c r="W355" s="98">
        <f>RES_hhdet_in_fech!W165</f>
        <v>4.4205586403602073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2096.550934759453</v>
      </c>
      <c r="D356" s="122">
        <v>2163.9653057368705</v>
      </c>
      <c r="E356" s="122">
        <v>2337.2657006099134</v>
      </c>
      <c r="F356" s="122">
        <v>2068.9696472101346</v>
      </c>
      <c r="G356" s="122">
        <v>2132.527869578113</v>
      </c>
      <c r="H356" s="122">
        <v>2418.4948971279159</v>
      </c>
      <c r="I356" s="122">
        <v>2419.3768543480264</v>
      </c>
      <c r="J356" s="122">
        <v>3309.4237289233693</v>
      </c>
      <c r="K356" s="122">
        <v>2886.6345569305226</v>
      </c>
      <c r="L356" s="122">
        <v>2711.2773326655069</v>
      </c>
      <c r="M356" s="122">
        <v>2299.0080494846688</v>
      </c>
      <c r="N356" s="122">
        <v>2361.4567907695073</v>
      </c>
      <c r="O356" s="122">
        <v>2576.231718427297</v>
      </c>
      <c r="P356" s="122">
        <v>2189.1151437815711</v>
      </c>
      <c r="Q356" s="122">
        <v>2608.4891348306296</v>
      </c>
      <c r="R356" s="122">
        <v>0</v>
      </c>
      <c r="S356" s="122">
        <v>2049.3823344629909</v>
      </c>
      <c r="T356" s="122">
        <v>2126.4864273541552</v>
      </c>
      <c r="U356" s="122">
        <v>1996.1794088315612</v>
      </c>
      <c r="V356" s="122">
        <v>2298.2172589631791</v>
      </c>
      <c r="W356" s="122">
        <v>2327.791036693382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2760.0166360125922</v>
      </c>
      <c r="I357" s="98">
        <v>0</v>
      </c>
      <c r="J357" s="98">
        <v>0</v>
      </c>
      <c r="K357" s="98">
        <v>0</v>
      </c>
      <c r="L357" s="98">
        <v>2174.3442815271542</v>
      </c>
      <c r="M357" s="98">
        <v>0</v>
      </c>
      <c r="N357" s="98">
        <v>2623.4620812206863</v>
      </c>
      <c r="O357" s="98">
        <v>2472.2927226655906</v>
      </c>
      <c r="P357" s="98">
        <v>2545.4700401839273</v>
      </c>
      <c r="Q357" s="98">
        <v>0</v>
      </c>
      <c r="R357" s="98">
        <v>0</v>
      </c>
      <c r="S357" s="98">
        <v>2137.8197239082383</v>
      </c>
      <c r="T357" s="98">
        <v>1928.5775271977309</v>
      </c>
      <c r="U357" s="98">
        <v>1804.5580890660274</v>
      </c>
      <c r="V357" s="98">
        <v>1961.8897339125767</v>
      </c>
      <c r="W357" s="98">
        <v>2066.2013860213683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2096.550934759453</v>
      </c>
      <c r="D361" s="101">
        <v>2163.9653057368705</v>
      </c>
      <c r="E361" s="101">
        <v>2337.2657006099134</v>
      </c>
      <c r="F361" s="101">
        <v>2068.9696472101346</v>
      </c>
      <c r="G361" s="101">
        <v>2132.527869578113</v>
      </c>
      <c r="H361" s="101">
        <v>2406.7182854422381</v>
      </c>
      <c r="I361" s="101">
        <v>2419.3768543480264</v>
      </c>
      <c r="J361" s="101">
        <v>3309.4237289233693</v>
      </c>
      <c r="K361" s="101">
        <v>2886.6345569305226</v>
      </c>
      <c r="L361" s="101">
        <v>2747.0728694080635</v>
      </c>
      <c r="M361" s="101">
        <v>2299.0080494846688</v>
      </c>
      <c r="N361" s="101">
        <v>2352.5374617328712</v>
      </c>
      <c r="O361" s="101">
        <v>2579.9660536043643</v>
      </c>
      <c r="P361" s="101">
        <v>2179.4839303652916</v>
      </c>
      <c r="Q361" s="101">
        <v>2608.4891348306296</v>
      </c>
      <c r="R361" s="101">
        <v>0</v>
      </c>
      <c r="S361" s="101">
        <v>2046.2238562685175</v>
      </c>
      <c r="T361" s="101">
        <v>2149.9671443218667</v>
      </c>
      <c r="U361" s="101">
        <v>2002.9425142350503</v>
      </c>
      <c r="V361" s="101">
        <v>2307.1463083008052</v>
      </c>
      <c r="W361" s="101">
        <v>2334.0944017698157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758.06022236405124</v>
      </c>
      <c r="D365" s="122">
        <v>769.52756923606012</v>
      </c>
      <c r="E365" s="122">
        <v>807.42106620328764</v>
      </c>
      <c r="F365" s="122">
        <v>847.3923392623542</v>
      </c>
      <c r="G365" s="122">
        <v>875.99465688346913</v>
      </c>
      <c r="H365" s="122">
        <v>902.21337923326075</v>
      </c>
      <c r="I365" s="122">
        <v>771.11558456458408</v>
      </c>
      <c r="J365" s="122">
        <v>905.53373065010089</v>
      </c>
      <c r="K365" s="122">
        <v>845.83558830008144</v>
      </c>
      <c r="L365" s="122">
        <v>901.25681056659744</v>
      </c>
      <c r="M365" s="122">
        <v>838.22883975796594</v>
      </c>
      <c r="N365" s="122">
        <v>850.85285361353817</v>
      </c>
      <c r="O365" s="122">
        <v>839.68640040596256</v>
      </c>
      <c r="P365" s="122">
        <v>799.91400133979846</v>
      </c>
      <c r="Q365" s="122">
        <v>732.89516120215785</v>
      </c>
      <c r="R365" s="122">
        <v>0</v>
      </c>
      <c r="S365" s="122">
        <v>673.76158439348023</v>
      </c>
      <c r="T365" s="122">
        <v>700.96060452455822</v>
      </c>
      <c r="U365" s="122">
        <v>578.75249037819208</v>
      </c>
      <c r="V365" s="122">
        <v>696.51414906251216</v>
      </c>
      <c r="W365" s="122">
        <v>668.99457385403105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758.06022236405124</v>
      </c>
      <c r="D366" s="98">
        <v>819.61642330518146</v>
      </c>
      <c r="E366" s="98">
        <v>857.73379693943241</v>
      </c>
      <c r="F366" s="98">
        <v>924.03263769719126</v>
      </c>
      <c r="G366" s="98">
        <v>965.64246566057045</v>
      </c>
      <c r="H366" s="98">
        <v>1005.8603583197715</v>
      </c>
      <c r="I366" s="98">
        <v>924.42039676753961</v>
      </c>
      <c r="J366" s="98">
        <v>958.05351535527336</v>
      </c>
      <c r="K366" s="98">
        <v>891.83020101842544</v>
      </c>
      <c r="L366" s="98">
        <v>896.97235890052866</v>
      </c>
      <c r="M366" s="98">
        <v>933.07024064546681</v>
      </c>
      <c r="N366" s="98">
        <v>940.0790681648424</v>
      </c>
      <c r="O366" s="98">
        <v>918.76068496885193</v>
      </c>
      <c r="P366" s="98">
        <v>996.64343005411263</v>
      </c>
      <c r="Q366" s="98">
        <v>798.40823738261543</v>
      </c>
      <c r="R366" s="98">
        <v>0</v>
      </c>
      <c r="S366" s="98">
        <v>940.5641763632259</v>
      </c>
      <c r="T366" s="98">
        <v>793.85959487169782</v>
      </c>
      <c r="U366" s="98">
        <v>739.82737603519331</v>
      </c>
      <c r="V366" s="98">
        <v>772.75842632632168</v>
      </c>
      <c r="W366" s="98">
        <v>799.88242746233243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669.34986109781732</v>
      </c>
      <c r="E367" s="33">
        <v>731.95197009907019</v>
      </c>
      <c r="F367" s="33">
        <v>694.11174239267996</v>
      </c>
      <c r="G367" s="33">
        <v>696.69903932926616</v>
      </c>
      <c r="H367" s="33">
        <v>766.67502196628527</v>
      </c>
      <c r="I367" s="33">
        <v>690.42884129987044</v>
      </c>
      <c r="J367" s="33">
        <v>888.02713574837674</v>
      </c>
      <c r="K367" s="33">
        <v>793.27031662197419</v>
      </c>
      <c r="L367" s="33">
        <v>942.67317667193004</v>
      </c>
      <c r="M367" s="33">
        <v>705.45087851546464</v>
      </c>
      <c r="N367" s="33">
        <v>701.8156600772935</v>
      </c>
      <c r="O367" s="33">
        <v>736.3626685771203</v>
      </c>
      <c r="P367" s="33">
        <v>622.85751549691554</v>
      </c>
      <c r="Q367" s="33">
        <v>700.13862311192895</v>
      </c>
      <c r="R367" s="33">
        <v>0</v>
      </c>
      <c r="S367" s="33">
        <v>494.18291672153623</v>
      </c>
      <c r="T367" s="33">
        <v>515.1626238302789</v>
      </c>
      <c r="U367" s="33">
        <v>467.23910800026817</v>
      </c>
      <c r="V367" s="33">
        <v>567.07618998674218</v>
      </c>
      <c r="W367" s="33">
        <v>563.17035178774472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9772.0120647852982</v>
      </c>
      <c r="D369" s="117">
        <f t="shared" si="179"/>
        <v>9116.0951207785383</v>
      </c>
      <c r="E369" s="117">
        <f t="shared" si="179"/>
        <v>10274.601172411052</v>
      </c>
      <c r="F369" s="117">
        <f t="shared" si="179"/>
        <v>10508.115876825183</v>
      </c>
      <c r="G369" s="117">
        <f t="shared" si="179"/>
        <v>7601.0054691765863</v>
      </c>
      <c r="H369" s="117">
        <f t="shared" si="179"/>
        <v>10126.30795641055</v>
      </c>
      <c r="I369" s="117">
        <f t="shared" si="179"/>
        <v>12769.702254819878</v>
      </c>
      <c r="J369" s="117">
        <f t="shared" si="179"/>
        <v>11157.25388528164</v>
      </c>
      <c r="K369" s="117">
        <f t="shared" si="179"/>
        <v>11790.848984765409</v>
      </c>
      <c r="L369" s="117">
        <f t="shared" si="179"/>
        <v>8411.2441394170037</v>
      </c>
      <c r="M369" s="117">
        <f t="shared" si="179"/>
        <v>4979.6608287550816</v>
      </c>
      <c r="N369" s="117">
        <f t="shared" si="179"/>
        <v>11983.269566532557</v>
      </c>
      <c r="O369" s="117">
        <f t="shared" si="179"/>
        <v>9162.775218238241</v>
      </c>
      <c r="P369" s="117">
        <f t="shared" si="179"/>
        <v>14384.75228207936</v>
      </c>
      <c r="Q369" s="117">
        <f t="shared" si="179"/>
        <v>11278.464804295605</v>
      </c>
      <c r="R369" s="117">
        <f t="shared" ref="R369:V369" si="180">R370+R372+R374+R383</f>
        <v>0</v>
      </c>
      <c r="S369" s="117">
        <f t="shared" si="180"/>
        <v>7646.9197974030249</v>
      </c>
      <c r="T369" s="117">
        <f t="shared" si="180"/>
        <v>7335.3033854908717</v>
      </c>
      <c r="U369" s="117">
        <f t="shared" si="180"/>
        <v>6543.4654783118158</v>
      </c>
      <c r="V369" s="117">
        <f t="shared" si="180"/>
        <v>8120.9206094558858</v>
      </c>
      <c r="W369" s="117">
        <f t="shared" ref="W369" si="181">W370+W372+W374+W383</f>
        <v>6941.333719669904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7973.9255142713855</v>
      </c>
      <c r="D370" s="122">
        <f t="shared" si="182"/>
        <v>7227.797420464718</v>
      </c>
      <c r="E370" s="122">
        <f t="shared" si="182"/>
        <v>8235.8180294298927</v>
      </c>
      <c r="F370" s="122">
        <f t="shared" si="182"/>
        <v>8624.3564674068202</v>
      </c>
      <c r="G370" s="122">
        <f t="shared" si="182"/>
        <v>5653.9108195405688</v>
      </c>
      <c r="H370" s="122">
        <f t="shared" si="182"/>
        <v>7961.0590695688343</v>
      </c>
      <c r="I370" s="122">
        <f t="shared" si="182"/>
        <v>10650.308874274277</v>
      </c>
      <c r="J370" s="122">
        <f t="shared" si="182"/>
        <v>8330.0197635155037</v>
      </c>
      <c r="K370" s="122">
        <f t="shared" si="182"/>
        <v>9317.4344250921204</v>
      </c>
      <c r="L370" s="122">
        <f t="shared" si="182"/>
        <v>6052.8192125915411</v>
      </c>
      <c r="M370" s="122">
        <f t="shared" si="182"/>
        <v>2882.9346124923159</v>
      </c>
      <c r="N370" s="122">
        <f t="shared" si="182"/>
        <v>9820.8311116178538</v>
      </c>
      <c r="O370" s="122">
        <f t="shared" si="182"/>
        <v>6811.6357496157098</v>
      </c>
      <c r="P370" s="122">
        <f t="shared" si="182"/>
        <v>12273.193835663928</v>
      </c>
      <c r="Q370" s="122">
        <f t="shared" si="182"/>
        <v>8839.8782098317533</v>
      </c>
      <c r="R370" s="122">
        <f t="shared" si="182"/>
        <v>0</v>
      </c>
      <c r="S370" s="122">
        <f t="shared" si="182"/>
        <v>5612.6798016560178</v>
      </c>
      <c r="T370" s="122">
        <f t="shared" si="182"/>
        <v>5203.9309425921101</v>
      </c>
      <c r="U370" s="122">
        <f t="shared" si="182"/>
        <v>4550.7988189010657</v>
      </c>
      <c r="V370" s="122">
        <f t="shared" si="182"/>
        <v>5808.6766241926298</v>
      </c>
      <c r="W370" s="122">
        <f t="shared" si="182"/>
        <v>4565.7587261261297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7973.9255142713855</v>
      </c>
      <c r="D371" s="98">
        <v>7227.797420464718</v>
      </c>
      <c r="E371" s="98">
        <v>8235.8180294298927</v>
      </c>
      <c r="F371" s="98">
        <v>8624.3564674068202</v>
      </c>
      <c r="G371" s="98">
        <v>5653.9108195405688</v>
      </c>
      <c r="H371" s="98">
        <v>7961.0590695688343</v>
      </c>
      <c r="I371" s="98">
        <v>10650.308874274277</v>
      </c>
      <c r="J371" s="98">
        <v>8330.0197635155037</v>
      </c>
      <c r="K371" s="98">
        <v>9317.4344250921204</v>
      </c>
      <c r="L371" s="98">
        <v>6052.8192125915411</v>
      </c>
      <c r="M371" s="98">
        <v>2882.9346124923159</v>
      </c>
      <c r="N371" s="98">
        <v>9820.8311116178538</v>
      </c>
      <c r="O371" s="98">
        <v>6811.6357496157098</v>
      </c>
      <c r="P371" s="98">
        <v>12273.193835663928</v>
      </c>
      <c r="Q371" s="98">
        <v>8839.8782098317533</v>
      </c>
      <c r="R371" s="98">
        <v>0</v>
      </c>
      <c r="S371" s="98">
        <v>5612.6798016560178</v>
      </c>
      <c r="T371" s="98">
        <v>5203.9309425921101</v>
      </c>
      <c r="U371" s="98">
        <v>4550.7988189010657</v>
      </c>
      <c r="V371" s="98">
        <v>5808.6766241926298</v>
      </c>
      <c r="W371" s="98">
        <v>4565.7587261261297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12.421349228132858</v>
      </c>
      <c r="M372" s="122">
        <f t="shared" si="183"/>
        <v>5.9685115310251078</v>
      </c>
      <c r="N372" s="122">
        <f t="shared" si="183"/>
        <v>6.4872787505521874</v>
      </c>
      <c r="O372" s="122">
        <f t="shared" si="183"/>
        <v>5.9642701181290976</v>
      </c>
      <c r="P372" s="122">
        <f t="shared" si="183"/>
        <v>12.295070584093725</v>
      </c>
      <c r="Q372" s="122">
        <f t="shared" si="183"/>
        <v>6.3534359718525799</v>
      </c>
      <c r="R372" s="122">
        <f t="shared" si="183"/>
        <v>0</v>
      </c>
      <c r="S372" s="122">
        <f t="shared" si="183"/>
        <v>9.9280461592540181</v>
      </c>
      <c r="T372" s="122">
        <f t="shared" si="183"/>
        <v>14.049051181227759</v>
      </c>
      <c r="U372" s="122">
        <f t="shared" si="183"/>
        <v>11.424253812624194</v>
      </c>
      <c r="V372" s="122">
        <f t="shared" si="183"/>
        <v>12.598992037514703</v>
      </c>
      <c r="W372" s="122">
        <f t="shared" si="183"/>
        <v>21.830134721280089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0</v>
      </c>
      <c r="I373" s="98">
        <f>RES_hhdet_in_tesh!I165</f>
        <v>0</v>
      </c>
      <c r="J373" s="98">
        <f>RES_hhdet_in_tesh!J165</f>
        <v>0</v>
      </c>
      <c r="K373" s="98">
        <f>RES_hhdet_in_tesh!K165</f>
        <v>0</v>
      </c>
      <c r="L373" s="98">
        <f>RES_hhdet_in_tesh!L165</f>
        <v>12.421349228132858</v>
      </c>
      <c r="M373" s="98">
        <f>RES_hhdet_in_tesh!M165</f>
        <v>5.9685115310251078</v>
      </c>
      <c r="N373" s="98">
        <f>RES_hhdet_in_tesh!N165</f>
        <v>6.4872787505521874</v>
      </c>
      <c r="O373" s="98">
        <f>RES_hhdet_in_tesh!O165</f>
        <v>5.9642701181290976</v>
      </c>
      <c r="P373" s="98">
        <f>RES_hhdet_in_tesh!P165</f>
        <v>12.295070584093725</v>
      </c>
      <c r="Q373" s="98">
        <f>RES_hhdet_in_tesh!Q165</f>
        <v>6.3534359718525799</v>
      </c>
      <c r="R373" s="98">
        <f>RES_hhdet_in_tesh!R165</f>
        <v>0</v>
      </c>
      <c r="S373" s="98">
        <f>RES_hhdet_in_tesh!S165</f>
        <v>9.9280461592540181</v>
      </c>
      <c r="T373" s="98">
        <f>RES_hhdet_in_tesh!T165</f>
        <v>14.049051181227759</v>
      </c>
      <c r="U373" s="98">
        <f>RES_hhdet_in_tesh!U165</f>
        <v>11.424253812624194</v>
      </c>
      <c r="V373" s="98">
        <f>RES_hhdet_in_tesh!V165</f>
        <v>12.598992037514703</v>
      </c>
      <c r="W373" s="98">
        <f>RES_hhdet_in_tesh!W165</f>
        <v>21.830134721280089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1347.7285223910876</v>
      </c>
      <c r="D374" s="122">
        <v>1394.776600934573</v>
      </c>
      <c r="E374" s="122">
        <v>1510.7944490669761</v>
      </c>
      <c r="F374" s="122">
        <v>1341.2282445325263</v>
      </c>
      <c r="G374" s="122">
        <v>1386.6690911923642</v>
      </c>
      <c r="H374" s="122">
        <v>1571.9804870558576</v>
      </c>
      <c r="I374" s="122">
        <v>1583.679640328869</v>
      </c>
      <c r="J374" s="122">
        <v>2174.508374497977</v>
      </c>
      <c r="K374" s="122">
        <v>1904.8720484247935</v>
      </c>
      <c r="L374" s="122">
        <v>1791.1712403707891</v>
      </c>
      <c r="M374" s="122">
        <v>1537.8205017611442</v>
      </c>
      <c r="N374" s="122">
        <v>1599.8690656602535</v>
      </c>
      <c r="O374" s="122">
        <v>1784.3086070257714</v>
      </c>
      <c r="P374" s="122">
        <v>1558.5950204028111</v>
      </c>
      <c r="Q374" s="122">
        <v>1901.9055986052176</v>
      </c>
      <c r="R374" s="122">
        <v>0</v>
      </c>
      <c r="S374" s="122">
        <v>1553.8500970367056</v>
      </c>
      <c r="T374" s="122">
        <v>1652.9195009152793</v>
      </c>
      <c r="U374" s="122">
        <v>1562.2836423006861</v>
      </c>
      <c r="V374" s="122">
        <v>1820.6126844434937</v>
      </c>
      <c r="W374" s="122">
        <v>1862.753163605789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1629.1005234909449</v>
      </c>
      <c r="I375" s="98">
        <v>0</v>
      </c>
      <c r="J375" s="98">
        <v>0</v>
      </c>
      <c r="K375" s="98">
        <v>0</v>
      </c>
      <c r="L375" s="98">
        <v>1334.9788397452958</v>
      </c>
      <c r="M375" s="98">
        <v>0</v>
      </c>
      <c r="N375" s="98">
        <v>1722.3864412704681</v>
      </c>
      <c r="O375" s="98">
        <v>1719.9397286087733</v>
      </c>
      <c r="P375" s="98">
        <v>1892.2866778609398</v>
      </c>
      <c r="Q375" s="98">
        <v>0</v>
      </c>
      <c r="R375" s="98">
        <v>0</v>
      </c>
      <c r="S375" s="98">
        <v>1804.5624466424599</v>
      </c>
      <c r="T375" s="98">
        <v>1677.1413348961596</v>
      </c>
      <c r="U375" s="98">
        <v>1607.6566186738075</v>
      </c>
      <c r="V375" s="98">
        <v>1778.0615835883116</v>
      </c>
      <c r="W375" s="98">
        <v>1887.5802775428654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1347.7285223910876</v>
      </c>
      <c r="D379" s="101">
        <v>1394.776600934573</v>
      </c>
      <c r="E379" s="101">
        <v>1510.7944490669761</v>
      </c>
      <c r="F379" s="101">
        <v>1341.2282445325263</v>
      </c>
      <c r="G379" s="101">
        <v>1386.6690911923642</v>
      </c>
      <c r="H379" s="101">
        <v>1570.0108306270613</v>
      </c>
      <c r="I379" s="101">
        <v>1583.679640328869</v>
      </c>
      <c r="J379" s="101">
        <v>2174.508374497977</v>
      </c>
      <c r="K379" s="101">
        <v>1904.8720484247935</v>
      </c>
      <c r="L379" s="101">
        <v>1821.5840670791551</v>
      </c>
      <c r="M379" s="101">
        <v>1537.8205017611442</v>
      </c>
      <c r="N379" s="101">
        <v>1595.698261384161</v>
      </c>
      <c r="O379" s="101">
        <v>1786.6212613401544</v>
      </c>
      <c r="P379" s="101">
        <v>1549.576326957997</v>
      </c>
      <c r="Q379" s="101">
        <v>1901.9055986052176</v>
      </c>
      <c r="R379" s="101">
        <v>0</v>
      </c>
      <c r="S379" s="101">
        <v>1544.8960845507859</v>
      </c>
      <c r="T379" s="101">
        <v>1650.0457240022936</v>
      </c>
      <c r="U379" s="101">
        <v>1560.6822431345761</v>
      </c>
      <c r="V379" s="101">
        <v>1821.7423596874366</v>
      </c>
      <c r="W379" s="101">
        <v>1862.1549198964617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450.35802812282515</v>
      </c>
      <c r="D383" s="122">
        <v>493.52109937924871</v>
      </c>
      <c r="E383" s="122">
        <v>527.98869391418373</v>
      </c>
      <c r="F383" s="122">
        <v>542.53116488583555</v>
      </c>
      <c r="G383" s="122">
        <v>560.42555844365347</v>
      </c>
      <c r="H383" s="122">
        <v>593.26839978585906</v>
      </c>
      <c r="I383" s="122">
        <v>535.71374021673319</v>
      </c>
      <c r="J383" s="122">
        <v>652.72574726815913</v>
      </c>
      <c r="K383" s="122">
        <v>568.54251124849588</v>
      </c>
      <c r="L383" s="122">
        <v>554.8323372265404</v>
      </c>
      <c r="M383" s="122">
        <v>552.93720297059656</v>
      </c>
      <c r="N383" s="122">
        <v>556.08211050389684</v>
      </c>
      <c r="O383" s="122">
        <v>560.86659147863088</v>
      </c>
      <c r="P383" s="122">
        <v>540.66835542852834</v>
      </c>
      <c r="Q383" s="122">
        <v>530.32755988678196</v>
      </c>
      <c r="R383" s="122">
        <v>0</v>
      </c>
      <c r="S383" s="122">
        <v>470.46185255104695</v>
      </c>
      <c r="T383" s="122">
        <v>464.40389080225526</v>
      </c>
      <c r="U383" s="122">
        <v>418.95876329743874</v>
      </c>
      <c r="V383" s="122">
        <v>479.03230878224679</v>
      </c>
      <c r="W383" s="122">
        <v>490.9916952167049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450.35802812282515</v>
      </c>
      <c r="D384" s="98">
        <v>487.39800947954393</v>
      </c>
      <c r="E384" s="98">
        <v>510.54992604510517</v>
      </c>
      <c r="F384" s="98">
        <v>550.53433105291697</v>
      </c>
      <c r="G384" s="98">
        <v>575.86282066862248</v>
      </c>
      <c r="H384" s="98">
        <v>600.4000693845976</v>
      </c>
      <c r="I384" s="98">
        <v>552.2892174687729</v>
      </c>
      <c r="J384" s="98">
        <v>572.88813903048936</v>
      </c>
      <c r="K384" s="98">
        <v>533.74072978897425</v>
      </c>
      <c r="L384" s="98">
        <v>537.25369370118744</v>
      </c>
      <c r="M384" s="98">
        <v>559.11879263006915</v>
      </c>
      <c r="N384" s="98">
        <v>563.31865563038809</v>
      </c>
      <c r="O384" s="98">
        <v>550.54415253925765</v>
      </c>
      <c r="P384" s="98">
        <v>597.21342190601285</v>
      </c>
      <c r="Q384" s="98">
        <v>478.42598581052312</v>
      </c>
      <c r="R384" s="98">
        <v>0</v>
      </c>
      <c r="S384" s="98">
        <v>567.70062475435952</v>
      </c>
      <c r="T384" s="98">
        <v>481.65336114367386</v>
      </c>
      <c r="U384" s="98">
        <v>451.28368594953866</v>
      </c>
      <c r="V384" s="98">
        <v>473.71767144985284</v>
      </c>
      <c r="W384" s="98">
        <v>492.59425282523512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505.76727917865838</v>
      </c>
      <c r="E385" s="33">
        <v>554.1468457178014</v>
      </c>
      <c r="F385" s="33">
        <v>526.52483255167272</v>
      </c>
      <c r="G385" s="33">
        <v>529.55103399371524</v>
      </c>
      <c r="H385" s="33">
        <v>583.94237031058549</v>
      </c>
      <c r="I385" s="33">
        <v>526.98980482092293</v>
      </c>
      <c r="J385" s="33">
        <v>679.33828334738246</v>
      </c>
      <c r="K385" s="33">
        <v>608.31597577366358</v>
      </c>
      <c r="L385" s="33">
        <v>724.75922463828454</v>
      </c>
      <c r="M385" s="33">
        <v>544.28297744733482</v>
      </c>
      <c r="N385" s="33">
        <v>543.99469446843864</v>
      </c>
      <c r="O385" s="33">
        <v>574.35457835941168</v>
      </c>
      <c r="P385" s="33">
        <v>489.77779559879207</v>
      </c>
      <c r="Q385" s="33">
        <v>556.27834692491138</v>
      </c>
      <c r="R385" s="33">
        <v>0</v>
      </c>
      <c r="S385" s="33">
        <v>405.01267895266358</v>
      </c>
      <c r="T385" s="33">
        <v>429.90495011941783</v>
      </c>
      <c r="U385" s="33">
        <v>396.57997069213877</v>
      </c>
      <c r="V385" s="33">
        <v>488.05483262561336</v>
      </c>
      <c r="W385" s="33">
        <v>489.69601034172285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172.2009601122179</v>
      </c>
      <c r="D387" s="117">
        <f t="shared" si="184"/>
        <v>124.12271114533671</v>
      </c>
      <c r="E387" s="117">
        <f t="shared" si="184"/>
        <v>116.90568558765688</v>
      </c>
      <c r="F387" s="117">
        <f t="shared" si="184"/>
        <v>139.93550265286268</v>
      </c>
      <c r="G387" s="117">
        <f t="shared" si="184"/>
        <v>146.2368949996368</v>
      </c>
      <c r="H387" s="117">
        <f t="shared" si="184"/>
        <v>150.37721473224164</v>
      </c>
      <c r="I387" s="117">
        <f t="shared" si="184"/>
        <v>72.410805975763552</v>
      </c>
      <c r="J387" s="117">
        <f t="shared" si="184"/>
        <v>54.40785913702598</v>
      </c>
      <c r="K387" s="117">
        <f t="shared" si="184"/>
        <v>108.0470125137843</v>
      </c>
      <c r="L387" s="117">
        <f t="shared" si="184"/>
        <v>215.52434638659048</v>
      </c>
      <c r="M387" s="117">
        <f t="shared" si="184"/>
        <v>123.64113758793083</v>
      </c>
      <c r="N387" s="117">
        <f t="shared" si="184"/>
        <v>153.19718543974574</v>
      </c>
      <c r="O387" s="117">
        <f t="shared" si="184"/>
        <v>137.70400262798665</v>
      </c>
      <c r="P387" s="117">
        <f t="shared" si="184"/>
        <v>122.45748322652214</v>
      </c>
      <c r="Q387" s="117">
        <f t="shared" si="184"/>
        <v>60.455471734611656</v>
      </c>
      <c r="R387" s="117">
        <f t="shared" ref="R387:V387" si="185">R388+R390+R392+R401</f>
        <v>0</v>
      </c>
      <c r="S387" s="117">
        <f t="shared" si="185"/>
        <v>102.7003554717523</v>
      </c>
      <c r="T387" s="117">
        <f t="shared" si="185"/>
        <v>166.68678943445565</v>
      </c>
      <c r="U387" s="117">
        <f t="shared" si="185"/>
        <v>82.726147377071356</v>
      </c>
      <c r="V387" s="117">
        <f t="shared" si="185"/>
        <v>121.99477859430787</v>
      </c>
      <c r="W387" s="117">
        <f t="shared" ref="W387" si="186">W388+W390+W392+W401</f>
        <v>92.274890801720929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20.89884596788735</v>
      </c>
      <c r="I392" s="122">
        <v>0</v>
      </c>
      <c r="J392" s="122">
        <v>0</v>
      </c>
      <c r="K392" s="122">
        <v>0</v>
      </c>
      <c r="L392" s="122">
        <v>30.870252936981771</v>
      </c>
      <c r="M392" s="122">
        <v>0</v>
      </c>
      <c r="N392" s="122">
        <v>19.619609757040038</v>
      </c>
      <c r="O392" s="122">
        <v>19.477665255978582</v>
      </c>
      <c r="P392" s="122">
        <v>15.216551956004764</v>
      </c>
      <c r="Q392" s="122">
        <v>0</v>
      </c>
      <c r="R392" s="122">
        <v>0</v>
      </c>
      <c r="S392" s="122">
        <v>16.745763051137775</v>
      </c>
      <c r="T392" s="122">
        <v>46.464692387085705</v>
      </c>
      <c r="U392" s="122">
        <v>13.974661892462688</v>
      </c>
      <c r="V392" s="122">
        <v>11.525763929885715</v>
      </c>
      <c r="W392" s="122">
        <v>11.043724867026214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626.96537903662056</v>
      </c>
      <c r="I393" s="98">
        <v>0</v>
      </c>
      <c r="J393" s="98">
        <v>0</v>
      </c>
      <c r="K393" s="98">
        <v>0</v>
      </c>
      <c r="L393" s="98">
        <v>493.92404699170834</v>
      </c>
      <c r="M393" s="98">
        <v>0</v>
      </c>
      <c r="N393" s="98">
        <v>595.94564637009114</v>
      </c>
      <c r="O393" s="98">
        <v>561.60601488071575</v>
      </c>
      <c r="P393" s="98">
        <v>578.22897432818104</v>
      </c>
      <c r="Q393" s="98">
        <v>0</v>
      </c>
      <c r="R393" s="98">
        <v>0</v>
      </c>
      <c r="S393" s="98">
        <v>485.62712848299549</v>
      </c>
      <c r="T393" s="98">
        <v>438.09567107823665</v>
      </c>
      <c r="U393" s="98">
        <v>409.92341551223882</v>
      </c>
      <c r="V393" s="98">
        <v>445.66287195558101</v>
      </c>
      <c r="W393" s="98">
        <v>469.35830684861406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172.2009601122179</v>
      </c>
      <c r="D401" s="122">
        <v>124.12271114533671</v>
      </c>
      <c r="E401" s="122">
        <v>116.90568558765688</v>
      </c>
      <c r="F401" s="122">
        <v>139.93550265286268</v>
      </c>
      <c r="G401" s="122">
        <v>146.2368949996368</v>
      </c>
      <c r="H401" s="122">
        <v>129.47836876435429</v>
      </c>
      <c r="I401" s="122">
        <v>72.410805975763552</v>
      </c>
      <c r="J401" s="122">
        <v>54.40785913702598</v>
      </c>
      <c r="K401" s="122">
        <v>108.0470125137843</v>
      </c>
      <c r="L401" s="122">
        <v>184.65409344960872</v>
      </c>
      <c r="M401" s="122">
        <v>123.64113758793083</v>
      </c>
      <c r="N401" s="122">
        <v>133.57757568270571</v>
      </c>
      <c r="O401" s="122">
        <v>118.22633737200806</v>
      </c>
      <c r="P401" s="122">
        <v>107.24093127051738</v>
      </c>
      <c r="Q401" s="122">
        <v>60.455471734611656</v>
      </c>
      <c r="R401" s="122">
        <v>0</v>
      </c>
      <c r="S401" s="122">
        <v>85.954592420614532</v>
      </c>
      <c r="T401" s="122">
        <v>120.22209704736993</v>
      </c>
      <c r="U401" s="122">
        <v>68.751485484608665</v>
      </c>
      <c r="V401" s="122">
        <v>110.46901466442216</v>
      </c>
      <c r="W401" s="122">
        <v>81.231165934694715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172.2009601122179</v>
      </c>
      <c r="D402" s="98">
        <v>186.18406671800506</v>
      </c>
      <c r="E402" s="98">
        <v>194.84280931276146</v>
      </c>
      <c r="F402" s="98">
        <v>209.90325397929402</v>
      </c>
      <c r="G402" s="98">
        <v>219.35534249945522</v>
      </c>
      <c r="H402" s="98">
        <v>228.4912389959193</v>
      </c>
      <c r="I402" s="98">
        <v>209.99133732971433</v>
      </c>
      <c r="J402" s="98">
        <v>217.63143654810392</v>
      </c>
      <c r="K402" s="98">
        <v>202.58814846334556</v>
      </c>
      <c r="L402" s="98">
        <v>203.7562410478441</v>
      </c>
      <c r="M402" s="98">
        <v>211.9562358650243</v>
      </c>
      <c r="N402" s="98">
        <v>213.5483611243256</v>
      </c>
      <c r="O402" s="98">
        <v>208.70567719752444</v>
      </c>
      <c r="P402" s="98">
        <v>226.39752157109226</v>
      </c>
      <c r="Q402" s="98">
        <v>181.36641520383498</v>
      </c>
      <c r="R402" s="98">
        <v>0</v>
      </c>
      <c r="S402" s="98">
        <v>213.6585583026704</v>
      </c>
      <c r="T402" s="98">
        <v>180.3331455710549</v>
      </c>
      <c r="U402" s="98">
        <v>168.05918674015453</v>
      </c>
      <c r="V402" s="98">
        <v>175.53980412428726</v>
      </c>
      <c r="W402" s="98">
        <v>181.70129222234345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226.4881379952123</v>
      </c>
      <c r="D405" s="118">
        <f t="shared" si="189"/>
        <v>201.42905099573036</v>
      </c>
      <c r="E405" s="118">
        <f t="shared" si="189"/>
        <v>219.93956644131211</v>
      </c>
      <c r="F405" s="118">
        <f t="shared" si="189"/>
        <v>217.7243430508268</v>
      </c>
      <c r="G405" s="118">
        <f t="shared" si="189"/>
        <v>156.40228451971143</v>
      </c>
      <c r="H405" s="118">
        <f t="shared" si="189"/>
        <v>204.13110066458901</v>
      </c>
      <c r="I405" s="118">
        <f t="shared" si="189"/>
        <v>250.54428390011398</v>
      </c>
      <c r="J405" s="118">
        <f t="shared" si="189"/>
        <v>215.02483751337996</v>
      </c>
      <c r="K405" s="118">
        <f t="shared" si="189"/>
        <v>222.16743789449549</v>
      </c>
      <c r="L405" s="118">
        <f t="shared" si="189"/>
        <v>157.33486267559212</v>
      </c>
      <c r="M405" s="118">
        <f t="shared" si="189"/>
        <v>91.981312434162746</v>
      </c>
      <c r="N405" s="118">
        <f t="shared" si="189"/>
        <v>210.48919326801231</v>
      </c>
      <c r="O405" s="118">
        <f t="shared" si="189"/>
        <v>157.15990833535903</v>
      </c>
      <c r="P405" s="118">
        <f t="shared" si="189"/>
        <v>235.78358262986447</v>
      </c>
      <c r="Q405" s="118">
        <f t="shared" si="189"/>
        <v>179.43416262032332</v>
      </c>
      <c r="R405" s="118">
        <f t="shared" ref="R405:V405" si="190">R406+R408+R410+R419</f>
        <v>0</v>
      </c>
      <c r="S405" s="118">
        <f t="shared" si="190"/>
        <v>114.58829933118568</v>
      </c>
      <c r="T405" s="118">
        <f t="shared" si="190"/>
        <v>106.8060987933419</v>
      </c>
      <c r="U405" s="118">
        <f t="shared" si="190"/>
        <v>92.358905716999772</v>
      </c>
      <c r="V405" s="118">
        <f t="shared" si="190"/>
        <v>112.23557951495002</v>
      </c>
      <c r="W405" s="118">
        <f t="shared" ref="W405" si="191">W406+W408+W410+W419</f>
        <v>93.767535114065282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180.97804687206323</v>
      </c>
      <c r="D406" s="123">
        <f t="shared" si="192"/>
        <v>156.52871900340236</v>
      </c>
      <c r="E406" s="123">
        <f t="shared" si="192"/>
        <v>172.96810169189823</v>
      </c>
      <c r="F406" s="123">
        <f t="shared" si="192"/>
        <v>175.30062155137915</v>
      </c>
      <c r="G406" s="123">
        <f t="shared" si="192"/>
        <v>113.06937519618114</v>
      </c>
      <c r="H406" s="123">
        <f t="shared" si="192"/>
        <v>156.73942497252284</v>
      </c>
      <c r="I406" s="123">
        <f t="shared" si="192"/>
        <v>205.60400501410575</v>
      </c>
      <c r="J406" s="123">
        <f t="shared" si="192"/>
        <v>156.75711470233941</v>
      </c>
      <c r="K406" s="123">
        <f t="shared" si="192"/>
        <v>171.37601710249962</v>
      </c>
      <c r="L406" s="123">
        <f t="shared" si="192"/>
        <v>108.86022389124327</v>
      </c>
      <c r="M406" s="123">
        <f t="shared" si="192"/>
        <v>50.551601899219079</v>
      </c>
      <c r="N406" s="123">
        <f t="shared" si="192"/>
        <v>168.45938756230584</v>
      </c>
      <c r="O406" s="123">
        <f t="shared" si="192"/>
        <v>113.16587390395061</v>
      </c>
      <c r="P406" s="123">
        <f t="shared" si="192"/>
        <v>197.71441846854708</v>
      </c>
      <c r="Q406" s="123">
        <f t="shared" si="192"/>
        <v>137.52907778911313</v>
      </c>
      <c r="R406" s="123">
        <f t="shared" si="192"/>
        <v>0</v>
      </c>
      <c r="S406" s="123">
        <f t="shared" si="192"/>
        <v>81.313610736182639</v>
      </c>
      <c r="T406" s="123">
        <f t="shared" si="192"/>
        <v>72.689739870611106</v>
      </c>
      <c r="U406" s="123">
        <f t="shared" si="192"/>
        <v>61.62201189602392</v>
      </c>
      <c r="V406" s="123">
        <f t="shared" si="192"/>
        <v>76.814639188727483</v>
      </c>
      <c r="W406" s="123">
        <f t="shared" si="192"/>
        <v>58.91130888359779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180.97804687206323</v>
      </c>
      <c r="D407" s="99">
        <v>156.52871900340236</v>
      </c>
      <c r="E407" s="99">
        <v>172.96810169189823</v>
      </c>
      <c r="F407" s="99">
        <v>175.30062155137915</v>
      </c>
      <c r="G407" s="99">
        <v>113.06937519618114</v>
      </c>
      <c r="H407" s="99">
        <v>156.73942497252284</v>
      </c>
      <c r="I407" s="99">
        <v>205.60400501410575</v>
      </c>
      <c r="J407" s="99">
        <v>156.75711470233941</v>
      </c>
      <c r="K407" s="99">
        <v>171.37601710249962</v>
      </c>
      <c r="L407" s="99">
        <v>108.86022389124327</v>
      </c>
      <c r="M407" s="99">
        <v>50.551601899219079</v>
      </c>
      <c r="N407" s="99">
        <v>168.45938756230584</v>
      </c>
      <c r="O407" s="99">
        <v>113.16587390395061</v>
      </c>
      <c r="P407" s="99">
        <v>197.71441846854708</v>
      </c>
      <c r="Q407" s="99">
        <v>137.52907778911313</v>
      </c>
      <c r="R407" s="99">
        <v>0</v>
      </c>
      <c r="S407" s="99">
        <v>81.313610736182639</v>
      </c>
      <c r="T407" s="99">
        <v>72.689739870611106</v>
      </c>
      <c r="U407" s="99">
        <v>61.62201189602392</v>
      </c>
      <c r="V407" s="99">
        <v>76.814639188727483</v>
      </c>
      <c r="W407" s="99">
        <v>58.91130888359779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4.6207068180439889E-2</v>
      </c>
      <c r="M408" s="123">
        <f t="shared" si="193"/>
        <v>2.1093523309040994E-2</v>
      </c>
      <c r="N408" s="123">
        <f t="shared" si="193"/>
        <v>2.1790761053222609E-2</v>
      </c>
      <c r="O408" s="123">
        <f t="shared" si="193"/>
        <v>1.8808014518606517E-2</v>
      </c>
      <c r="P408" s="123">
        <f t="shared" si="193"/>
        <v>3.6487537780745649E-2</v>
      </c>
      <c r="Q408" s="123">
        <f t="shared" si="193"/>
        <v>1.7842123880366489E-2</v>
      </c>
      <c r="R408" s="123">
        <f t="shared" si="193"/>
        <v>0</v>
      </c>
      <c r="S408" s="123">
        <f t="shared" si="193"/>
        <v>2.5997893745584904E-2</v>
      </c>
      <c r="T408" s="123">
        <f t="shared" si="193"/>
        <v>3.5754507425159877E-2</v>
      </c>
      <c r="U408" s="123">
        <f t="shared" si="193"/>
        <v>2.8365687299925731E-2</v>
      </c>
      <c r="V408" s="123">
        <f t="shared" si="193"/>
        <v>3.0563556984495657E-2</v>
      </c>
      <c r="W408" s="123">
        <f t="shared" si="193"/>
        <v>5.1340688825500927E-2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</v>
      </c>
      <c r="I409" s="99">
        <f>RES_hhdet_in_fecs!I165</f>
        <v>0</v>
      </c>
      <c r="J409" s="99">
        <f>RES_hhdet_in_fecs!J165</f>
        <v>0</v>
      </c>
      <c r="K409" s="99">
        <f>RES_hhdet_in_fecs!K165</f>
        <v>0</v>
      </c>
      <c r="L409" s="99">
        <f>RES_hhdet_in_fecs!L165</f>
        <v>4.6207068180439889E-2</v>
      </c>
      <c r="M409" s="99">
        <f>RES_hhdet_in_fecs!M165</f>
        <v>2.1093523309040994E-2</v>
      </c>
      <c r="N409" s="99">
        <f>RES_hhdet_in_fecs!N165</f>
        <v>2.1790761053222609E-2</v>
      </c>
      <c r="O409" s="99">
        <f>RES_hhdet_in_fecs!O165</f>
        <v>1.8808014518606517E-2</v>
      </c>
      <c r="P409" s="99">
        <f>RES_hhdet_in_fecs!P165</f>
        <v>3.6487537780745649E-2</v>
      </c>
      <c r="Q409" s="99">
        <f>RES_hhdet_in_fecs!Q165</f>
        <v>1.7842123880366489E-2</v>
      </c>
      <c r="R409" s="99">
        <f>RES_hhdet_in_fecs!R165</f>
        <v>0</v>
      </c>
      <c r="S409" s="99">
        <f>RES_hhdet_in_fecs!S165</f>
        <v>2.5997893745584904E-2</v>
      </c>
      <c r="T409" s="99">
        <f>RES_hhdet_in_fecs!T165</f>
        <v>3.5754507425159877E-2</v>
      </c>
      <c r="U409" s="99">
        <f>RES_hhdet_in_fecs!U165</f>
        <v>2.8365687299925731E-2</v>
      </c>
      <c r="V409" s="99">
        <f>RES_hhdet_in_fecs!V165</f>
        <v>3.0563556984495657E-2</v>
      </c>
      <c r="W409" s="99">
        <f>RES_hhdet_in_fecs!W165</f>
        <v>5.1340688825500927E-2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33.424595797268502</v>
      </c>
      <c r="D410" s="123">
        <v>33.121866930855148</v>
      </c>
      <c r="E410" s="123">
        <v>34.911201530404782</v>
      </c>
      <c r="F410" s="123">
        <v>30.096878409192371</v>
      </c>
      <c r="G410" s="123">
        <v>30.715620704031867</v>
      </c>
      <c r="H410" s="123">
        <v>34.515686500832778</v>
      </c>
      <c r="I410" s="123">
        <v>34.078585875542856</v>
      </c>
      <c r="J410" s="123">
        <v>45.749592101624849</v>
      </c>
      <c r="K410" s="123">
        <v>39.281297572097884</v>
      </c>
      <c r="L410" s="123">
        <v>36.346482541784674</v>
      </c>
      <c r="M410" s="123">
        <v>30.344773821258318</v>
      </c>
      <c r="N410" s="123">
        <v>30.881242202555718</v>
      </c>
      <c r="O410" s="123">
        <v>33.165424105338033</v>
      </c>
      <c r="P410" s="123">
        <v>27.854498672595167</v>
      </c>
      <c r="Q410" s="123">
        <v>32.699745916628082</v>
      </c>
      <c r="R410" s="123">
        <v>0</v>
      </c>
      <c r="S410" s="123">
        <v>25.022283580147565</v>
      </c>
      <c r="T410" s="123">
        <v>25.631582805291011</v>
      </c>
      <c r="U410" s="123">
        <v>23.806350589225861</v>
      </c>
      <c r="V410" s="123">
        <v>27.159288634132714</v>
      </c>
      <c r="W410" s="123">
        <v>27.035134015534037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39.389733283632047</v>
      </c>
      <c r="I411" s="99">
        <v>0</v>
      </c>
      <c r="J411" s="99">
        <v>0</v>
      </c>
      <c r="K411" s="99">
        <v>0</v>
      </c>
      <c r="L411" s="99">
        <v>29.148536564741764</v>
      </c>
      <c r="M411" s="99">
        <v>0</v>
      </c>
      <c r="N411" s="99">
        <v>34.307537726742403</v>
      </c>
      <c r="O411" s="99">
        <v>31.827353134911387</v>
      </c>
      <c r="P411" s="99">
        <v>32.388790537967523</v>
      </c>
      <c r="Q411" s="99">
        <v>0</v>
      </c>
      <c r="R411" s="99">
        <v>0</v>
      </c>
      <c r="S411" s="99">
        <v>26.102074988794982</v>
      </c>
      <c r="T411" s="99">
        <v>23.246089863972262</v>
      </c>
      <c r="U411" s="99">
        <v>21.521082893082934</v>
      </c>
      <c r="V411" s="99">
        <v>23.184722568706103</v>
      </c>
      <c r="W411" s="99">
        <v>23.997012830463866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33.424595797268502</v>
      </c>
      <c r="D415" s="102">
        <v>33.121866930855148</v>
      </c>
      <c r="E415" s="102">
        <v>34.911201530404782</v>
      </c>
      <c r="F415" s="102">
        <v>30.096878409192371</v>
      </c>
      <c r="G415" s="102">
        <v>30.715620704031867</v>
      </c>
      <c r="H415" s="102">
        <v>34.347615922115573</v>
      </c>
      <c r="I415" s="102">
        <v>34.078585875542856</v>
      </c>
      <c r="J415" s="102">
        <v>45.749592101624849</v>
      </c>
      <c r="K415" s="102">
        <v>39.281297572097884</v>
      </c>
      <c r="L415" s="102">
        <v>36.82634560692086</v>
      </c>
      <c r="M415" s="102">
        <v>30.344773821258318</v>
      </c>
      <c r="N415" s="102">
        <v>30.764602354923831</v>
      </c>
      <c r="O415" s="102">
        <v>33.213498511461154</v>
      </c>
      <c r="P415" s="102">
        <v>27.731950243801322</v>
      </c>
      <c r="Q415" s="102">
        <v>32.699745916628082</v>
      </c>
      <c r="R415" s="102">
        <v>0</v>
      </c>
      <c r="S415" s="102">
        <v>24.983719601267296</v>
      </c>
      <c r="T415" s="102">
        <v>25.914607391549172</v>
      </c>
      <c r="U415" s="102">
        <v>23.887007096148547</v>
      </c>
      <c r="V415" s="102">
        <v>27.264808087197132</v>
      </c>
      <c r="W415" s="102">
        <v>27.108341754933317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12.085495325880562</v>
      </c>
      <c r="D419" s="123">
        <v>11.778465061472879</v>
      </c>
      <c r="E419" s="123">
        <v>12.060263219009101</v>
      </c>
      <c r="F419" s="123">
        <v>12.326843090255286</v>
      </c>
      <c r="G419" s="123">
        <v>12.617288619498439</v>
      </c>
      <c r="H419" s="123">
        <v>12.875989191233401</v>
      </c>
      <c r="I419" s="123">
        <v>10.861693010465352</v>
      </c>
      <c r="J419" s="123">
        <v>12.518130709415727</v>
      </c>
      <c r="K419" s="123">
        <v>11.510123219897997</v>
      </c>
      <c r="L419" s="123">
        <v>12.081949174383739</v>
      </c>
      <c r="M419" s="123">
        <v>11.063843190376303</v>
      </c>
      <c r="N419" s="123">
        <v>11.12677274209757</v>
      </c>
      <c r="O419" s="123">
        <v>10.80980231155179</v>
      </c>
      <c r="P419" s="123">
        <v>10.178177950941492</v>
      </c>
      <c r="Q419" s="123">
        <v>9.1874967907017293</v>
      </c>
      <c r="R419" s="123">
        <v>0</v>
      </c>
      <c r="S419" s="123">
        <v>8.2264071211099044</v>
      </c>
      <c r="T419" s="123">
        <v>8.4490216100146291</v>
      </c>
      <c r="U419" s="123">
        <v>6.9021775444500646</v>
      </c>
      <c r="V419" s="123">
        <v>8.231088135105324</v>
      </c>
      <c r="W419" s="123">
        <v>7.7697515261079504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12.085495325880562</v>
      </c>
      <c r="D420" s="99">
        <v>12.545130014371248</v>
      </c>
      <c r="E420" s="99">
        <v>12.811772934749245</v>
      </c>
      <c r="F420" s="99">
        <v>13.441713840702421</v>
      </c>
      <c r="G420" s="99">
        <v>13.908520556312364</v>
      </c>
      <c r="H420" s="99">
        <v>14.355192906385653</v>
      </c>
      <c r="I420" s="99">
        <v>13.021096659550961</v>
      </c>
      <c r="J420" s="99">
        <v>13.244166093318794</v>
      </c>
      <c r="K420" s="99">
        <v>12.13601750380203</v>
      </c>
      <c r="L420" s="99">
        <v>12.024513239739314</v>
      </c>
      <c r="M420" s="99">
        <v>12.315661712485264</v>
      </c>
      <c r="N420" s="99">
        <v>12.293601774560258</v>
      </c>
      <c r="O420" s="99">
        <v>11.827774477873607</v>
      </c>
      <c r="P420" s="99">
        <v>12.681380958124217</v>
      </c>
      <c r="Q420" s="99">
        <v>10.008761835172294</v>
      </c>
      <c r="R420" s="99">
        <v>0</v>
      </c>
      <c r="S420" s="99">
        <v>11.483978928927172</v>
      </c>
      <c r="T420" s="99">
        <v>9.5687786575935032</v>
      </c>
      <c r="U420" s="99">
        <v>8.8231497687425584</v>
      </c>
      <c r="V420" s="99">
        <v>9.1321084041128078</v>
      </c>
      <c r="W420" s="99">
        <v>9.2898925557480307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10.245135155676143</v>
      </c>
      <c r="E421" s="110">
        <v>10.932998645398884</v>
      </c>
      <c r="F421" s="110">
        <v>10.097101589361014</v>
      </c>
      <c r="G421" s="110">
        <v>10.034824745870582</v>
      </c>
      <c r="H421" s="110">
        <v>10.94164587141892</v>
      </c>
      <c r="I421" s="110">
        <v>9.7251647741045026</v>
      </c>
      <c r="J421" s="110">
        <v>12.276118914781373</v>
      </c>
      <c r="K421" s="110">
        <v>10.794815466864817</v>
      </c>
      <c r="L421" s="110">
        <v>12.637163209279871</v>
      </c>
      <c r="M421" s="110">
        <v>9.3112972594237569</v>
      </c>
      <c r="N421" s="110">
        <v>9.1777835889730781</v>
      </c>
      <c r="O421" s="110">
        <v>9.4796520142246159</v>
      </c>
      <c r="P421" s="110">
        <v>7.9252952444770397</v>
      </c>
      <c r="Q421" s="110">
        <v>8.7768642684664453</v>
      </c>
      <c r="R421" s="110">
        <v>0</v>
      </c>
      <c r="S421" s="110">
        <v>6.03381071200213</v>
      </c>
      <c r="T421" s="110">
        <v>6.2095075148568766</v>
      </c>
      <c r="U421" s="110">
        <v>5.572273696862954</v>
      </c>
      <c r="V421" s="110">
        <v>6.7014490737670345</v>
      </c>
      <c r="W421" s="110">
        <v>6.5407013319308627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155.79185221605647</v>
      </c>
      <c r="D423" s="118">
        <f t="shared" si="194"/>
        <v>139.53185326907439</v>
      </c>
      <c r="E423" s="118">
        <f t="shared" si="194"/>
        <v>153.46936040732231</v>
      </c>
      <c r="F423" s="118">
        <f t="shared" si="194"/>
        <v>152.8594130324573</v>
      </c>
      <c r="G423" s="118">
        <f t="shared" si="194"/>
        <v>109.48021092295882</v>
      </c>
      <c r="H423" s="118">
        <f t="shared" si="194"/>
        <v>144.51817584954327</v>
      </c>
      <c r="I423" s="118">
        <f t="shared" si="194"/>
        <v>179.87003310952275</v>
      </c>
      <c r="J423" s="118">
        <f t="shared" si="194"/>
        <v>154.23827712505152</v>
      </c>
      <c r="K423" s="118">
        <f t="shared" si="194"/>
        <v>160.44976891385076</v>
      </c>
      <c r="L423" s="118">
        <f t="shared" si="194"/>
        <v>112.75834256595603</v>
      </c>
      <c r="M423" s="118">
        <f t="shared" si="194"/>
        <v>65.726904083273581</v>
      </c>
      <c r="N423" s="118">
        <f t="shared" si="194"/>
        <v>156.70761002661376</v>
      </c>
      <c r="O423" s="118">
        <f t="shared" si="194"/>
        <v>117.95807183069137</v>
      </c>
      <c r="P423" s="118">
        <f t="shared" si="194"/>
        <v>183.03288636276935</v>
      </c>
      <c r="Q423" s="118">
        <f t="shared" si="194"/>
        <v>141.38565060729889</v>
      </c>
      <c r="R423" s="118">
        <f t="shared" ref="R423:V423" si="195">R424+R426+R428+R437</f>
        <v>0</v>
      </c>
      <c r="S423" s="118">
        <f t="shared" si="195"/>
        <v>93.366373110365288</v>
      </c>
      <c r="T423" s="118">
        <f t="shared" si="195"/>
        <v>88.416005721266615</v>
      </c>
      <c r="U423" s="118">
        <f t="shared" si="195"/>
        <v>78.037090532042455</v>
      </c>
      <c r="V423" s="118">
        <f t="shared" si="195"/>
        <v>95.969354484176293</v>
      </c>
      <c r="W423" s="118">
        <f t="shared" ref="W423" si="196">W424+W426+W428+W437</f>
        <v>80.617153515803281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127.12557220205437</v>
      </c>
      <c r="D424" s="123">
        <f t="shared" si="197"/>
        <v>110.62938196335406</v>
      </c>
      <c r="E424" s="123">
        <f t="shared" si="197"/>
        <v>123.01652435927107</v>
      </c>
      <c r="F424" s="123">
        <f t="shared" si="197"/>
        <v>125.45675008189819</v>
      </c>
      <c r="G424" s="123">
        <f t="shared" si="197"/>
        <v>81.435456344955824</v>
      </c>
      <c r="H424" s="123">
        <f t="shared" si="197"/>
        <v>113.61670408573782</v>
      </c>
      <c r="I424" s="123">
        <f t="shared" si="197"/>
        <v>150.01692064662623</v>
      </c>
      <c r="J424" s="123">
        <f t="shared" si="197"/>
        <v>115.15449141451785</v>
      </c>
      <c r="K424" s="123">
        <f t="shared" si="197"/>
        <v>126.79156541718123</v>
      </c>
      <c r="L424" s="123">
        <f t="shared" si="197"/>
        <v>81.14208206902704</v>
      </c>
      <c r="M424" s="123">
        <f t="shared" si="197"/>
        <v>38.052062835171775</v>
      </c>
      <c r="N424" s="123">
        <f t="shared" si="197"/>
        <v>128.42897036004561</v>
      </c>
      <c r="O424" s="123">
        <f t="shared" si="197"/>
        <v>87.690399458709464</v>
      </c>
      <c r="P424" s="123">
        <f t="shared" si="197"/>
        <v>156.16522610750118</v>
      </c>
      <c r="Q424" s="123">
        <f t="shared" si="197"/>
        <v>110.81578509783762</v>
      </c>
      <c r="R424" s="123">
        <f t="shared" si="197"/>
        <v>0</v>
      </c>
      <c r="S424" s="123">
        <f t="shared" si="197"/>
        <v>68.528972500587088</v>
      </c>
      <c r="T424" s="123">
        <f t="shared" si="197"/>
        <v>62.72552937665715</v>
      </c>
      <c r="U424" s="123">
        <f t="shared" si="197"/>
        <v>54.272632842760352</v>
      </c>
      <c r="V424" s="123">
        <f t="shared" si="197"/>
        <v>68.644304363965617</v>
      </c>
      <c r="W424" s="123">
        <f t="shared" si="197"/>
        <v>53.027053157981953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127.12557220205437</v>
      </c>
      <c r="D425" s="99">
        <v>110.62938196335406</v>
      </c>
      <c r="E425" s="99">
        <v>123.01652435927107</v>
      </c>
      <c r="F425" s="99">
        <v>125.45675008189819</v>
      </c>
      <c r="G425" s="99">
        <v>81.435456344955824</v>
      </c>
      <c r="H425" s="99">
        <v>113.61670408573782</v>
      </c>
      <c r="I425" s="99">
        <v>150.01692064662623</v>
      </c>
      <c r="J425" s="99">
        <v>115.15449141451785</v>
      </c>
      <c r="K425" s="99">
        <v>126.79156541718123</v>
      </c>
      <c r="L425" s="99">
        <v>81.14208206902704</v>
      </c>
      <c r="M425" s="99">
        <v>38.052062835171775</v>
      </c>
      <c r="N425" s="99">
        <v>128.42897036004561</v>
      </c>
      <c r="O425" s="99">
        <v>87.690399458709464</v>
      </c>
      <c r="P425" s="99">
        <v>156.16522610750118</v>
      </c>
      <c r="Q425" s="99">
        <v>110.81578509783762</v>
      </c>
      <c r="R425" s="99">
        <v>0</v>
      </c>
      <c r="S425" s="99">
        <v>68.528972500587088</v>
      </c>
      <c r="T425" s="99">
        <v>62.72552937665715</v>
      </c>
      <c r="U425" s="99">
        <v>54.272632842760352</v>
      </c>
      <c r="V425" s="99">
        <v>68.644304363965617</v>
      </c>
      <c r="W425" s="99">
        <v>53.027053157981953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0.16651647820250487</v>
      </c>
      <c r="M426" s="123">
        <f t="shared" si="198"/>
        <v>7.8778816150350706E-2</v>
      </c>
      <c r="N426" s="123">
        <f t="shared" si="198"/>
        <v>8.4835440188602243E-2</v>
      </c>
      <c r="O426" s="123">
        <f t="shared" si="198"/>
        <v>7.6781737656463983E-2</v>
      </c>
      <c r="P426" s="123">
        <f t="shared" si="198"/>
        <v>0.15644358782905315</v>
      </c>
      <c r="Q426" s="123">
        <f t="shared" si="198"/>
        <v>7.9646006265858577E-2</v>
      </c>
      <c r="R426" s="123">
        <f t="shared" si="198"/>
        <v>0</v>
      </c>
      <c r="S426" s="123">
        <f t="shared" si="198"/>
        <v>0.12121817496721234</v>
      </c>
      <c r="T426" s="123">
        <f t="shared" si="198"/>
        <v>0.16934009738094516</v>
      </c>
      <c r="U426" s="123">
        <f t="shared" si="198"/>
        <v>0.13624516427750644</v>
      </c>
      <c r="V426" s="123">
        <f t="shared" si="198"/>
        <v>0.14888917046962438</v>
      </c>
      <c r="W426" s="123">
        <f t="shared" si="198"/>
        <v>0.25353676874936304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</v>
      </c>
      <c r="I427" s="99">
        <f>RES_hhdet_in_tess!I165</f>
        <v>0</v>
      </c>
      <c r="J427" s="99">
        <f>RES_hhdet_in_tess!J165</f>
        <v>0</v>
      </c>
      <c r="K427" s="99">
        <f>RES_hhdet_in_tess!K165</f>
        <v>0</v>
      </c>
      <c r="L427" s="99">
        <f>RES_hhdet_in_tess!L165</f>
        <v>0.16651647820250487</v>
      </c>
      <c r="M427" s="99">
        <f>RES_hhdet_in_tess!M165</f>
        <v>7.8778816150350706E-2</v>
      </c>
      <c r="N427" s="99">
        <f>RES_hhdet_in_tess!N165</f>
        <v>8.4835440188602243E-2</v>
      </c>
      <c r="O427" s="99">
        <f>RES_hhdet_in_tess!O165</f>
        <v>7.6781737656463983E-2</v>
      </c>
      <c r="P427" s="99">
        <f>RES_hhdet_in_tess!P165</f>
        <v>0.15644358782905315</v>
      </c>
      <c r="Q427" s="99">
        <f>RES_hhdet_in_tess!Q165</f>
        <v>7.9646006265858577E-2</v>
      </c>
      <c r="R427" s="99">
        <f>RES_hhdet_in_tess!R165</f>
        <v>0</v>
      </c>
      <c r="S427" s="99">
        <f>RES_hhdet_in_tess!S165</f>
        <v>0.12121817496721234</v>
      </c>
      <c r="T427" s="99">
        <f>RES_hhdet_in_tess!T165</f>
        <v>0.16934009738094516</v>
      </c>
      <c r="U427" s="99">
        <f>RES_hhdet_in_tess!U165</f>
        <v>0.13624516427750644</v>
      </c>
      <c r="V427" s="99">
        <f>RES_hhdet_in_tess!V165</f>
        <v>0.14888917046962438</v>
      </c>
      <c r="W427" s="99">
        <f>RES_hhdet_in_tess!W165</f>
        <v>0.25353676874936304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21.486375722391173</v>
      </c>
      <c r="D428" s="123">
        <v>21.348588561910535</v>
      </c>
      <c r="E428" s="123">
        <v>22.566390063667356</v>
      </c>
      <c r="F428" s="123">
        <v>19.510573028029604</v>
      </c>
      <c r="G428" s="123">
        <v>19.972729292159482</v>
      </c>
      <c r="H428" s="123">
        <v>22.434608293397883</v>
      </c>
      <c r="I428" s="123">
        <v>22.307216226072356</v>
      </c>
      <c r="J428" s="123">
        <v>30.060481613581036</v>
      </c>
      <c r="K428" s="123">
        <v>25.92148202178781</v>
      </c>
      <c r="L428" s="123">
        <v>24.011846163107165</v>
      </c>
      <c r="M428" s="123">
        <v>20.297804226521084</v>
      </c>
      <c r="N428" s="123">
        <v>20.921807378457821</v>
      </c>
      <c r="O428" s="123">
        <v>22.970508150928456</v>
      </c>
      <c r="P428" s="123">
        <v>19.831703713825</v>
      </c>
      <c r="Q428" s="123">
        <v>23.842088894052914</v>
      </c>
      <c r="R428" s="123">
        <v>0</v>
      </c>
      <c r="S428" s="123">
        <v>18.971998106580923</v>
      </c>
      <c r="T428" s="123">
        <v>19.923448611381275</v>
      </c>
      <c r="U428" s="123">
        <v>18.631728162246144</v>
      </c>
      <c r="V428" s="123">
        <v>21.515174509685568</v>
      </c>
      <c r="W428" s="123">
        <v>21.634150412177195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23.249800119045691</v>
      </c>
      <c r="I429" s="99">
        <v>0</v>
      </c>
      <c r="J429" s="99">
        <v>0</v>
      </c>
      <c r="K429" s="99">
        <v>0</v>
      </c>
      <c r="L429" s="99">
        <v>17.896282504140469</v>
      </c>
      <c r="M429" s="99">
        <v>0</v>
      </c>
      <c r="N429" s="99">
        <v>22.523991574683425</v>
      </c>
      <c r="O429" s="99">
        <v>22.14184777204456</v>
      </c>
      <c r="P429" s="99">
        <v>24.07762648135347</v>
      </c>
      <c r="Q429" s="99">
        <v>0</v>
      </c>
      <c r="R429" s="99">
        <v>0</v>
      </c>
      <c r="S429" s="99">
        <v>22.033113352567529</v>
      </c>
      <c r="T429" s="99">
        <v>20.215406244117929</v>
      </c>
      <c r="U429" s="99">
        <v>19.172844345509176</v>
      </c>
      <c r="V429" s="99">
        <v>21.012324909492701</v>
      </c>
      <c r="W429" s="99">
        <v>21.922494315013608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21.486375722391173</v>
      </c>
      <c r="D433" s="102">
        <v>21.348588561910535</v>
      </c>
      <c r="E433" s="102">
        <v>22.566390063667356</v>
      </c>
      <c r="F433" s="102">
        <v>19.510573028029604</v>
      </c>
      <c r="G433" s="102">
        <v>19.972729292159482</v>
      </c>
      <c r="H433" s="102">
        <v>22.406498230444505</v>
      </c>
      <c r="I433" s="102">
        <v>22.307216226072356</v>
      </c>
      <c r="J433" s="102">
        <v>30.060481613581036</v>
      </c>
      <c r="K433" s="102">
        <v>25.92148202178781</v>
      </c>
      <c r="L433" s="102">
        <v>24.419550407038276</v>
      </c>
      <c r="M433" s="102">
        <v>20.297804226521084</v>
      </c>
      <c r="N433" s="102">
        <v>20.867264937735246</v>
      </c>
      <c r="O433" s="102">
        <v>23.000280380109913</v>
      </c>
      <c r="P433" s="102">
        <v>19.716949044432344</v>
      </c>
      <c r="Q433" s="102">
        <v>23.842088894052914</v>
      </c>
      <c r="R433" s="102">
        <v>0</v>
      </c>
      <c r="S433" s="102">
        <v>18.862672562081404</v>
      </c>
      <c r="T433" s="102">
        <v>19.88880957020913</v>
      </c>
      <c r="U433" s="102">
        <v>18.612629944013335</v>
      </c>
      <c r="V433" s="102">
        <v>21.528524499071221</v>
      </c>
      <c r="W433" s="102">
        <v>21.627202366325712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7.1799042916109332</v>
      </c>
      <c r="D437" s="123">
        <v>7.5538827438097869</v>
      </c>
      <c r="E437" s="123">
        <v>7.8864459843838999</v>
      </c>
      <c r="F437" s="123">
        <v>7.892089922529486</v>
      </c>
      <c r="G437" s="123">
        <v>8.0720252858435035</v>
      </c>
      <c r="H437" s="123">
        <v>8.46686347040756</v>
      </c>
      <c r="I437" s="123">
        <v>7.5458962368241398</v>
      </c>
      <c r="J437" s="123">
        <v>9.0233040969526481</v>
      </c>
      <c r="K437" s="123">
        <v>7.7367214748816924</v>
      </c>
      <c r="L437" s="123">
        <v>7.4378978556193172</v>
      </c>
      <c r="M437" s="123">
        <v>7.2982582054303711</v>
      </c>
      <c r="N437" s="123">
        <v>7.2719968479217174</v>
      </c>
      <c r="O437" s="123">
        <v>7.2203824833969836</v>
      </c>
      <c r="P437" s="123">
        <v>6.8795129536141193</v>
      </c>
      <c r="Q437" s="123">
        <v>6.6481306091424948</v>
      </c>
      <c r="R437" s="123">
        <v>0</v>
      </c>
      <c r="S437" s="123">
        <v>5.7441843282300686</v>
      </c>
      <c r="T437" s="123">
        <v>5.5976876358472429</v>
      </c>
      <c r="U437" s="123">
        <v>4.9964843627584576</v>
      </c>
      <c r="V437" s="123">
        <v>5.6609864400554786</v>
      </c>
      <c r="W437" s="123">
        <v>5.7024131768947619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7.1799042916109332</v>
      </c>
      <c r="D438" s="99">
        <v>7.4601621243867209</v>
      </c>
      <c r="E438" s="99">
        <v>7.625967109705476</v>
      </c>
      <c r="F438" s="99">
        <v>8.0085103443292986</v>
      </c>
      <c r="G438" s="99">
        <v>8.2943741226278185</v>
      </c>
      <c r="H438" s="99">
        <v>8.5686434958233253</v>
      </c>
      <c r="I438" s="99">
        <v>7.7793732265484064</v>
      </c>
      <c r="J438" s="99">
        <v>7.9196261425944225</v>
      </c>
      <c r="K438" s="99">
        <v>7.2631391399552241</v>
      </c>
      <c r="L438" s="99">
        <v>7.2022444046407852</v>
      </c>
      <c r="M438" s="99">
        <v>7.3798494552368128</v>
      </c>
      <c r="N438" s="99">
        <v>7.3666305941898758</v>
      </c>
      <c r="O438" s="99">
        <v>7.0874953433245214</v>
      </c>
      <c r="P438" s="99">
        <v>7.5989974830656477</v>
      </c>
      <c r="Q438" s="99">
        <v>5.9974979259141961</v>
      </c>
      <c r="R438" s="99">
        <v>0</v>
      </c>
      <c r="S438" s="99">
        <v>6.9314377226505997</v>
      </c>
      <c r="T438" s="99">
        <v>5.8056039534480073</v>
      </c>
      <c r="U438" s="99">
        <v>5.3819900132129623</v>
      </c>
      <c r="V438" s="99">
        <v>5.5981804678466798</v>
      </c>
      <c r="W438" s="99">
        <v>5.7210253972492886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7.7413239826559224</v>
      </c>
      <c r="E439" s="110">
        <v>8.2771642964015335</v>
      </c>
      <c r="F439" s="110">
        <v>7.6592490789298626</v>
      </c>
      <c r="G439" s="110">
        <v>7.6273276122748692</v>
      </c>
      <c r="H439" s="110">
        <v>8.3337665140946342</v>
      </c>
      <c r="I439" s="110">
        <v>7.4230136106534754</v>
      </c>
      <c r="J439" s="110">
        <v>9.3911967484053918</v>
      </c>
      <c r="K439" s="110">
        <v>8.2779584290833714</v>
      </c>
      <c r="L439" s="110">
        <v>9.7158812150784506</v>
      </c>
      <c r="M439" s="110">
        <v>7.1840304557013503</v>
      </c>
      <c r="N439" s="110">
        <v>7.1139272937155598</v>
      </c>
      <c r="O439" s="110">
        <v>7.3940216797583318</v>
      </c>
      <c r="P439" s="110">
        <v>6.2319768771077415</v>
      </c>
      <c r="Q439" s="110">
        <v>6.9734469507566432</v>
      </c>
      <c r="R439" s="110">
        <v>0</v>
      </c>
      <c r="S439" s="110">
        <v>4.9450714666008668</v>
      </c>
      <c r="T439" s="110">
        <v>5.1818550006457107</v>
      </c>
      <c r="U439" s="110">
        <v>4.7295958355207235</v>
      </c>
      <c r="V439" s="110">
        <v>5.7676105324099529</v>
      </c>
      <c r="W439" s="110">
        <v>5.6873649987357817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2.7453411182270289</v>
      </c>
      <c r="D441" s="118">
        <f t="shared" si="199"/>
        <v>1.8998344893763821</v>
      </c>
      <c r="E441" s="118">
        <f t="shared" si="199"/>
        <v>1.746193403914583</v>
      </c>
      <c r="F441" s="118">
        <f t="shared" si="199"/>
        <v>2.0356131440359753</v>
      </c>
      <c r="G441" s="118">
        <f t="shared" si="199"/>
        <v>2.1063063530479447</v>
      </c>
      <c r="H441" s="118">
        <f t="shared" si="199"/>
        <v>2.1461169121052488</v>
      </c>
      <c r="I441" s="118">
        <f t="shared" si="199"/>
        <v>1.0199559714426194</v>
      </c>
      <c r="J441" s="118">
        <f t="shared" si="199"/>
        <v>0.75213619243957441</v>
      </c>
      <c r="K441" s="118">
        <f t="shared" si="199"/>
        <v>1.4703027926206238</v>
      </c>
      <c r="L441" s="118">
        <f t="shared" si="199"/>
        <v>2.8892477353353057</v>
      </c>
      <c r="M441" s="118">
        <f t="shared" si="199"/>
        <v>1.6319483335214224</v>
      </c>
      <c r="N441" s="118">
        <f t="shared" si="199"/>
        <v>2.0033901982906945</v>
      </c>
      <c r="O441" s="118">
        <f t="shared" si="199"/>
        <v>1.7727487847823595</v>
      </c>
      <c r="P441" s="118">
        <f t="shared" si="199"/>
        <v>1.5581600692278856</v>
      </c>
      <c r="Q441" s="118">
        <f t="shared" si="199"/>
        <v>0.75786344615924628</v>
      </c>
      <c r="R441" s="118">
        <f t="shared" ref="R441:V441" si="200">R442+R444+R446+R455</f>
        <v>0</v>
      </c>
      <c r="S441" s="118">
        <f t="shared" si="200"/>
        <v>1.2539375279964642</v>
      </c>
      <c r="T441" s="118">
        <f t="shared" si="200"/>
        <v>2.0091575431559541</v>
      </c>
      <c r="U441" s="118">
        <f t="shared" si="200"/>
        <v>0.9865885093501171</v>
      </c>
      <c r="V441" s="118">
        <f t="shared" si="200"/>
        <v>1.44167893212789</v>
      </c>
      <c r="W441" s="118">
        <f t="shared" ref="W441" si="201">W442+W444+W446+W455</f>
        <v>1.0716872776677391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0.29825906042366185</v>
      </c>
      <c r="I446" s="123">
        <v>0</v>
      </c>
      <c r="J446" s="123">
        <v>0</v>
      </c>
      <c r="K446" s="123">
        <v>0</v>
      </c>
      <c r="L446" s="123">
        <v>0.41383634787792117</v>
      </c>
      <c r="M446" s="123">
        <v>0</v>
      </c>
      <c r="N446" s="123">
        <v>0.25656955621421584</v>
      </c>
      <c r="O446" s="123">
        <v>0.25074803022403958</v>
      </c>
      <c r="P446" s="123">
        <v>0.19361678048959749</v>
      </c>
      <c r="Q446" s="123">
        <v>0</v>
      </c>
      <c r="R446" s="123">
        <v>0</v>
      </c>
      <c r="S446" s="123">
        <v>0.20446025360188513</v>
      </c>
      <c r="T446" s="123">
        <v>0.56006170324999371</v>
      </c>
      <c r="U446" s="123">
        <v>0.16666122238611544</v>
      </c>
      <c r="V446" s="123">
        <v>0.13620624772518825</v>
      </c>
      <c r="W446" s="123">
        <v>0.12826262198983934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8.9477718127098562</v>
      </c>
      <c r="I447" s="99">
        <v>0</v>
      </c>
      <c r="J447" s="99">
        <v>0</v>
      </c>
      <c r="K447" s="99">
        <v>0</v>
      </c>
      <c r="L447" s="99">
        <v>6.6213815660467388</v>
      </c>
      <c r="M447" s="99">
        <v>0</v>
      </c>
      <c r="N447" s="99">
        <v>7.7933002700068057</v>
      </c>
      <c r="O447" s="99">
        <v>7.2299015381264731</v>
      </c>
      <c r="P447" s="99">
        <v>7.3574376586047041</v>
      </c>
      <c r="Q447" s="99">
        <v>0</v>
      </c>
      <c r="R447" s="99">
        <v>0</v>
      </c>
      <c r="S447" s="99">
        <v>5.9293473544546691</v>
      </c>
      <c r="T447" s="99">
        <v>5.2805817734999403</v>
      </c>
      <c r="U447" s="99">
        <v>4.888729189992719</v>
      </c>
      <c r="V447" s="99">
        <v>5.2666415787072793</v>
      </c>
      <c r="W447" s="99">
        <v>5.4511614345681725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2.7453411182270289</v>
      </c>
      <c r="D455" s="123">
        <v>1.8998344893763821</v>
      </c>
      <c r="E455" s="123">
        <v>1.746193403914583</v>
      </c>
      <c r="F455" s="123">
        <v>2.0356131440359753</v>
      </c>
      <c r="G455" s="123">
        <v>2.1063063530479447</v>
      </c>
      <c r="H455" s="123">
        <v>1.8478578516815871</v>
      </c>
      <c r="I455" s="123">
        <v>1.0199559714426194</v>
      </c>
      <c r="J455" s="123">
        <v>0.75213619243957441</v>
      </c>
      <c r="K455" s="123">
        <v>1.4703027926206238</v>
      </c>
      <c r="L455" s="123">
        <v>2.4754113874573846</v>
      </c>
      <c r="M455" s="123">
        <v>1.6319483335214224</v>
      </c>
      <c r="N455" s="123">
        <v>1.7468206420764789</v>
      </c>
      <c r="O455" s="123">
        <v>1.5220007545583201</v>
      </c>
      <c r="P455" s="123">
        <v>1.3645432887382882</v>
      </c>
      <c r="Q455" s="123">
        <v>0.75786344615924628</v>
      </c>
      <c r="R455" s="123">
        <v>0</v>
      </c>
      <c r="S455" s="123">
        <v>1.0494772743945791</v>
      </c>
      <c r="T455" s="123">
        <v>1.4490958399059604</v>
      </c>
      <c r="U455" s="123">
        <v>0.81992728696400163</v>
      </c>
      <c r="V455" s="123">
        <v>1.3054726844027018</v>
      </c>
      <c r="W455" s="123">
        <v>0.94342465567789968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2.7453411182270289</v>
      </c>
      <c r="D456" s="99">
        <v>2.849751734064573</v>
      </c>
      <c r="E456" s="99">
        <v>2.9103223398576383</v>
      </c>
      <c r="F456" s="99">
        <v>3.0534197160539627</v>
      </c>
      <c r="G456" s="99">
        <v>3.1594595295719174</v>
      </c>
      <c r="H456" s="99">
        <v>3.2609256206145649</v>
      </c>
      <c r="I456" s="99">
        <v>2.9578723171835968</v>
      </c>
      <c r="J456" s="99">
        <v>3.0085447697582977</v>
      </c>
      <c r="K456" s="99">
        <v>2.7568177361636699</v>
      </c>
      <c r="L456" s="99">
        <v>2.7314884275391829</v>
      </c>
      <c r="M456" s="99">
        <v>2.7976257146081531</v>
      </c>
      <c r="N456" s="99">
        <v>2.7926145791091082</v>
      </c>
      <c r="O456" s="99">
        <v>2.6867972503937692</v>
      </c>
      <c r="P456" s="99">
        <v>2.8807024984474974</v>
      </c>
      <c r="Q456" s="99">
        <v>2.2735903384777392</v>
      </c>
      <c r="R456" s="99">
        <v>0</v>
      </c>
      <c r="S456" s="99">
        <v>2.6087006534950965</v>
      </c>
      <c r="T456" s="99">
        <v>2.1736437598589404</v>
      </c>
      <c r="U456" s="99">
        <v>2.0042667014675599</v>
      </c>
      <c r="V456" s="99">
        <v>2.0744497450782657</v>
      </c>
      <c r="W456" s="99">
        <v>2.1102919929637229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2024-05-20T16:53:26Z</dcterms:created>
  <dcterms:modified xsi:type="dcterms:W3CDTF">2024-05-20T16:53:27Z</dcterms:modified>
</cp:coreProperties>
</file>